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810" windowHeight="7785"/>
  </bookViews>
  <sheets>
    <sheet name="Beta" sheetId="1" r:id="rId1"/>
    <sheet name="Gamma" sheetId="4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D12" i="4" l="1"/>
  <c r="E5" i="1" l="1"/>
  <c r="E6" i="1" s="1"/>
  <c r="F5" i="1"/>
  <c r="F6" i="1" s="1"/>
  <c r="G5" i="1"/>
  <c r="G6" i="1" s="1"/>
  <c r="H5" i="1"/>
  <c r="H6" i="1" s="1"/>
  <c r="D5" i="1"/>
  <c r="D6" i="1" s="1"/>
  <c r="D4" i="1" l="1"/>
  <c r="D3" i="1"/>
  <c r="E4" i="4"/>
  <c r="F4" i="4"/>
  <c r="G4" i="4"/>
  <c r="H4" i="4"/>
  <c r="I4" i="4"/>
  <c r="J4" i="4"/>
  <c r="D4" i="4"/>
  <c r="I7" i="4" l="1"/>
  <c r="J7" i="4"/>
  <c r="E7" i="4"/>
  <c r="E8" i="4" s="1"/>
  <c r="F7" i="4"/>
  <c r="F9" i="4" s="1"/>
  <c r="F10" i="4" s="1"/>
  <c r="G7" i="4"/>
  <c r="G9" i="4" s="1"/>
  <c r="G10" i="4" s="1"/>
  <c r="H7" i="4"/>
  <c r="D7" i="4"/>
  <c r="C13" i="4"/>
  <c r="I9" i="4" l="1"/>
  <c r="I10" i="4" s="1"/>
  <c r="I8" i="4"/>
  <c r="J8" i="4"/>
  <c r="J9" i="4"/>
  <c r="J10" i="4" s="1"/>
  <c r="C14" i="4"/>
  <c r="G8" i="4"/>
  <c r="G12" i="4" s="1"/>
  <c r="H9" i="4"/>
  <c r="H10" i="4" s="1"/>
  <c r="H8" i="4"/>
  <c r="D9" i="4"/>
  <c r="D10" i="4" s="1"/>
  <c r="D8" i="4"/>
  <c r="F8" i="4"/>
  <c r="E9" i="4"/>
  <c r="E10" i="4" s="1"/>
  <c r="E13" i="4" s="1"/>
  <c r="C15" i="4"/>
  <c r="C9" i="1"/>
  <c r="D9" i="1" s="1"/>
  <c r="D8" i="1"/>
  <c r="I3" i="4" l="1"/>
  <c r="I11" i="4" s="1"/>
  <c r="I5" i="4"/>
  <c r="I13" i="4"/>
  <c r="I15" i="4"/>
  <c r="I12" i="4"/>
  <c r="I6" i="4"/>
  <c r="I14" i="4"/>
  <c r="J6" i="4"/>
  <c r="J12" i="4"/>
  <c r="J14" i="4"/>
  <c r="J5" i="4"/>
  <c r="J13" i="4"/>
  <c r="J3" i="4"/>
  <c r="J11" i="4" s="1"/>
  <c r="J15" i="4"/>
  <c r="G6" i="4"/>
  <c r="G13" i="4"/>
  <c r="H13" i="4"/>
  <c r="G5" i="4"/>
  <c r="G3" i="4"/>
  <c r="G11" i="4" s="1"/>
  <c r="E12" i="4"/>
  <c r="D13" i="4"/>
  <c r="H12" i="4"/>
  <c r="F5" i="4"/>
  <c r="F12" i="4"/>
  <c r="F13" i="4"/>
  <c r="E15" i="4"/>
  <c r="F15" i="4"/>
  <c r="G15" i="4"/>
  <c r="H15" i="4"/>
  <c r="D15" i="4"/>
  <c r="E14" i="4"/>
  <c r="F14" i="4"/>
  <c r="G14" i="4"/>
  <c r="D14" i="4"/>
  <c r="H14" i="4"/>
  <c r="H3" i="4"/>
  <c r="H11" i="4" s="1"/>
  <c r="H5" i="4"/>
  <c r="H6" i="4"/>
  <c r="F3" i="4"/>
  <c r="F11" i="4" s="1"/>
  <c r="E3" i="4"/>
  <c r="E11" i="4" s="1"/>
  <c r="E6" i="4"/>
  <c r="E5" i="4"/>
  <c r="D6" i="4"/>
  <c r="D3" i="4"/>
  <c r="D11" i="4" s="1"/>
  <c r="D5" i="4"/>
  <c r="F6" i="4"/>
  <c r="C16" i="4"/>
  <c r="J16" i="4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38" i="1" s="1"/>
  <c r="D7" i="1"/>
  <c r="G4" i="1"/>
  <c r="G21" i="1"/>
  <c r="G17" i="1"/>
  <c r="G3" i="1"/>
  <c r="G7" i="1" s="1"/>
  <c r="G25" i="1"/>
  <c r="G9" i="1"/>
  <c r="G24" i="1"/>
  <c r="G20" i="1"/>
  <c r="G8" i="1"/>
  <c r="G35" i="1"/>
  <c r="G27" i="1"/>
  <c r="G11" i="1"/>
  <c r="G34" i="1"/>
  <c r="G18" i="1"/>
  <c r="G14" i="1"/>
  <c r="I16" i="4" l="1"/>
  <c r="G22" i="1"/>
  <c r="G19" i="1"/>
  <c r="G28" i="1"/>
  <c r="G29" i="1"/>
  <c r="D10" i="1"/>
  <c r="G30" i="1"/>
  <c r="G23" i="1"/>
  <c r="G12" i="1"/>
  <c r="G36" i="1"/>
  <c r="G33" i="1"/>
  <c r="H31" i="1"/>
  <c r="D37" i="1"/>
  <c r="E16" i="4"/>
  <c r="F16" i="4"/>
  <c r="D16" i="4"/>
  <c r="G16" i="4"/>
  <c r="H16" i="4"/>
  <c r="C17" i="4"/>
  <c r="G10" i="1"/>
  <c r="G26" i="1"/>
  <c r="G15" i="1"/>
  <c r="G31" i="1"/>
  <c r="G16" i="1"/>
  <c r="G32" i="1"/>
  <c r="G13" i="1"/>
  <c r="G37" i="1"/>
  <c r="H17" i="1"/>
  <c r="F38" i="1"/>
  <c r="F9" i="1"/>
  <c r="D38" i="1"/>
  <c r="C39" i="1"/>
  <c r="E3" i="1"/>
  <c r="E7" i="1" s="1"/>
  <c r="H13" i="1"/>
  <c r="H16" i="1"/>
  <c r="H10" i="1"/>
  <c r="H24" i="1"/>
  <c r="H22" i="1"/>
  <c r="F3" i="1"/>
  <c r="F7" i="1" s="1"/>
  <c r="F39" i="1"/>
  <c r="F4" i="1"/>
  <c r="F8" i="1"/>
  <c r="F37" i="1"/>
  <c r="H15" i="1"/>
  <c r="H32" i="1"/>
  <c r="H25" i="1"/>
  <c r="H11" i="1"/>
  <c r="H18" i="1"/>
  <c r="H23" i="1"/>
  <c r="H8" i="1"/>
  <c r="H33" i="1"/>
  <c r="H19" i="1"/>
  <c r="H35" i="1"/>
  <c r="H3" i="1"/>
  <c r="H7" i="1" s="1"/>
  <c r="H20" i="1"/>
  <c r="H36" i="1"/>
  <c r="H9" i="1"/>
  <c r="H29" i="1"/>
  <c r="H26" i="1"/>
  <c r="H30" i="1"/>
  <c r="H14" i="1"/>
  <c r="H27" i="1"/>
  <c r="H12" i="1"/>
  <c r="H28" i="1"/>
  <c r="H21" i="1"/>
  <c r="H37" i="1"/>
  <c r="H38" i="1"/>
  <c r="H34" i="1"/>
  <c r="H4" i="1"/>
  <c r="E4" i="1"/>
  <c r="E9" i="1"/>
  <c r="E37" i="1"/>
  <c r="E39" i="1"/>
  <c r="E38" i="1"/>
  <c r="E8" i="1"/>
  <c r="E10" i="1"/>
  <c r="F10" i="1"/>
  <c r="D11" i="1"/>
  <c r="J17" i="4" l="1"/>
  <c r="I17" i="4"/>
  <c r="E17" i="4"/>
  <c r="F17" i="4"/>
  <c r="G17" i="4"/>
  <c r="H17" i="4"/>
  <c r="D17" i="4"/>
  <c r="C18" i="4"/>
  <c r="D39" i="1"/>
  <c r="C40" i="1"/>
  <c r="G39" i="1"/>
  <c r="H39" i="1"/>
  <c r="E11" i="1"/>
  <c r="F11" i="1"/>
  <c r="D12" i="1"/>
  <c r="J18" i="4" l="1"/>
  <c r="I18" i="4"/>
  <c r="E18" i="4"/>
  <c r="F18" i="4"/>
  <c r="G18" i="4"/>
  <c r="H18" i="4"/>
  <c r="D18" i="4"/>
  <c r="C19" i="4"/>
  <c r="D40" i="1"/>
  <c r="C41" i="1"/>
  <c r="G40" i="1"/>
  <c r="H40" i="1"/>
  <c r="E40" i="1"/>
  <c r="F40" i="1"/>
  <c r="E12" i="1"/>
  <c r="F12" i="1"/>
  <c r="D13" i="1"/>
  <c r="I19" i="4" l="1"/>
  <c r="J19" i="4"/>
  <c r="E19" i="4"/>
  <c r="F19" i="4"/>
  <c r="G19" i="4"/>
  <c r="H19" i="4"/>
  <c r="D19" i="4"/>
  <c r="C20" i="4"/>
  <c r="D41" i="1"/>
  <c r="C42" i="1"/>
  <c r="F41" i="1"/>
  <c r="G41" i="1"/>
  <c r="E41" i="1"/>
  <c r="H41" i="1"/>
  <c r="E13" i="1"/>
  <c r="F13" i="1"/>
  <c r="D14" i="1"/>
  <c r="I20" i="4" l="1"/>
  <c r="J20" i="4"/>
  <c r="E20" i="4"/>
  <c r="F20" i="4"/>
  <c r="D20" i="4"/>
  <c r="G20" i="4"/>
  <c r="H20" i="4"/>
  <c r="C21" i="4"/>
  <c r="D42" i="1"/>
  <c r="C43" i="1"/>
  <c r="G42" i="1"/>
  <c r="F42" i="1"/>
  <c r="E42" i="1"/>
  <c r="H42" i="1"/>
  <c r="E14" i="1"/>
  <c r="F14" i="1"/>
  <c r="D15" i="1"/>
  <c r="I21" i="4" l="1"/>
  <c r="J21" i="4"/>
  <c r="E21" i="4"/>
  <c r="F21" i="4"/>
  <c r="G21" i="4"/>
  <c r="H21" i="4"/>
  <c r="D21" i="4"/>
  <c r="C22" i="4"/>
  <c r="D43" i="1"/>
  <c r="C44" i="1"/>
  <c r="F43" i="1"/>
  <c r="G43" i="1"/>
  <c r="H43" i="1"/>
  <c r="E43" i="1"/>
  <c r="E15" i="1"/>
  <c r="F15" i="1"/>
  <c r="D16" i="1"/>
  <c r="I22" i="4" l="1"/>
  <c r="J22" i="4"/>
  <c r="E22" i="4"/>
  <c r="F22" i="4"/>
  <c r="G22" i="4"/>
  <c r="D22" i="4"/>
  <c r="H22" i="4"/>
  <c r="C23" i="4"/>
  <c r="D44" i="1"/>
  <c r="C45" i="1"/>
  <c r="G44" i="1"/>
  <c r="F44" i="1"/>
  <c r="H44" i="1"/>
  <c r="E44" i="1"/>
  <c r="E16" i="1"/>
  <c r="F16" i="1"/>
  <c r="D17" i="1"/>
  <c r="J23" i="4" l="1"/>
  <c r="I23" i="4"/>
  <c r="E23" i="4"/>
  <c r="F23" i="4"/>
  <c r="G23" i="4"/>
  <c r="H23" i="4"/>
  <c r="D23" i="4"/>
  <c r="C24" i="4"/>
  <c r="D45" i="1"/>
  <c r="C46" i="1"/>
  <c r="G45" i="1"/>
  <c r="F45" i="1"/>
  <c r="H45" i="1"/>
  <c r="E45" i="1"/>
  <c r="E17" i="1"/>
  <c r="F17" i="1"/>
  <c r="D18" i="1"/>
  <c r="J24" i="4" l="1"/>
  <c r="I24" i="4"/>
  <c r="E24" i="4"/>
  <c r="F24" i="4"/>
  <c r="D24" i="4"/>
  <c r="G24" i="4"/>
  <c r="H24" i="4"/>
  <c r="C25" i="4"/>
  <c r="C47" i="1"/>
  <c r="D46" i="1"/>
  <c r="G46" i="1"/>
  <c r="F46" i="1"/>
  <c r="H46" i="1"/>
  <c r="E46" i="1"/>
  <c r="E18" i="1"/>
  <c r="F18" i="1"/>
  <c r="D19" i="1"/>
  <c r="J25" i="4" l="1"/>
  <c r="I25" i="4"/>
  <c r="E25" i="4"/>
  <c r="F25" i="4"/>
  <c r="G25" i="4"/>
  <c r="H25" i="4"/>
  <c r="D25" i="4"/>
  <c r="C26" i="4"/>
  <c r="D47" i="1"/>
  <c r="C48" i="1"/>
  <c r="G47" i="1"/>
  <c r="F47" i="1"/>
  <c r="E47" i="1"/>
  <c r="H47" i="1"/>
  <c r="E19" i="1"/>
  <c r="F19" i="1"/>
  <c r="D20" i="1"/>
  <c r="I26" i="4" l="1"/>
  <c r="J26" i="4"/>
  <c r="E26" i="4"/>
  <c r="F26" i="4"/>
  <c r="G26" i="4"/>
  <c r="H26" i="4"/>
  <c r="D26" i="4"/>
  <c r="C27" i="4"/>
  <c r="D48" i="1"/>
  <c r="C49" i="1"/>
  <c r="H48" i="1"/>
  <c r="G48" i="1"/>
  <c r="F48" i="1"/>
  <c r="E48" i="1"/>
  <c r="E20" i="1"/>
  <c r="F20" i="1"/>
  <c r="D21" i="1"/>
  <c r="I27" i="4" l="1"/>
  <c r="J27" i="4"/>
  <c r="E27" i="4"/>
  <c r="F27" i="4"/>
  <c r="G27" i="4"/>
  <c r="H27" i="4"/>
  <c r="D27" i="4"/>
  <c r="C28" i="4"/>
  <c r="G49" i="1"/>
  <c r="F49" i="1"/>
  <c r="C50" i="1"/>
  <c r="E49" i="1"/>
  <c r="H49" i="1"/>
  <c r="D49" i="1"/>
  <c r="E21" i="1"/>
  <c r="F21" i="1"/>
  <c r="D22" i="1"/>
  <c r="I28" i="4" l="1"/>
  <c r="J28" i="4"/>
  <c r="E28" i="4"/>
  <c r="F28" i="4"/>
  <c r="D28" i="4"/>
  <c r="G28" i="4"/>
  <c r="H28" i="4"/>
  <c r="C29" i="4"/>
  <c r="G50" i="1"/>
  <c r="H50" i="1"/>
  <c r="F50" i="1"/>
  <c r="D50" i="1"/>
  <c r="E50" i="1"/>
  <c r="C51" i="1"/>
  <c r="E22" i="1"/>
  <c r="F22" i="1"/>
  <c r="D23" i="1"/>
  <c r="I29" i="4" l="1"/>
  <c r="J29" i="4"/>
  <c r="E29" i="4"/>
  <c r="F29" i="4"/>
  <c r="G29" i="4"/>
  <c r="H29" i="4"/>
  <c r="D29" i="4"/>
  <c r="C30" i="4"/>
  <c r="C52" i="1"/>
  <c r="E51" i="1"/>
  <c r="G51" i="1"/>
  <c r="F51" i="1"/>
  <c r="D51" i="1"/>
  <c r="H51" i="1"/>
  <c r="E23" i="1"/>
  <c r="F23" i="1"/>
  <c r="D24" i="1"/>
  <c r="I30" i="4" l="1"/>
  <c r="J30" i="4"/>
  <c r="E30" i="4"/>
  <c r="F30" i="4"/>
  <c r="G30" i="4"/>
  <c r="D30" i="4"/>
  <c r="H30" i="4"/>
  <c r="C31" i="4"/>
  <c r="D52" i="1"/>
  <c r="E52" i="1"/>
  <c r="H52" i="1"/>
  <c r="G52" i="1"/>
  <c r="C53" i="1"/>
  <c r="F52" i="1"/>
  <c r="E24" i="1"/>
  <c r="F24" i="1"/>
  <c r="D25" i="1"/>
  <c r="J31" i="4" l="1"/>
  <c r="I31" i="4"/>
  <c r="E31" i="4"/>
  <c r="F31" i="4"/>
  <c r="G31" i="4"/>
  <c r="H31" i="4"/>
  <c r="D31" i="4"/>
  <c r="C32" i="4"/>
  <c r="C54" i="1"/>
  <c r="E53" i="1"/>
  <c r="H53" i="1"/>
  <c r="G53" i="1"/>
  <c r="D53" i="1"/>
  <c r="F53" i="1"/>
  <c r="F25" i="1"/>
  <c r="E25" i="1"/>
  <c r="D26" i="1"/>
  <c r="J32" i="4" l="1"/>
  <c r="I32" i="4"/>
  <c r="E32" i="4"/>
  <c r="F32" i="4"/>
  <c r="D32" i="4"/>
  <c r="G32" i="4"/>
  <c r="H32" i="4"/>
  <c r="C33" i="4"/>
  <c r="H54" i="1"/>
  <c r="E54" i="1"/>
  <c r="F54" i="1"/>
  <c r="C55" i="1"/>
  <c r="G54" i="1"/>
  <c r="D54" i="1"/>
  <c r="E26" i="1"/>
  <c r="F26" i="1"/>
  <c r="J33" i="4" l="1"/>
  <c r="I33" i="4"/>
  <c r="E33" i="4"/>
  <c r="F33" i="4"/>
  <c r="G33" i="4"/>
  <c r="H33" i="4"/>
  <c r="D33" i="4"/>
  <c r="C34" i="4"/>
  <c r="H55" i="1"/>
  <c r="D55" i="1"/>
  <c r="F55" i="1"/>
  <c r="E55" i="1"/>
  <c r="G55" i="1"/>
  <c r="C56" i="1"/>
  <c r="D27" i="1"/>
  <c r="E27" i="1"/>
  <c r="F27" i="1"/>
  <c r="J34" i="4" l="1"/>
  <c r="I34" i="4"/>
  <c r="E34" i="4"/>
  <c r="F34" i="4"/>
  <c r="G34" i="4"/>
  <c r="H34" i="4"/>
  <c r="D34" i="4"/>
  <c r="C35" i="4"/>
  <c r="H56" i="1"/>
  <c r="D56" i="1"/>
  <c r="F56" i="1"/>
  <c r="E56" i="1"/>
  <c r="G56" i="1"/>
  <c r="C57" i="1"/>
  <c r="D28" i="1"/>
  <c r="E28" i="1"/>
  <c r="F28" i="1"/>
  <c r="I35" i="4" l="1"/>
  <c r="J35" i="4"/>
  <c r="E35" i="4"/>
  <c r="F35" i="4"/>
  <c r="G35" i="4"/>
  <c r="H35" i="4"/>
  <c r="D35" i="4"/>
  <c r="C36" i="4"/>
  <c r="C58" i="1"/>
  <c r="G57" i="1"/>
  <c r="D57" i="1"/>
  <c r="E57" i="1"/>
  <c r="H57" i="1"/>
  <c r="F57" i="1"/>
  <c r="D29" i="1"/>
  <c r="E29" i="1"/>
  <c r="F29" i="1"/>
  <c r="I36" i="4" l="1"/>
  <c r="J36" i="4"/>
  <c r="E36" i="4"/>
  <c r="F36" i="4"/>
  <c r="D36" i="4"/>
  <c r="G36" i="4"/>
  <c r="H36" i="4"/>
  <c r="C37" i="4"/>
  <c r="G58" i="1"/>
  <c r="D58" i="1"/>
  <c r="C59" i="1"/>
  <c r="F58" i="1"/>
  <c r="E58" i="1"/>
  <c r="H58" i="1"/>
  <c r="D30" i="1"/>
  <c r="F30" i="1"/>
  <c r="E30" i="1"/>
  <c r="I37" i="4" l="1"/>
  <c r="J37" i="4"/>
  <c r="E37" i="4"/>
  <c r="F37" i="4"/>
  <c r="G37" i="4"/>
  <c r="H37" i="4"/>
  <c r="D37" i="4"/>
  <c r="C38" i="4"/>
  <c r="F59" i="1"/>
  <c r="D59" i="1"/>
  <c r="C60" i="1"/>
  <c r="H59" i="1"/>
  <c r="G59" i="1"/>
  <c r="E59" i="1"/>
  <c r="D31" i="1"/>
  <c r="E31" i="1"/>
  <c r="F31" i="1"/>
  <c r="I38" i="4" l="1"/>
  <c r="J38" i="4"/>
  <c r="E38" i="4"/>
  <c r="F38" i="4"/>
  <c r="G38" i="4"/>
  <c r="D38" i="4"/>
  <c r="H38" i="4"/>
  <c r="C39" i="4"/>
  <c r="E60" i="1"/>
  <c r="D60" i="1"/>
  <c r="F60" i="1"/>
  <c r="H60" i="1"/>
  <c r="C61" i="1"/>
  <c r="G60" i="1"/>
  <c r="D32" i="1"/>
  <c r="E32" i="1"/>
  <c r="F32" i="1"/>
  <c r="I39" i="4" l="1"/>
  <c r="J39" i="4"/>
  <c r="E39" i="4"/>
  <c r="F39" i="4"/>
  <c r="G39" i="4"/>
  <c r="H39" i="4"/>
  <c r="D39" i="4"/>
  <c r="C40" i="4"/>
  <c r="E61" i="1"/>
  <c r="F61" i="1"/>
  <c r="D61" i="1"/>
  <c r="C62" i="1"/>
  <c r="G61" i="1"/>
  <c r="H61" i="1"/>
  <c r="D33" i="1"/>
  <c r="E33" i="1"/>
  <c r="F33" i="1"/>
  <c r="J40" i="4" l="1"/>
  <c r="I40" i="4"/>
  <c r="E40" i="4"/>
  <c r="F40" i="4"/>
  <c r="D40" i="4"/>
  <c r="G40" i="4"/>
  <c r="H40" i="4"/>
  <c r="C41" i="4"/>
  <c r="E62" i="1"/>
  <c r="G62" i="1"/>
  <c r="D62" i="1"/>
  <c r="F62" i="1"/>
  <c r="C63" i="1"/>
  <c r="H62" i="1"/>
  <c r="D34" i="1"/>
  <c r="F34" i="1"/>
  <c r="E34" i="1"/>
  <c r="J41" i="4" l="1"/>
  <c r="I41" i="4"/>
  <c r="E41" i="4"/>
  <c r="F41" i="4"/>
  <c r="G41" i="4"/>
  <c r="H41" i="4"/>
  <c r="D41" i="4"/>
  <c r="C42" i="4"/>
  <c r="F63" i="1"/>
  <c r="G63" i="1"/>
  <c r="E63" i="1"/>
  <c r="C64" i="1"/>
  <c r="H63" i="1"/>
  <c r="D63" i="1"/>
  <c r="D35" i="1"/>
  <c r="E35" i="1"/>
  <c r="F35" i="1"/>
  <c r="I42" i="4" l="1"/>
  <c r="J42" i="4"/>
  <c r="F42" i="4"/>
  <c r="H42" i="4"/>
  <c r="E42" i="4"/>
  <c r="G42" i="4"/>
  <c r="D42" i="4"/>
  <c r="C43" i="4"/>
  <c r="G64" i="1"/>
  <c r="C65" i="1"/>
  <c r="F64" i="1"/>
  <c r="E64" i="1"/>
  <c r="D64" i="1"/>
  <c r="H64" i="1"/>
  <c r="D36" i="1"/>
  <c r="E36" i="1"/>
  <c r="F36" i="1"/>
  <c r="I43" i="4" l="1"/>
  <c r="J43" i="4"/>
  <c r="F43" i="4"/>
  <c r="E43" i="4"/>
  <c r="G43" i="4"/>
  <c r="D43" i="4"/>
  <c r="H43" i="4"/>
  <c r="C44" i="4"/>
  <c r="F65" i="1"/>
  <c r="G65" i="1"/>
  <c r="E65" i="1"/>
  <c r="H65" i="1"/>
  <c r="D65" i="1"/>
  <c r="C66" i="1"/>
  <c r="I44" i="4" l="1"/>
  <c r="J44" i="4"/>
  <c r="F44" i="4"/>
  <c r="E44" i="4"/>
  <c r="G44" i="4"/>
  <c r="D44" i="4"/>
  <c r="H44" i="4"/>
  <c r="C45" i="4"/>
  <c r="H66" i="1"/>
  <c r="C67" i="1"/>
  <c r="F66" i="1"/>
  <c r="E66" i="1"/>
  <c r="D66" i="1"/>
  <c r="G66" i="1"/>
  <c r="I45" i="4" l="1"/>
  <c r="J45" i="4"/>
  <c r="F45" i="4"/>
  <c r="G45" i="4"/>
  <c r="H45" i="4"/>
  <c r="D45" i="4"/>
  <c r="E45" i="4"/>
  <c r="C46" i="4"/>
  <c r="C68" i="1"/>
  <c r="G67" i="1"/>
  <c r="H67" i="1"/>
  <c r="F67" i="1"/>
  <c r="E67" i="1"/>
  <c r="D67" i="1"/>
  <c r="I46" i="4" l="1"/>
  <c r="J46" i="4"/>
  <c r="F46" i="4"/>
  <c r="H46" i="4"/>
  <c r="E46" i="4"/>
  <c r="G46" i="4"/>
  <c r="D46" i="4"/>
  <c r="C47" i="4"/>
  <c r="D68" i="1"/>
  <c r="C69" i="1"/>
  <c r="H68" i="1"/>
  <c r="E68" i="1"/>
  <c r="G68" i="1"/>
  <c r="F68" i="1"/>
  <c r="I47" i="4" l="1"/>
  <c r="J47" i="4"/>
  <c r="F47" i="4"/>
  <c r="E47" i="4"/>
  <c r="G47" i="4"/>
  <c r="H47" i="4"/>
  <c r="D47" i="4"/>
  <c r="C48" i="4"/>
  <c r="D69" i="1"/>
  <c r="G69" i="1"/>
  <c r="C70" i="1"/>
  <c r="E69" i="1"/>
  <c r="H69" i="1"/>
  <c r="F69" i="1"/>
  <c r="J48" i="4" l="1"/>
  <c r="I48" i="4"/>
  <c r="F48" i="4"/>
  <c r="E48" i="4"/>
  <c r="G48" i="4"/>
  <c r="D48" i="4"/>
  <c r="H48" i="4"/>
  <c r="C49" i="4"/>
  <c r="D70" i="1"/>
  <c r="G70" i="1"/>
  <c r="C71" i="1"/>
  <c r="F70" i="1"/>
  <c r="E70" i="1"/>
  <c r="H70" i="1"/>
  <c r="J49" i="4" l="1"/>
  <c r="I49" i="4"/>
  <c r="F49" i="4"/>
  <c r="G49" i="4"/>
  <c r="H49" i="4"/>
  <c r="D49" i="4"/>
  <c r="E49" i="4"/>
  <c r="C50" i="4"/>
  <c r="D71" i="1"/>
  <c r="H71" i="1"/>
  <c r="G71" i="1"/>
  <c r="F71" i="1"/>
  <c r="C72" i="1"/>
  <c r="E71" i="1"/>
  <c r="J50" i="4" l="1"/>
  <c r="I50" i="4"/>
  <c r="F50" i="4"/>
  <c r="H50" i="4"/>
  <c r="E50" i="4"/>
  <c r="D50" i="4"/>
  <c r="G50" i="4"/>
  <c r="C51" i="4"/>
  <c r="H72" i="1"/>
  <c r="G72" i="1"/>
  <c r="C73" i="1"/>
  <c r="F72" i="1"/>
  <c r="E72" i="1"/>
  <c r="D72" i="1"/>
  <c r="I51" i="4" l="1"/>
  <c r="J51" i="4"/>
  <c r="F51" i="4"/>
  <c r="E51" i="4"/>
  <c r="G51" i="4"/>
  <c r="D51" i="4"/>
  <c r="H51" i="4"/>
  <c r="C52" i="4"/>
  <c r="D73" i="1"/>
  <c r="G73" i="1"/>
  <c r="F73" i="1"/>
  <c r="H73" i="1"/>
  <c r="E73" i="1"/>
  <c r="C74" i="1"/>
  <c r="I52" i="4" l="1"/>
  <c r="J52" i="4"/>
  <c r="F52" i="4"/>
  <c r="E52" i="4"/>
  <c r="G52" i="4"/>
  <c r="D52" i="4"/>
  <c r="H52" i="4"/>
  <c r="C53" i="4"/>
  <c r="G74" i="1"/>
  <c r="D74" i="1"/>
  <c r="E74" i="1"/>
  <c r="F74" i="1"/>
  <c r="C75" i="1"/>
  <c r="H74" i="1"/>
  <c r="I53" i="4" l="1"/>
  <c r="J53" i="4"/>
  <c r="F53" i="4"/>
  <c r="G53" i="4"/>
  <c r="H53" i="4"/>
  <c r="E53" i="4"/>
  <c r="D53" i="4"/>
  <c r="C54" i="4"/>
  <c r="E75" i="1"/>
  <c r="G75" i="1"/>
  <c r="C76" i="1"/>
  <c r="F75" i="1"/>
  <c r="H75" i="1"/>
  <c r="D75" i="1"/>
  <c r="I54" i="4" l="1"/>
  <c r="J54" i="4"/>
  <c r="F54" i="4"/>
  <c r="H54" i="4"/>
  <c r="E54" i="4"/>
  <c r="D54" i="4"/>
  <c r="G54" i="4"/>
  <c r="C55" i="4"/>
  <c r="F76" i="1"/>
  <c r="E76" i="1"/>
  <c r="H76" i="1"/>
  <c r="G76" i="1"/>
  <c r="C77" i="1"/>
  <c r="D76" i="1"/>
  <c r="I55" i="4" l="1"/>
  <c r="J55" i="4"/>
  <c r="F55" i="4"/>
  <c r="E55" i="4"/>
  <c r="G55" i="4"/>
  <c r="D55" i="4"/>
  <c r="H55" i="4"/>
  <c r="C56" i="4"/>
  <c r="C78" i="1"/>
  <c r="E77" i="1"/>
  <c r="F77" i="1"/>
  <c r="D77" i="1"/>
  <c r="G77" i="1"/>
  <c r="H77" i="1"/>
  <c r="J56" i="4" l="1"/>
  <c r="I56" i="4"/>
  <c r="F56" i="4"/>
  <c r="E56" i="4"/>
  <c r="G56" i="4"/>
  <c r="D56" i="4"/>
  <c r="H56" i="4"/>
  <c r="C57" i="4"/>
  <c r="H78" i="1"/>
  <c r="C79" i="1"/>
  <c r="F78" i="1"/>
  <c r="E78" i="1"/>
  <c r="G78" i="1"/>
  <c r="D78" i="1"/>
  <c r="J57" i="4" l="1"/>
  <c r="I57" i="4"/>
  <c r="F57" i="4"/>
  <c r="G57" i="4"/>
  <c r="H57" i="4"/>
  <c r="E57" i="4"/>
  <c r="D57" i="4"/>
  <c r="C58" i="4"/>
  <c r="D79" i="1"/>
  <c r="H79" i="1"/>
  <c r="G79" i="1"/>
  <c r="F79" i="1"/>
  <c r="C80" i="1"/>
  <c r="E79" i="1"/>
  <c r="I58" i="4" l="1"/>
  <c r="J58" i="4"/>
  <c r="F58" i="4"/>
  <c r="H58" i="4"/>
  <c r="E58" i="4"/>
  <c r="G58" i="4"/>
  <c r="D58" i="4"/>
  <c r="C59" i="4"/>
  <c r="H80" i="1"/>
  <c r="E80" i="1"/>
  <c r="F80" i="1"/>
  <c r="G80" i="1"/>
  <c r="C81" i="1"/>
  <c r="D80" i="1"/>
  <c r="I59" i="4" l="1"/>
  <c r="J59" i="4"/>
  <c r="F59" i="4"/>
  <c r="E59" i="4"/>
  <c r="G59" i="4"/>
  <c r="D59" i="4"/>
  <c r="H59" i="4"/>
  <c r="C60" i="4"/>
  <c r="C82" i="1"/>
  <c r="G81" i="1"/>
  <c r="E81" i="1"/>
  <c r="H81" i="1"/>
  <c r="D81" i="1"/>
  <c r="F81" i="1"/>
  <c r="I60" i="4" l="1"/>
  <c r="J60" i="4"/>
  <c r="F60" i="4"/>
  <c r="E60" i="4"/>
  <c r="G60" i="4"/>
  <c r="D60" i="4"/>
  <c r="H60" i="4"/>
  <c r="C61" i="4"/>
  <c r="G82" i="1"/>
  <c r="C83" i="1"/>
  <c r="H82" i="1"/>
  <c r="E82" i="1"/>
  <c r="D82" i="1"/>
  <c r="F82" i="1"/>
  <c r="I61" i="4" l="1"/>
  <c r="J61" i="4"/>
  <c r="F61" i="4"/>
  <c r="G61" i="4"/>
  <c r="H61" i="4"/>
  <c r="D61" i="4"/>
  <c r="E61" i="4"/>
  <c r="C62" i="4"/>
  <c r="E83" i="1"/>
  <c r="G83" i="1"/>
  <c r="D83" i="1"/>
  <c r="F83" i="1"/>
  <c r="C84" i="1"/>
  <c r="H83" i="1"/>
  <c r="I62" i="4" l="1"/>
  <c r="J62" i="4"/>
  <c r="F62" i="4"/>
  <c r="H62" i="4"/>
  <c r="E62" i="4"/>
  <c r="G62" i="4"/>
  <c r="D62" i="4"/>
  <c r="C63" i="4"/>
  <c r="D84" i="1"/>
  <c r="C85" i="1"/>
  <c r="H84" i="1"/>
  <c r="E84" i="1"/>
  <c r="G84" i="1"/>
  <c r="F84" i="1"/>
  <c r="I63" i="4" l="1"/>
  <c r="J63" i="4"/>
  <c r="F63" i="4"/>
  <c r="E63" i="4"/>
  <c r="G63" i="4"/>
  <c r="H63" i="4"/>
  <c r="D63" i="4"/>
  <c r="C64" i="4"/>
  <c r="C86" i="1"/>
  <c r="G85" i="1"/>
  <c r="F85" i="1"/>
  <c r="E85" i="1"/>
  <c r="H85" i="1"/>
  <c r="D85" i="1"/>
  <c r="J64" i="4" l="1"/>
  <c r="I64" i="4"/>
  <c r="F64" i="4"/>
  <c r="E64" i="4"/>
  <c r="G64" i="4"/>
  <c r="D64" i="4"/>
  <c r="H64" i="4"/>
  <c r="C65" i="4"/>
  <c r="D86" i="1"/>
  <c r="H86" i="1"/>
  <c r="C87" i="1"/>
  <c r="G86" i="1"/>
  <c r="E86" i="1"/>
  <c r="F86" i="1"/>
  <c r="J65" i="4" l="1"/>
  <c r="I65" i="4"/>
  <c r="F65" i="4"/>
  <c r="G65" i="4"/>
  <c r="H65" i="4"/>
  <c r="D65" i="4"/>
  <c r="E65" i="4"/>
  <c r="C66" i="4"/>
  <c r="D87" i="1"/>
  <c r="F87" i="1"/>
  <c r="H87" i="1"/>
  <c r="G87" i="1"/>
  <c r="E87" i="1"/>
  <c r="C88" i="1"/>
  <c r="J66" i="4" l="1"/>
  <c r="I66" i="4"/>
  <c r="F66" i="4"/>
  <c r="H66" i="4"/>
  <c r="E66" i="4"/>
  <c r="D66" i="4"/>
  <c r="G66" i="4"/>
  <c r="C67" i="4"/>
  <c r="G88" i="1"/>
  <c r="C89" i="1"/>
  <c r="F88" i="1"/>
  <c r="E88" i="1"/>
  <c r="D88" i="1"/>
  <c r="H88" i="1"/>
  <c r="I67" i="4" l="1"/>
  <c r="J67" i="4"/>
  <c r="F67" i="4"/>
  <c r="E67" i="4"/>
  <c r="G67" i="4"/>
  <c r="H67" i="4"/>
  <c r="D67" i="4"/>
  <c r="C68" i="4"/>
  <c r="F89" i="1"/>
  <c r="H89" i="1"/>
  <c r="E89" i="1"/>
  <c r="D89" i="1"/>
  <c r="G89" i="1"/>
  <c r="C90" i="1"/>
  <c r="I68" i="4" l="1"/>
  <c r="J68" i="4"/>
  <c r="F68" i="4"/>
  <c r="E68" i="4"/>
  <c r="G68" i="4"/>
  <c r="D68" i="4"/>
  <c r="H68" i="4"/>
  <c r="C69" i="4"/>
  <c r="G90" i="1"/>
  <c r="F90" i="1"/>
  <c r="E90" i="1"/>
  <c r="D90" i="1"/>
  <c r="C91" i="1"/>
  <c r="H90" i="1"/>
  <c r="J69" i="4" l="1"/>
  <c r="I69" i="4"/>
  <c r="F69" i="4"/>
  <c r="G69" i="4"/>
  <c r="H69" i="4"/>
  <c r="E69" i="4"/>
  <c r="D69" i="4"/>
  <c r="C70" i="4"/>
  <c r="C92" i="1"/>
  <c r="G91" i="1"/>
  <c r="H91" i="1"/>
  <c r="F91" i="1"/>
  <c r="D91" i="1"/>
  <c r="E91" i="1"/>
  <c r="I70" i="4" l="1"/>
  <c r="J70" i="4"/>
  <c r="F70" i="4"/>
  <c r="H70" i="4"/>
  <c r="E70" i="4"/>
  <c r="D70" i="4"/>
  <c r="G70" i="4"/>
  <c r="C71" i="4"/>
  <c r="F92" i="1"/>
  <c r="E92" i="1"/>
  <c r="H92" i="1"/>
  <c r="D92" i="1"/>
  <c r="C93" i="1"/>
  <c r="G92" i="1"/>
  <c r="I71" i="4" l="1"/>
  <c r="J71" i="4"/>
  <c r="F71" i="4"/>
  <c r="E71" i="4"/>
  <c r="G71" i="4"/>
  <c r="D71" i="4"/>
  <c r="H71" i="4"/>
  <c r="C72" i="4"/>
  <c r="C94" i="1"/>
  <c r="G93" i="1"/>
  <c r="H93" i="1"/>
  <c r="E93" i="1"/>
  <c r="F93" i="1"/>
  <c r="D93" i="1"/>
  <c r="J72" i="4" l="1"/>
  <c r="I72" i="4"/>
  <c r="F72" i="4"/>
  <c r="E72" i="4"/>
  <c r="G72" i="4"/>
  <c r="D72" i="4"/>
  <c r="H72" i="4"/>
  <c r="C73" i="4"/>
  <c r="D94" i="1"/>
  <c r="H94" i="1"/>
  <c r="C95" i="1"/>
  <c r="F94" i="1"/>
  <c r="E94" i="1"/>
  <c r="G94" i="1"/>
  <c r="I73" i="4" l="1"/>
  <c r="J73" i="4"/>
  <c r="F73" i="4"/>
  <c r="G73" i="4"/>
  <c r="H73" i="4"/>
  <c r="E73" i="4"/>
  <c r="D73" i="4"/>
  <c r="C74" i="4"/>
  <c r="D95" i="1"/>
  <c r="H95" i="1"/>
  <c r="G95" i="1"/>
  <c r="F95" i="1"/>
  <c r="C96" i="1"/>
  <c r="E95" i="1"/>
  <c r="I74" i="4" l="1"/>
  <c r="J74" i="4"/>
  <c r="F74" i="4"/>
  <c r="H74" i="4"/>
  <c r="E74" i="4"/>
  <c r="G74" i="4"/>
  <c r="D74" i="4"/>
  <c r="C75" i="4"/>
  <c r="C97" i="1"/>
  <c r="D96" i="1"/>
  <c r="E96" i="1"/>
  <c r="F96" i="1"/>
  <c r="H96" i="1"/>
  <c r="G96" i="1"/>
  <c r="J75" i="4" l="1"/>
  <c r="I75" i="4"/>
  <c r="F75" i="4"/>
  <c r="E75" i="4"/>
  <c r="G75" i="4"/>
  <c r="D75" i="4"/>
  <c r="H75" i="4"/>
  <c r="C76" i="4"/>
  <c r="F97" i="1"/>
  <c r="G97" i="1"/>
  <c r="E97" i="1"/>
  <c r="H97" i="1"/>
  <c r="D97" i="1"/>
  <c r="C98" i="1"/>
  <c r="J76" i="4" l="1"/>
  <c r="I76" i="4"/>
  <c r="F76" i="4"/>
  <c r="E76" i="4"/>
  <c r="G76" i="4"/>
  <c r="D76" i="4"/>
  <c r="H76" i="4"/>
  <c r="C77" i="4"/>
  <c r="G98" i="1"/>
  <c r="F98" i="1"/>
  <c r="C99" i="1"/>
  <c r="H98" i="1"/>
  <c r="E98" i="1"/>
  <c r="D98" i="1"/>
  <c r="J77" i="4" l="1"/>
  <c r="I77" i="4"/>
  <c r="F77" i="4"/>
  <c r="G77" i="4"/>
  <c r="H77" i="4"/>
  <c r="D77" i="4"/>
  <c r="E77" i="4"/>
  <c r="C78" i="4"/>
  <c r="E99" i="1"/>
  <c r="F99" i="1"/>
  <c r="C100" i="1"/>
  <c r="H99" i="1"/>
  <c r="G99" i="1"/>
  <c r="D99" i="1"/>
  <c r="I78" i="4" l="1"/>
  <c r="J78" i="4"/>
  <c r="F78" i="4"/>
  <c r="H78" i="4"/>
  <c r="E78" i="4"/>
  <c r="G78" i="4"/>
  <c r="D78" i="4"/>
  <c r="C79" i="4"/>
  <c r="F100" i="1"/>
  <c r="D100" i="1"/>
  <c r="C101" i="1"/>
  <c r="H100" i="1"/>
  <c r="E100" i="1"/>
  <c r="G100" i="1"/>
  <c r="I79" i="4" l="1"/>
  <c r="J79" i="4"/>
  <c r="F79" i="4"/>
  <c r="E79" i="4"/>
  <c r="G79" i="4"/>
  <c r="H79" i="4"/>
  <c r="D79" i="4"/>
  <c r="C80" i="4"/>
  <c r="D101" i="1"/>
  <c r="G101" i="1"/>
  <c r="H101" i="1"/>
  <c r="F101" i="1"/>
  <c r="C102" i="1"/>
  <c r="E101" i="1"/>
  <c r="J80" i="4" l="1"/>
  <c r="I80" i="4"/>
  <c r="F80" i="4"/>
  <c r="E80" i="4"/>
  <c r="G80" i="4"/>
  <c r="D80" i="4"/>
  <c r="H80" i="4"/>
  <c r="C81" i="4"/>
  <c r="H102" i="1"/>
  <c r="C103" i="1"/>
  <c r="G102" i="1"/>
  <c r="D102" i="1"/>
  <c r="E102" i="1"/>
  <c r="F102" i="1"/>
  <c r="I81" i="4" l="1"/>
  <c r="J81" i="4"/>
  <c r="F81" i="4"/>
  <c r="G81" i="4"/>
  <c r="H81" i="4"/>
  <c r="D81" i="4"/>
  <c r="E81" i="4"/>
  <c r="C82" i="4"/>
  <c r="C104" i="1"/>
  <c r="G103" i="1"/>
  <c r="E103" i="1"/>
  <c r="H103" i="1"/>
  <c r="F103" i="1"/>
  <c r="D103" i="1"/>
  <c r="I82" i="4" l="1"/>
  <c r="J82" i="4"/>
  <c r="F82" i="4"/>
  <c r="H82" i="4"/>
  <c r="E82" i="4"/>
  <c r="D82" i="4"/>
  <c r="G82" i="4"/>
  <c r="C83" i="4"/>
  <c r="H104" i="1"/>
  <c r="C105" i="1"/>
  <c r="F104" i="1"/>
  <c r="E104" i="1"/>
  <c r="G104" i="1"/>
  <c r="D104" i="1"/>
  <c r="I83" i="4" l="1"/>
  <c r="J83" i="4"/>
  <c r="F83" i="4"/>
  <c r="E83" i="4"/>
  <c r="G83" i="4"/>
  <c r="H83" i="4"/>
  <c r="D83" i="4"/>
  <c r="C84" i="4"/>
  <c r="D105" i="1"/>
  <c r="G105" i="1"/>
  <c r="C106" i="1"/>
  <c r="F105" i="1"/>
  <c r="H105" i="1"/>
  <c r="E105" i="1"/>
  <c r="I84" i="4" l="1"/>
  <c r="J84" i="4"/>
  <c r="F84" i="4"/>
  <c r="E84" i="4"/>
  <c r="G84" i="4"/>
  <c r="D84" i="4"/>
  <c r="H84" i="4"/>
  <c r="C85" i="4"/>
  <c r="H106" i="1"/>
  <c r="G106" i="1"/>
  <c r="D106" i="1"/>
  <c r="E106" i="1"/>
  <c r="F106" i="1"/>
  <c r="I85" i="4" l="1"/>
  <c r="J85" i="4"/>
  <c r="F85" i="4"/>
  <c r="G85" i="4"/>
  <c r="H85" i="4"/>
  <c r="E85" i="4"/>
  <c r="D85" i="4"/>
  <c r="C86" i="4"/>
  <c r="I86" i="4" l="1"/>
  <c r="J86" i="4"/>
  <c r="F86" i="4"/>
  <c r="H86" i="4"/>
  <c r="E86" i="4"/>
  <c r="D86" i="4"/>
  <c r="G86" i="4"/>
  <c r="C87" i="4"/>
  <c r="I87" i="4" l="1"/>
  <c r="J87" i="4"/>
  <c r="F87" i="4"/>
  <c r="E87" i="4"/>
  <c r="G87" i="4"/>
  <c r="D87" i="4"/>
  <c r="H87" i="4"/>
  <c r="C88" i="4"/>
  <c r="J88" i="4" l="1"/>
  <c r="I88" i="4"/>
  <c r="F88" i="4"/>
  <c r="E88" i="4"/>
  <c r="G88" i="4"/>
  <c r="D88" i="4"/>
  <c r="H88" i="4"/>
  <c r="C89" i="4"/>
  <c r="I89" i="4" l="1"/>
  <c r="J89" i="4"/>
  <c r="F89" i="4"/>
  <c r="G89" i="4"/>
  <c r="H89" i="4"/>
  <c r="E89" i="4"/>
  <c r="D89" i="4"/>
  <c r="C90" i="4"/>
  <c r="J90" i="4" l="1"/>
  <c r="I90" i="4"/>
  <c r="F90" i="4"/>
  <c r="H90" i="4"/>
  <c r="E90" i="4"/>
  <c r="G90" i="4"/>
  <c r="D90" i="4"/>
  <c r="C91" i="4"/>
  <c r="I91" i="4" l="1"/>
  <c r="J91" i="4"/>
  <c r="F91" i="4"/>
  <c r="E91" i="4"/>
  <c r="G91" i="4"/>
  <c r="D91" i="4"/>
  <c r="H91" i="4"/>
  <c r="C92" i="4"/>
  <c r="J92" i="4" l="1"/>
  <c r="I92" i="4"/>
  <c r="F92" i="4"/>
  <c r="E92" i="4"/>
  <c r="G92" i="4"/>
  <c r="D92" i="4"/>
  <c r="H92" i="4"/>
  <c r="C93" i="4"/>
  <c r="I93" i="4" l="1"/>
  <c r="J93" i="4"/>
  <c r="F93" i="4"/>
  <c r="G93" i="4"/>
  <c r="H93" i="4"/>
  <c r="D93" i="4"/>
  <c r="E93" i="4"/>
  <c r="C94" i="4"/>
  <c r="I94" i="4" l="1"/>
  <c r="J94" i="4"/>
  <c r="F94" i="4"/>
  <c r="H94" i="4"/>
  <c r="E94" i="4"/>
  <c r="G94" i="4"/>
  <c r="D94" i="4"/>
  <c r="C95" i="4"/>
  <c r="I95" i="4" l="1"/>
  <c r="J95" i="4"/>
  <c r="F95" i="4"/>
  <c r="E95" i="4"/>
  <c r="G95" i="4"/>
  <c r="H95" i="4"/>
  <c r="D95" i="4"/>
  <c r="C96" i="4"/>
  <c r="J96" i="4" l="1"/>
  <c r="I96" i="4"/>
  <c r="F96" i="4"/>
  <c r="E96" i="4"/>
  <c r="G96" i="4"/>
  <c r="D96" i="4"/>
  <c r="H96" i="4"/>
  <c r="C97" i="4"/>
  <c r="J97" i="4" l="1"/>
  <c r="I97" i="4"/>
  <c r="F97" i="4"/>
  <c r="G97" i="4"/>
  <c r="H97" i="4"/>
  <c r="D97" i="4"/>
  <c r="E97" i="4"/>
  <c r="C98" i="4"/>
  <c r="J98" i="4" l="1"/>
  <c r="I98" i="4"/>
  <c r="H98" i="4"/>
  <c r="E98" i="4"/>
  <c r="D98" i="4"/>
  <c r="G98" i="4"/>
  <c r="F98" i="4"/>
  <c r="C99" i="4"/>
  <c r="J99" i="4" l="1"/>
  <c r="I99" i="4"/>
  <c r="H99" i="4"/>
  <c r="E99" i="4"/>
  <c r="F99" i="4"/>
  <c r="G99" i="4"/>
  <c r="D99" i="4"/>
  <c r="C100" i="4"/>
  <c r="I100" i="4" l="1"/>
  <c r="J100" i="4"/>
  <c r="H100" i="4"/>
  <c r="D100" i="4"/>
  <c r="E100" i="4"/>
  <c r="G100" i="4"/>
  <c r="F100" i="4"/>
  <c r="C101" i="4"/>
  <c r="I101" i="4" l="1"/>
  <c r="J101" i="4"/>
  <c r="H101" i="4"/>
  <c r="E101" i="4"/>
  <c r="F101" i="4"/>
  <c r="G101" i="4"/>
  <c r="D101" i="4"/>
  <c r="C102" i="4"/>
  <c r="I102" i="4" l="1"/>
  <c r="J102" i="4"/>
  <c r="H102" i="4"/>
  <c r="E102" i="4"/>
  <c r="D102" i="4"/>
  <c r="F102" i="4"/>
  <c r="G102" i="4"/>
  <c r="C103" i="4"/>
  <c r="J103" i="4" l="1"/>
  <c r="I103" i="4"/>
  <c r="H103" i="4"/>
  <c r="E103" i="4"/>
  <c r="F103" i="4"/>
  <c r="G103" i="4"/>
  <c r="D103" i="4"/>
  <c r="C104" i="4"/>
  <c r="I104" i="4" l="1"/>
  <c r="J104" i="4"/>
  <c r="H104" i="4"/>
  <c r="D104" i="4"/>
  <c r="E104" i="4"/>
  <c r="F104" i="4"/>
  <c r="G104" i="4"/>
  <c r="C105" i="4"/>
  <c r="I105" i="4" l="1"/>
  <c r="J105" i="4"/>
  <c r="H105" i="4"/>
  <c r="E105" i="4"/>
  <c r="F105" i="4"/>
  <c r="G105" i="4"/>
  <c r="D105" i="4"/>
  <c r="C106" i="4"/>
  <c r="I106" i="4" l="1"/>
  <c r="J106" i="4"/>
  <c r="H106" i="4"/>
  <c r="E106" i="4"/>
  <c r="G106" i="4"/>
  <c r="D106" i="4"/>
  <c r="F106" i="4"/>
  <c r="C107" i="4"/>
  <c r="J107" i="4" l="1"/>
  <c r="I107" i="4"/>
  <c r="H107" i="4"/>
  <c r="E107" i="4"/>
  <c r="F107" i="4"/>
  <c r="D107" i="4"/>
  <c r="G107" i="4"/>
  <c r="C108" i="4"/>
  <c r="J108" i="4" l="1"/>
  <c r="I108" i="4"/>
  <c r="H108" i="4"/>
  <c r="D108" i="4"/>
  <c r="E108" i="4"/>
  <c r="F108" i="4"/>
  <c r="G108" i="4"/>
  <c r="C109" i="4"/>
  <c r="J109" i="4" l="1"/>
  <c r="I109" i="4"/>
  <c r="H109" i="4"/>
  <c r="E109" i="4"/>
  <c r="F109" i="4"/>
  <c r="G109" i="4"/>
  <c r="D109" i="4"/>
  <c r="C110" i="4"/>
  <c r="I110" i="4" l="1"/>
  <c r="J110" i="4"/>
  <c r="H110" i="4"/>
  <c r="E110" i="4"/>
  <c r="G110" i="4"/>
  <c r="D110" i="4"/>
  <c r="F110" i="4"/>
</calcChain>
</file>

<file path=xl/sharedStrings.xml><?xml version="1.0" encoding="utf-8"?>
<sst xmlns="http://schemas.openxmlformats.org/spreadsheetml/2006/main" count="20" uniqueCount="12">
  <si>
    <t>alfa</t>
  </si>
  <si>
    <t>beta</t>
  </si>
  <si>
    <t>mode</t>
  </si>
  <si>
    <t>mean</t>
  </si>
  <si>
    <t>step</t>
  </si>
  <si>
    <t>start</t>
  </si>
  <si>
    <t>variance</t>
  </si>
  <si>
    <t>accuracy</t>
  </si>
  <si>
    <t>var-check</t>
  </si>
  <si>
    <t>temp</t>
  </si>
  <si>
    <t>mode-check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</si>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</sst>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0" fontId="1" fillId="2" borderId="1" xfId="1"/>
    <xf numFmtId="0" fontId="2" fillId="3" borderId="2" xfId="2"/>
    <xf numFmtId="2" fontId="2" fillId="3" borderId="2" xfId="2" applyNumberFormat="1"/>
  </cellXfs>
  <cellStyles count="3">
    <cellStyle name="Indata" xfId="1" builtinId="20"/>
    <cellStyle name="Kontroll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Beta!$D$7</c:f>
              <c:strCache>
                <c:ptCount val="1"/>
                <c:pt idx="0">
                  <c:v>acc=0, mean=0.5, mode=0.2</c:v>
                </c:pt>
              </c:strCache>
            </c:strRef>
          </c:tx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Beta!$C$8:$C$106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xVal>
          <c:yVal>
            <c:numRef>
              <c:f>Beta!$D$8:$D$106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Beta!$E$7</c:f>
              <c:strCache>
                <c:ptCount val="1"/>
                <c:pt idx="0">
                  <c:v>acc=1, mean=0.4, mode=0.2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Beta!$C$8:$C$106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xVal>
          <c:yVal>
            <c:numRef>
              <c:f>Beta!$E$8:$E$106</c:f>
              <c:numCache>
                <c:formatCode>General</c:formatCode>
                <c:ptCount val="99"/>
                <c:pt idx="0">
                  <c:v>0.92360650133472855</c:v>
                </c:pt>
                <c:pt idx="1">
                  <c:v>1.0523632785676138</c:v>
                </c:pt>
                <c:pt idx="2">
                  <c:v>1.1319323290759675</c:v>
                </c:pt>
                <c:pt idx="3">
                  <c:v>1.1890710629215264</c:v>
                </c:pt>
                <c:pt idx="4">
                  <c:v>1.2329677316712151</c:v>
                </c:pt>
                <c:pt idx="5">
                  <c:v>1.267976949410121</c:v>
                </c:pt>
                <c:pt idx="6">
                  <c:v>1.2965366341967854</c:v>
                </c:pt>
                <c:pt idx="7">
                  <c:v>1.3201615658306198</c:v>
                </c:pt>
                <c:pt idx="8">
                  <c:v>1.3398631450269929</c:v>
                </c:pt>
                <c:pt idx="9">
                  <c:v>1.3563533149847045</c:v>
                </c:pt>
                <c:pt idx="10">
                  <c:v>1.3701539528025282</c:v>
                </c:pt>
                <c:pt idx="11">
                  <c:v>1.3816600887200812</c:v>
                </c:pt>
                <c:pt idx="12">
                  <c:v>1.3911786311200693</c:v>
                </c:pt>
                <c:pt idx="13">
                  <c:v>1.3989532248421213</c:v>
                </c:pt>
                <c:pt idx="14">
                  <c:v>1.4051808353002353</c:v>
                </c:pt>
                <c:pt idx="15">
                  <c:v>1.4100231758275885</c:v>
                </c:pt>
                <c:pt idx="16">
                  <c:v>1.4136148011970884</c:v>
                </c:pt>
                <c:pt idx="17">
                  <c:v>1.4160689773178328</c:v>
                </c:pt>
                <c:pt idx="18">
                  <c:v>1.41748202683908</c:v>
                </c:pt>
                <c:pt idx="19">
                  <c:v>1.4179366052313882</c:v>
                </c:pt>
                <c:pt idx="20">
                  <c:v>1.4175042105313487</c:v>
                </c:pt>
                <c:pt idx="21">
                  <c:v>1.4162471337293037</c:v>
                </c:pt>
                <c:pt idx="22">
                  <c:v>1.4142199940589586</c:v>
                </c:pt>
                <c:pt idx="23">
                  <c:v>1.4114709616175916</c:v>
                </c:pt>
                <c:pt idx="24">
                  <c:v>1.4080427412720979</c:v>
                </c:pt>
                <c:pt idx="25">
                  <c:v>1.4039733720637044</c:v>
                </c:pt>
                <c:pt idx="26">
                  <c:v>1.3992968824044789</c:v>
                </c:pt>
                <c:pt idx="27">
                  <c:v>1.3940438313934174</c:v>
                </c:pt>
                <c:pt idx="28">
                  <c:v>1.3882417593451239</c:v>
                </c:pt>
                <c:pt idx="29">
                  <c:v>1.3819155653037047</c:v>
                </c:pt>
                <c:pt idx="30">
                  <c:v>1.3750878253552508</c:v>
                </c:pt>
                <c:pt idx="31">
                  <c:v>1.3677790625733963</c:v>
                </c:pt>
                <c:pt idx="32">
                  <c:v>1.3600079771682001</c:v>
                </c:pt>
                <c:pt idx="33">
                  <c:v>1.3517916436710855</c:v>
                </c:pt>
                <c:pt idx="34">
                  <c:v>1.3431456806433997</c:v>
                </c:pt>
                <c:pt idx="35">
                  <c:v>1.3340843973459879</c:v>
                </c:pt>
                <c:pt idx="36">
                  <c:v>1.3246209209808928</c:v>
                </c:pt>
                <c:pt idx="37">
                  <c:v>1.3147673074613244</c:v>
                </c:pt>
                <c:pt idx="38">
                  <c:v>1.3045346381432465</c:v>
                </c:pt>
                <c:pt idx="39">
                  <c:v>1.2939331045318196</c:v>
                </c:pt>
                <c:pt idx="40">
                  <c:v>1.2829720826361966</c:v>
                </c:pt>
                <c:pt idx="41">
                  <c:v>1.2716601983697442</c:v>
                </c:pt>
                <c:pt idx="42">
                  <c:v>1.2600053851664683</c:v>
                </c:pt>
                <c:pt idx="43">
                  <c:v>1.2480149347981309</c:v>
                </c:pt>
                <c:pt idx="44">
                  <c:v>1.2356955422222373</c:v>
                </c:pt>
                <c:pt idx="45">
                  <c:v>1.2230533451625492</c:v>
                </c:pt>
                <c:pt idx="46">
                  <c:v>1.210093959016036</c:v>
                </c:pt>
                <c:pt idx="47">
                  <c:v>1.1968225075893113</c:v>
                </c:pt>
                <c:pt idx="48">
                  <c:v>1.1832436500904222</c:v>
                </c:pt>
                <c:pt idx="49">
                  <c:v>1.1693616047357991</c:v>
                </c:pt>
                <c:pt idx="50">
                  <c:v>1.1551801692751762</c:v>
                </c:pt>
                <c:pt idx="51">
                  <c:v>1.1407027386875888</c:v>
                </c:pt>
                <c:pt idx="52">
                  <c:v>1.125932320257752</c:v>
                </c:pt>
                <c:pt idx="53">
                  <c:v>1.1108715462029812</c:v>
                </c:pt>
                <c:pt idx="54">
                  <c:v>1.0955226839853036</c:v>
                </c:pt>
                <c:pt idx="55">
                  <c:v>1.0798876444106038</c:v>
                </c:pt>
                <c:pt idx="56">
                  <c:v>1.0639679875857138</c:v>
                </c:pt>
                <c:pt idx="57">
                  <c:v>1.0477649267745213</c:v>
                </c:pt>
                <c:pt idx="58">
                  <c:v>1.0312793301646961</c:v>
                </c:pt>
                <c:pt idx="59">
                  <c:v>1.014511720526732</c:v>
                </c:pt>
                <c:pt idx="60">
                  <c:v>0.99746227271590038</c:v>
                </c:pt>
                <c:pt idx="61">
                  <c:v>0.98013080893455817</c:v>
                </c:pt>
                <c:pt idx="62">
                  <c:v>0.962516791636018</c:v>
                </c:pt>
                <c:pt idx="63">
                  <c:v>0.9446193139107989</c:v>
                </c:pt>
                <c:pt idx="64">
                  <c:v>0.92643708715013573</c:v>
                </c:pt>
                <c:pt idx="65">
                  <c:v>0.90796842572847403</c:v>
                </c:pt>
                <c:pt idx="66">
                  <c:v>0.88921122838432942</c:v>
                </c:pt>
                <c:pt idx="67">
                  <c:v>0.8701629559046794</c:v>
                </c:pt>
                <c:pt idx="68">
                  <c:v>0.85082060462880993</c:v>
                </c:pt>
                <c:pt idx="69">
                  <c:v>0.83118067517895267</c:v>
                </c:pt>
                <c:pt idx="70">
                  <c:v>0.81123913569172701</c:v>
                </c:pt>
                <c:pt idx="71">
                  <c:v>0.79099137865907598</c:v>
                </c:pt>
                <c:pt idx="72">
                  <c:v>0.77043217028056743</c:v>
                </c:pt>
                <c:pt idx="73">
                  <c:v>0.74955559096780011</c:v>
                </c:pt>
                <c:pt idx="74">
                  <c:v>0.7283549653089173</c:v>
                </c:pt>
                <c:pt idx="75">
                  <c:v>0.70682277937316063</c:v>
                </c:pt>
                <c:pt idx="76">
                  <c:v>0.68495058267922349</c:v>
                </c:pt>
                <c:pt idx="77">
                  <c:v>0.66272887142084314</c:v>
                </c:pt>
                <c:pt idx="78">
                  <c:v>0.64014694857330512</c:v>
                </c:pt>
                <c:pt idx="79">
                  <c:v>0.61719275520118833</c:v>
                </c:pt>
                <c:pt idx="80">
                  <c:v>0.59385266551303084</c:v>
                </c:pt>
                <c:pt idx="81">
                  <c:v>0.57011123575777467</c:v>
                </c:pt>
                <c:pt idx="82">
                  <c:v>0.54595089362036875</c:v>
                </c:pt>
                <c:pt idx="83">
                  <c:v>0.52135154986979149</c:v>
                </c:pt>
                <c:pt idx="84">
                  <c:v>0.49629010688324621</c:v>
                </c:pt>
                <c:pt idx="85">
                  <c:v>0.47073982808614823</c:v>
                </c:pt>
                <c:pt idx="86">
                  <c:v>0.44466951626181739</c:v>
                </c:pt>
                <c:pt idx="87">
                  <c:v>0.41804242358197541</c:v>
                </c:pt>
                <c:pt idx="88">
                  <c:v>0.39081477583650198</c:v>
                </c:pt>
                <c:pt idx="89">
                  <c:v>0.36293372612316088</c:v>
                </c:pt>
                <c:pt idx="90">
                  <c:v>0.33433443675223573</c:v>
                </c:pt>
                <c:pt idx="91">
                  <c:v>0.30493577639117808</c:v>
                </c:pt>
                <c:pt idx="92">
                  <c:v>0.27463371224332067</c:v>
                </c:pt>
                <c:pt idx="93">
                  <c:v>0.24329063763572492</c:v>
                </c:pt>
                <c:pt idx="94">
                  <c:v>0.21071698814663864</c:v>
                </c:pt>
                <c:pt idx="95">
                  <c:v>0.17663674995501114</c:v>
                </c:pt>
                <c:pt idx="96">
                  <c:v>0.14061452244242797</c:v>
                </c:pt>
                <c:pt idx="97">
                  <c:v>0.10187040605990097</c:v>
                </c:pt>
                <c:pt idx="98">
                  <c:v>5.8628106019071771E-2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Beta!$F$7</c:f>
              <c:strCache>
                <c:ptCount val="1"/>
                <c:pt idx="0">
                  <c:v>acc=3, mean=0.32, mode=0.2</c:v>
                </c:pt>
              </c:strCache>
            </c:strRef>
          </c:tx>
          <c:marker>
            <c:symbol val="none"/>
          </c:marker>
          <c:xVal>
            <c:numRef>
              <c:f>Beta!$C$8:$C$106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xVal>
          <c:yVal>
            <c:numRef>
              <c:f>Beta!$F$8:$F$106</c:f>
              <c:numCache>
                <c:formatCode>General</c:formatCode>
                <c:ptCount val="99"/>
                <c:pt idx="0">
                  <c:v>0.55493439390713051</c:v>
                </c:pt>
                <c:pt idx="1">
                  <c:v>0.82087637077540221</c:v>
                </c:pt>
                <c:pt idx="2">
                  <c:v>1.0215087487877339</c:v>
                </c:pt>
                <c:pt idx="3">
                  <c:v>1.1841429387520324</c:v>
                </c:pt>
                <c:pt idx="4">
                  <c:v>1.3201881516633502</c:v>
                </c:pt>
                <c:pt idx="5">
                  <c:v>1.4358688512792246</c:v>
                </c:pt>
                <c:pt idx="6">
                  <c:v>1.5350943597178013</c:v>
                </c:pt>
                <c:pt idx="7">
                  <c:v>1.6205482018473565</c:v>
                </c:pt>
                <c:pt idx="8">
                  <c:v>1.6941896439030093</c:v>
                </c:pt>
                <c:pt idx="9">
                  <c:v>1.7575156385929227</c:v>
                </c:pt>
                <c:pt idx="10">
                  <c:v>1.8117105048359559</c:v>
                </c:pt>
                <c:pt idx="11">
                  <c:v>1.8577374506489852</c:v>
                </c:pt>
                <c:pt idx="12">
                  <c:v>1.8963975830013984</c:v>
                </c:pt>
                <c:pt idx="13">
                  <c:v>1.9283696154162107</c:v>
                </c:pt>
                <c:pt idx="14">
                  <c:v>1.9542375444269451</c:v>
                </c:pt>
                <c:pt idx="15">
                  <c:v>1.9745105183888212</c:v>
                </c:pt>
                <c:pt idx="16">
                  <c:v>1.9896374643539796</c:v>
                </c:pt>
                <c:pt idx="17">
                  <c:v>2.0000180918611203</c:v>
                </c:pt>
                <c:pt idx="18">
                  <c:v>2.0060113288200165</c:v>
                </c:pt>
                <c:pt idx="19">
                  <c:v>2.0079418969468539</c:v>
                </c:pt>
                <c:pt idx="20">
                  <c:v>2.006105512944274</c:v>
                </c:pt>
                <c:pt idx="21">
                  <c:v>2.0007730569412692</c:v>
                </c:pt>
                <c:pt idx="22">
                  <c:v>1.9921939527958241</c:v>
                </c:pt>
                <c:pt idx="23">
                  <c:v>1.9805989385345175</c:v>
                </c:pt>
                <c:pt idx="24">
                  <c:v>1.9662023589204973</c:v>
                </c:pt>
                <c:pt idx="25">
                  <c:v>1.9492040792771008</c:v>
                </c:pt>
                <c:pt idx="26">
                  <c:v>1.9297910959856255</c:v>
                </c:pt>
                <c:pt idx="27">
                  <c:v>1.9081389017226809</c:v>
                </c:pt>
                <c:pt idx="28">
                  <c:v>1.8844126506320515</c:v>
                </c:pt>
                <c:pt idx="29">
                  <c:v>1.8587681589632037</c:v>
                </c:pt>
                <c:pt idx="30">
                  <c:v>1.831352769372051</c:v>
                </c:pt>
                <c:pt idx="31">
                  <c:v>1.8023061014510624</c:v>
                </c:pt>
                <c:pt idx="32">
                  <c:v>1.7717607066957426</c:v>
                </c:pt>
                <c:pt idx="33">
                  <c:v>1.7398426427065463</c:v>
                </c:pt>
                <c:pt idx="34">
                  <c:v>1.7066719787390283</c:v>
                </c:pt>
                <c:pt idx="35">
                  <c:v>1.672363242581008</c:v>
                </c:pt>
                <c:pt idx="36">
                  <c:v>1.6370258170275687</c:v>
                </c:pt>
                <c:pt idx="37">
                  <c:v>1.6007642928483512</c:v>
                </c:pt>
                <c:pt idx="38">
                  <c:v>1.5636787840250972</c:v>
                </c:pt>
                <c:pt idx="39">
                  <c:v>1.5258652101261418</c:v>
                </c:pt>
                <c:pt idx="40">
                  <c:v>1.487415549936407</c:v>
                </c:pt>
                <c:pt idx="41">
                  <c:v>1.4484180698438329</c:v>
                </c:pt>
                <c:pt idx="42">
                  <c:v>1.4089575299705788</c:v>
                </c:pt>
                <c:pt idx="43">
                  <c:v>1.3691153706097527</c:v>
                </c:pt>
                <c:pt idx="44">
                  <c:v>1.3289698811700354</c:v>
                </c:pt>
                <c:pt idx="45">
                  <c:v>1.2885963535287388</c:v>
                </c:pt>
                <c:pt idx="46">
                  <c:v>1.2480672214385273</c:v>
                </c:pt>
                <c:pt idx="47">
                  <c:v>1.2074521874160808</c:v>
                </c:pt>
                <c:pt idx="48">
                  <c:v>1.1668183383558464</c:v>
                </c:pt>
                <c:pt idx="49">
                  <c:v>1.126230250953357</c:v>
                </c:pt>
                <c:pt idx="50">
                  <c:v>1.0857500878860258</c:v>
                </c:pt>
                <c:pt idx="51">
                  <c:v>1.0454376855812604</c:v>
                </c:pt>
                <c:pt idx="52">
                  <c:v>1.0053506342992198</c:v>
                </c:pt>
                <c:pt idx="53">
                  <c:v>0.96554435116809456</c:v>
                </c:pt>
                <c:pt idx="54">
                  <c:v>0.92607214673136196</c:v>
                </c:pt>
                <c:pt idx="55">
                  <c:v>0.88698528549735622</c:v>
                </c:pt>
                <c:pt idx="56">
                  <c:v>0.84833304092016881</c:v>
                </c:pt>
                <c:pt idx="57">
                  <c:v>0.81016274518622078</c:v>
                </c:pt>
                <c:pt idx="58">
                  <c:v>0.77251983413162506</c:v>
                </c:pt>
                <c:pt idx="59">
                  <c:v>0.73544788757086399</c:v>
                </c:pt>
                <c:pt idx="60">
                  <c:v>0.69898866527646375</c:v>
                </c:pt>
                <c:pt idx="61">
                  <c:v>0.66318213881152732</c:v>
                </c:pt>
                <c:pt idx="62">
                  <c:v>0.62806651938154656</c:v>
                </c:pt>
                <c:pt idx="63">
                  <c:v>0.59367828183819082</c:v>
                </c:pt>
                <c:pt idx="64">
                  <c:v>0.56005218493519426</c:v>
                </c:pt>
                <c:pt idx="65">
                  <c:v>0.52722128790442491</c:v>
                </c:pt>
                <c:pt idx="66">
                  <c:v>0.49521696338811283</c:v>
                </c:pt>
                <c:pt idx="67">
                  <c:v>0.46406890673039847</c:v>
                </c:pt>
                <c:pt idx="68">
                  <c:v>0.43380514159714456</c:v>
                </c:pt>
                <c:pt idx="69">
                  <c:v>0.40445202185652734</c:v>
                </c:pt>
                <c:pt idx="70">
                  <c:v>0.37603422961337934</c:v>
                </c:pt>
                <c:pt idx="71">
                  <c:v>0.34857476924651365</c:v>
                </c:pt>
                <c:pt idx="72">
                  <c:v>0.3220949572489899</c:v>
                </c:pt>
                <c:pt idx="73">
                  <c:v>0.29661440761485164</c:v>
                </c:pt>
                <c:pt idx="74">
                  <c:v>0.27215101245025214</c:v>
                </c:pt>
                <c:pt idx="75">
                  <c:v>0.24872091740943827</c:v>
                </c:pt>
                <c:pt idx="76">
                  <c:v>0.22633849146345636</c:v>
                </c:pt>
                <c:pt idx="77">
                  <c:v>0.20501629039722699</c:v>
                </c:pt>
                <c:pt idx="78">
                  <c:v>0.18476501329298356</c:v>
                </c:pt>
                <c:pt idx="79">
                  <c:v>0.16559345108710574</c:v>
                </c:pt>
                <c:pt idx="80">
                  <c:v>0.14750842607238668</c:v>
                </c:pt>
                <c:pt idx="81">
                  <c:v>0.1305147209439666</c:v>
                </c:pt>
                <c:pt idx="82">
                  <c:v>0.11461499563374775</c:v>
                </c:pt>
                <c:pt idx="83">
                  <c:v>9.9809689715424518E-2</c:v>
                </c:pt>
                <c:pt idx="84">
                  <c:v>8.6096907547217341E-2</c:v>
                </c:pt>
                <c:pt idx="85">
                  <c:v>7.347228248800243E-2</c:v>
                </c:pt>
                <c:pt idx="86">
                  <c:v>6.192881537776887E-2</c:v>
                </c:pt>
                <c:pt idx="87">
                  <c:v>5.1456680864195692E-2</c:v>
                </c:pt>
                <c:pt idx="88">
                  <c:v>4.2042992841908135E-2</c:v>
                </c:pt>
                <c:pt idx="89">
                  <c:v>3.3671516849844679E-2</c:v>
                </c:pt>
                <c:pt idx="90">
                  <c:v>2.632231205875972E-2</c:v>
                </c:pt>
                <c:pt idx="91">
                  <c:v>1.9971277244022794E-2</c:v>
                </c:pt>
                <c:pt idx="92">
                  <c:v>1.4589561553011847E-2</c:v>
                </c:pt>
                <c:pt idx="93">
                  <c:v>1.0142777265971988E-2</c:v>
                </c:pt>
                <c:pt idx="94">
                  <c:v>6.5899079617210378E-3</c:v>
                </c:pt>
                <c:pt idx="95">
                  <c:v>3.8817172224437386E-3</c:v>
                </c:pt>
                <c:pt idx="96">
                  <c:v>1.9582639425939166E-3</c:v>
                </c:pt>
                <c:pt idx="97">
                  <c:v>7.4460304940346465E-4</c:v>
                </c:pt>
                <c:pt idx="98">
                  <c:v>1.4193787279319876E-4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Beta!$G$7</c:f>
              <c:strCache>
                <c:ptCount val="1"/>
                <c:pt idx="0">
                  <c:v>acc=5, mean=0,285714285714286, mode=0,2</c:v>
                </c:pt>
              </c:strCache>
            </c:strRef>
          </c:tx>
          <c:marker>
            <c:symbol val="none"/>
          </c:marker>
          <c:xVal>
            <c:numRef>
              <c:f>Beta!$C$8:$C$106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xVal>
          <c:yVal>
            <c:numRef>
              <c:f>Beta!$G$8:$G$106</c:f>
              <c:numCache>
                <c:formatCode>General</c:formatCode>
                <c:ptCount val="99"/>
                <c:pt idx="0">
                  <c:v>0.28817880299999993</c:v>
                </c:pt>
                <c:pt idx="1">
                  <c:v>0.55342089599999977</c:v>
                </c:pt>
                <c:pt idx="2">
                  <c:v>0.79676352900000025</c:v>
                </c:pt>
                <c:pt idx="3">
                  <c:v>1.019215872</c:v>
                </c:pt>
                <c:pt idx="4">
                  <c:v>1.221759375</c:v>
                </c:pt>
                <c:pt idx="5">
                  <c:v>1.4053481280000004</c:v>
                </c:pt>
                <c:pt idx="6">
                  <c:v>1.5709092209999997</c:v>
                </c:pt>
                <c:pt idx="7">
                  <c:v>1.7193431039999998</c:v>
                </c:pt>
                <c:pt idx="8">
                  <c:v>1.851523947</c:v>
                </c:pt>
                <c:pt idx="9">
                  <c:v>1.9682999999999999</c:v>
                </c:pt>
                <c:pt idx="10">
                  <c:v>2.0704939529999997</c:v>
                </c:pt>
                <c:pt idx="11">
                  <c:v>2.1589032959999996</c:v>
                </c:pt>
                <c:pt idx="12">
                  <c:v>2.2343006789999995</c:v>
                </c:pt>
                <c:pt idx="13">
                  <c:v>2.2974342719999998</c:v>
                </c:pt>
                <c:pt idx="14">
                  <c:v>2.3490281249999998</c:v>
                </c:pt>
                <c:pt idx="15">
                  <c:v>2.389782528</c:v>
                </c:pt>
                <c:pt idx="16">
                  <c:v>2.4203743709999999</c:v>
                </c:pt>
                <c:pt idx="17">
                  <c:v>2.4414575040000002</c:v>
                </c:pt>
                <c:pt idx="18">
                  <c:v>2.4536630969999997</c:v>
                </c:pt>
                <c:pt idx="19">
                  <c:v>2.4575999999999998</c:v>
                </c:pt>
                <c:pt idx="20">
                  <c:v>2.453855103</c:v>
                </c:pt>
                <c:pt idx="21">
                  <c:v>2.4429936959999998</c:v>
                </c:pt>
                <c:pt idx="22">
                  <c:v>2.4255598289999996</c:v>
                </c:pt>
                <c:pt idx="23">
                  <c:v>2.4020766719999997</c:v>
                </c:pt>
                <c:pt idx="24">
                  <c:v>2.3730468749999996</c:v>
                </c:pt>
                <c:pt idx="25">
                  <c:v>2.3389529279999999</c:v>
                </c:pt>
                <c:pt idx="26">
                  <c:v>2.3002575209999998</c:v>
                </c:pt>
                <c:pt idx="27">
                  <c:v>2.2574039039999994</c:v>
                </c:pt>
                <c:pt idx="28">
                  <c:v>2.2108162469999995</c:v>
                </c:pt>
                <c:pt idx="29">
                  <c:v>2.1608999999999994</c:v>
                </c:pt>
                <c:pt idx="30">
                  <c:v>2.1080422529999994</c:v>
                </c:pt>
                <c:pt idx="31">
                  <c:v>2.0526120959999994</c:v>
                </c:pt>
                <c:pt idx="32">
                  <c:v>1.9949609789999994</c:v>
                </c:pt>
                <c:pt idx="33">
                  <c:v>1.9354230719999992</c:v>
                </c:pt>
                <c:pt idx="34">
                  <c:v>1.8743156249999993</c:v>
                </c:pt>
                <c:pt idx="35">
                  <c:v>1.8119393279999991</c:v>
                </c:pt>
                <c:pt idx="36">
                  <c:v>1.7485786709999989</c:v>
                </c:pt>
                <c:pt idx="37">
                  <c:v>1.6845023039999993</c:v>
                </c:pt>
                <c:pt idx="38">
                  <c:v>1.6199633969999994</c:v>
                </c:pt>
                <c:pt idx="39">
                  <c:v>1.5551999999999988</c:v>
                </c:pt>
                <c:pt idx="40">
                  <c:v>1.4904354029999987</c:v>
                </c:pt>
                <c:pt idx="41">
                  <c:v>1.4258784959999988</c:v>
                </c:pt>
                <c:pt idx="42">
                  <c:v>1.3617241289999986</c:v>
                </c:pt>
                <c:pt idx="43">
                  <c:v>1.2981534719999988</c:v>
                </c:pt>
                <c:pt idx="44">
                  <c:v>1.2353343749999985</c:v>
                </c:pt>
                <c:pt idx="45">
                  <c:v>1.1734217279999988</c:v>
                </c:pt>
                <c:pt idx="46">
                  <c:v>1.1125578209999987</c:v>
                </c:pt>
                <c:pt idx="47">
                  <c:v>1.0528727039999985</c:v>
                </c:pt>
                <c:pt idx="48">
                  <c:v>0.99448454699999844</c:v>
                </c:pt>
                <c:pt idx="49">
                  <c:v>0.93749999999999911</c:v>
                </c:pt>
                <c:pt idx="50">
                  <c:v>0.88201455299999909</c:v>
                </c:pt>
                <c:pt idx="51">
                  <c:v>0.82811289599999838</c:v>
                </c:pt>
                <c:pt idx="52">
                  <c:v>0.77586927899999869</c:v>
                </c:pt>
                <c:pt idx="53">
                  <c:v>0.72534787199999873</c:v>
                </c:pt>
                <c:pt idx="54">
                  <c:v>0.67660312499999864</c:v>
                </c:pt>
                <c:pt idx="55">
                  <c:v>0.62968012799999851</c:v>
                </c:pt>
                <c:pt idx="56">
                  <c:v>0.58461497099999848</c:v>
                </c:pt>
                <c:pt idx="57">
                  <c:v>0.54143510399999883</c:v>
                </c:pt>
                <c:pt idx="58">
                  <c:v>0.50015969699999874</c:v>
                </c:pt>
                <c:pt idx="59">
                  <c:v>0.4607999999999986</c:v>
                </c:pt>
                <c:pt idx="60">
                  <c:v>0.42335970299999887</c:v>
                </c:pt>
                <c:pt idx="61">
                  <c:v>0.38783529599999889</c:v>
                </c:pt>
                <c:pt idx="62">
                  <c:v>0.35421642899999889</c:v>
                </c:pt>
                <c:pt idx="63">
                  <c:v>0.32248627199999874</c:v>
                </c:pt>
                <c:pt idx="64">
                  <c:v>0.29262187499999881</c:v>
                </c:pt>
                <c:pt idx="65">
                  <c:v>0.264594527999999</c:v>
                </c:pt>
                <c:pt idx="66">
                  <c:v>0.23837012099999907</c:v>
                </c:pt>
                <c:pt idx="67">
                  <c:v>0.213909503999999</c:v>
                </c:pt>
                <c:pt idx="68">
                  <c:v>0.19116884699999914</c:v>
                </c:pt>
                <c:pt idx="69">
                  <c:v>0.1700999999999992</c:v>
                </c:pt>
                <c:pt idx="70">
                  <c:v>0.15065085299999934</c:v>
                </c:pt>
                <c:pt idx="71">
                  <c:v>0.13276569599999927</c:v>
                </c:pt>
                <c:pt idx="72">
                  <c:v>0.11638557899999934</c:v>
                </c:pt>
                <c:pt idx="73">
                  <c:v>0.10144867199999937</c:v>
                </c:pt>
                <c:pt idx="74">
                  <c:v>8.7890624999999459E-2</c:v>
                </c:pt>
                <c:pt idx="75">
                  <c:v>7.5644927999999459E-2</c:v>
                </c:pt>
                <c:pt idx="76">
                  <c:v>6.4643270999999503E-2</c:v>
                </c:pt>
                <c:pt idx="77">
                  <c:v>5.4815903999999534E-2</c:v>
                </c:pt>
                <c:pt idx="78">
                  <c:v>4.6091996999999614E-2</c:v>
                </c:pt>
                <c:pt idx="79">
                  <c:v>3.8399999999999636E-2</c:v>
                </c:pt>
                <c:pt idx="80">
                  <c:v>3.1668002999999688E-2</c:v>
                </c:pt>
                <c:pt idx="81">
                  <c:v>2.5824095999999724E-2</c:v>
                </c:pt>
                <c:pt idx="82">
                  <c:v>2.0796728999999767E-2</c:v>
                </c:pt>
                <c:pt idx="83">
                  <c:v>1.6515071999999794E-2</c:v>
                </c:pt>
                <c:pt idx="84">
                  <c:v>1.2909374999999826E-2</c:v>
                </c:pt>
                <c:pt idx="85">
                  <c:v>9.911327999999853E-3</c:v>
                </c:pt>
                <c:pt idx="86">
                  <c:v>7.4544209999998778E-3</c:v>
                </c:pt>
                <c:pt idx="87">
                  <c:v>5.4743039999998995E-3</c:v>
                </c:pt>
                <c:pt idx="88">
                  <c:v>3.9091469999999202E-3</c:v>
                </c:pt>
                <c:pt idx="89">
                  <c:v>2.6999999999999416E-3</c:v>
                </c:pt>
                <c:pt idx="90">
                  <c:v>1.7911529999999542E-3</c:v>
                </c:pt>
                <c:pt idx="91">
                  <c:v>1.1304959999999678E-3</c:v>
                </c:pt>
                <c:pt idx="92">
                  <c:v>6.6987899999997719E-4</c:v>
                </c:pt>
                <c:pt idx="93">
                  <c:v>3.6547199999998486E-4</c:v>
                </c:pt>
                <c:pt idx="94">
                  <c:v>1.781249999999915E-4</c:v>
                </c:pt>
                <c:pt idx="95">
                  <c:v>7.3727999999995361E-5</c:v>
                </c:pt>
                <c:pt idx="96">
                  <c:v>2.3570999999997993E-5</c:v>
                </c:pt>
                <c:pt idx="97">
                  <c:v>4.7039999999993954E-6</c:v>
                </c:pt>
                <c:pt idx="98">
                  <c:v>2.9699999999992231E-7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Beta!$H$7</c:f>
              <c:strCache>
                <c:ptCount val="1"/>
                <c:pt idx="0">
                  <c:v>acc=9, mean=0.254545454545455, mode=0.2</c:v>
                </c:pt>
              </c:strCache>
            </c:strRef>
          </c:tx>
          <c:marker>
            <c:symbol val="none"/>
          </c:marker>
          <c:xVal>
            <c:numRef>
              <c:f>Beta!$C$8:$C$106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xVal>
          <c:yVal>
            <c:numRef>
              <c:f>Beta!$H$8:$H$106</c:f>
              <c:numCache>
                <c:formatCode>General</c:formatCode>
                <c:ptCount val="99"/>
                <c:pt idx="0">
                  <c:v>6.6877808542784953E-2</c:v>
                </c:pt>
                <c:pt idx="1">
                  <c:v>0.2164663377895682</c:v>
                </c:pt>
                <c:pt idx="2">
                  <c:v>0.41714148010928553</c:v>
                </c:pt>
                <c:pt idx="3">
                  <c:v>0.64978472053289416</c:v>
                </c:pt>
                <c:pt idx="4">
                  <c:v>0.90046035866173724</c:v>
                </c:pt>
                <c:pt idx="5">
                  <c:v>1.1585143809538783</c:v>
                </c:pt>
                <c:pt idx="6">
                  <c:v>1.4156709952504811</c:v>
                </c:pt>
                <c:pt idx="7">
                  <c:v>1.6654935918508416</c:v>
                </c:pt>
                <c:pt idx="8">
                  <c:v>1.9030192186788266</c:v>
                </c:pt>
                <c:pt idx="9">
                  <c:v>2.1244900456340803</c:v>
                </c:pt>
                <c:pt idx="10">
                  <c:v>2.3271453724003415</c:v>
                </c:pt>
                <c:pt idx="11">
                  <c:v>2.5090546159087843</c:v>
                </c:pt>
                <c:pt idx="12">
                  <c:v>2.6689797920258584</c:v>
                </c:pt>
                <c:pt idx="13">
                  <c:v>2.8062602571680704</c:v>
                </c:pt>
                <c:pt idx="14">
                  <c:v>2.920714885154625</c:v>
                </c:pt>
                <c:pt idx="15">
                  <c:v>3.0125583050052258</c:v>
                </c:pt>
                <c:pt idx="16">
                  <c:v>3.0823287431071469</c:v>
                </c:pt>
                <c:pt idx="17">
                  <c:v>3.1308256189771391</c:v>
                </c:pt>
                <c:pt idx="18">
                  <c:v>3.1590554586455286</c:v>
                </c:pt>
                <c:pt idx="19">
                  <c:v>3.1681849829612152</c:v>
                </c:pt>
                <c:pt idx="20">
                  <c:v>3.1595004414388632</c:v>
                </c:pt>
                <c:pt idx="21">
                  <c:v>3.1343724214336919</c:v>
                </c:pt>
                <c:pt idx="22">
                  <c:v>3.0942254839384904</c:v>
                </c:pt>
                <c:pt idx="23">
                  <c:v>3.040512072008307</c:v>
                </c:pt>
                <c:pt idx="24">
                  <c:v>2.9746902130510087</c:v>
                </c:pt>
                <c:pt idx="25">
                  <c:v>2.8982045970229913</c:v>
                </c:pt>
                <c:pt idx="26">
                  <c:v>2.8124706624881375</c:v>
                </c:pt>
                <c:pt idx="27">
                  <c:v>2.7188613640770485</c:v>
                </c:pt>
                <c:pt idx="28">
                  <c:v>2.6186963299742456</c:v>
                </c:pt>
                <c:pt idx="29">
                  <c:v>2.5132331480328225</c:v>
                </c:pt>
                <c:pt idx="30">
                  <c:v>2.4036605449960389</c:v>
                </c:pt>
                <c:pt idx="31">
                  <c:v>2.291093245874102</c:v>
                </c:pt>
                <c:pt idx="32">
                  <c:v>2.1765683203821378</c:v>
                </c:pt>
                <c:pt idx="33">
                  <c:v>2.0610428409593209</c:v>
                </c:pt>
                <c:pt idx="34">
                  <c:v>1.9453926926262275</c:v>
                </c:pt>
                <c:pt idx="35">
                  <c:v>1.8304123890894826</c:v>
                </c:pt>
                <c:pt idx="36">
                  <c:v>1.7168157623031914</c:v>
                </c:pt>
                <c:pt idx="37">
                  <c:v>1.6052374043344626</c:v>
                </c:pt>
                <c:pt idx="38">
                  <c:v>1.4962347510095531</c:v>
                </c:pt>
                <c:pt idx="39">
                  <c:v>1.3902907065643786</c:v>
                </c:pt>
                <c:pt idx="40">
                  <c:v>1.2878167174930775</c:v>
                </c:pt>
                <c:pt idx="41">
                  <c:v>1.1891562120684105</c:v>
                </c:pt>
                <c:pt idx="42">
                  <c:v>1.0945883296713539</c:v>
                </c:pt>
                <c:pt idx="43">
                  <c:v>1.0043318711762015</c:v>
                </c:pt>
                <c:pt idx="44">
                  <c:v>0.91854940824470077</c:v>
                </c:pt>
                <c:pt idx="45">
                  <c:v>0.83735149553304633</c:v>
                </c:pt>
                <c:pt idx="46">
                  <c:v>0.76080093554791595</c:v>
                </c:pt>
                <c:pt idx="47">
                  <c:v>0.68891705123558333</c:v>
                </c:pt>
                <c:pt idx="48">
                  <c:v>0.62167992638066993</c:v>
                </c:pt>
                <c:pt idx="49">
                  <c:v>0.55903457855383909</c:v>
                </c:pt>
                <c:pt idx="50">
                  <c:v>0.50089503370303234</c:v>
                </c:pt>
                <c:pt idx="51">
                  <c:v>0.4471482755505361</c:v>
                </c:pt>
                <c:pt idx="52">
                  <c:v>0.39765804675575706</c:v>
                </c:pt>
                <c:pt idx="53">
                  <c:v>0.3522684823467101</c:v>
                </c:pt>
                <c:pt idx="54">
                  <c:v>0.31080755922593228</c:v>
                </c:pt>
                <c:pt idx="55">
                  <c:v>0.27309034863133269</c:v>
                </c:pt>
                <c:pt idx="56">
                  <c:v>0.23892206129082483</c:v>
                </c:pt>
                <c:pt idx="57">
                  <c:v>0.208100877661717</c:v>
                </c:pt>
                <c:pt idx="58">
                  <c:v>0.18042055810118449</c:v>
                </c:pt>
                <c:pt idx="59">
                  <c:v>0.15567283008127689</c:v>
                </c:pt>
                <c:pt idx="60">
                  <c:v>0.1336495516487344</c:v>
                </c:pt>
                <c:pt idx="61">
                  <c:v>0.114144652243667</c:v>
                </c:pt>
                <c:pt idx="62">
                  <c:v>9.6955853738618578E-2</c:v>
                </c:pt>
                <c:pt idx="63">
                  <c:v>8.1886176146964071E-2</c:v>
                </c:pt>
                <c:pt idx="64">
                  <c:v>6.8745233882811993E-2</c:v>
                </c:pt>
                <c:pt idx="65">
                  <c:v>5.7350329739089982E-2</c:v>
                </c:pt>
                <c:pt idx="66">
                  <c:v>4.7527354891420071E-2</c:v>
                </c:pt>
                <c:pt idx="67">
                  <c:v>3.9111504237632946E-2</c:v>
                </c:pt>
                <c:pt idx="68">
                  <c:v>3.194781725092459E-2</c:v>
                </c:pt>
                <c:pt idx="69">
                  <c:v>2.5891555263145176E-2</c:v>
                </c:pt>
                <c:pt idx="70">
                  <c:v>2.0808426707733731E-2</c:v>
                </c:pt>
                <c:pt idx="71">
                  <c:v>1.6574672343420239E-2</c:v>
                </c:pt>
                <c:pt idx="72">
                  <c:v>1.3077022853916511E-2</c:v>
                </c:pt>
                <c:pt idx="73">
                  <c:v>1.0212541479202602E-2</c:v>
                </c:pt>
                <c:pt idx="74">
                  <c:v>7.8883644843681534E-3</c:v>
                </c:pt>
                <c:pt idx="75">
                  <c:v>6.0213523159063738E-3</c:v>
                </c:pt>
                <c:pt idx="76">
                  <c:v>4.5376642364337331E-3</c:v>
                </c:pt>
                <c:pt idx="77">
                  <c:v>3.372269070533038E-3</c:v>
                </c:pt>
                <c:pt idx="78">
                  <c:v>2.4684044402883626E-3</c:v>
                </c:pt>
                <c:pt idx="79">
                  <c:v>1.7769965225848622E-3</c:v>
                </c:pt>
                <c:pt idx="80">
                  <c:v>1.2560519249039113E-3</c:v>
                </c:pt>
                <c:pt idx="81">
                  <c:v>8.7003275570620374E-4</c:v>
                </c:pt>
                <c:pt idx="82">
                  <c:v>5.8922536318958189E-4</c:v>
                </c:pt>
                <c:pt idx="83">
                  <c:v>3.8911253595442781E-4</c:v>
                </c:pt>
                <c:pt idx="84">
                  <c:v>2.4975820475659947E-4</c:v>
                </c:pt>
                <c:pt idx="85">
                  <c:v>1.5521286009218479E-4</c:v>
                </c:pt>
                <c:pt idx="86">
                  <c:v>9.294701006806192E-5</c:v>
                </c:pt>
                <c:pt idx="87">
                  <c:v>5.3319051364203468E-5</c:v>
                </c:pt>
                <c:pt idx="88">
                  <c:v>2.9082917924523789E-5</c:v>
                </c:pt>
                <c:pt idx="89">
                  <c:v>1.4939812589270195E-5</c:v>
                </c:pt>
                <c:pt idx="90">
                  <c:v>7.1372220199004032E-6</c:v>
                </c:pt>
                <c:pt idx="91">
                  <c:v>3.1172714939410185E-6</c:v>
                </c:pt>
                <c:pt idx="92">
                  <c:v>1.2153009239058144E-6</c:v>
                </c:pt>
                <c:pt idx="93">
                  <c:v>4.0834549794754992E-7</c:v>
                </c:pt>
                <c:pt idx="94">
                  <c:v>1.1199410238562148E-7</c:v>
                </c:pt>
                <c:pt idx="95">
                  <c:v>2.2889103850505813E-8</c:v>
                </c:pt>
                <c:pt idx="96">
                  <c:v>2.9388051228716806E-9</c:v>
                </c:pt>
                <c:pt idx="97">
                  <c:v>1.6155914182081654E-10</c:v>
                </c:pt>
                <c:pt idx="98">
                  <c:v>1.11905641930431E-12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1936"/>
        <c:axId val="47273472"/>
      </c:scatterChart>
      <c:valAx>
        <c:axId val="4727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73472"/>
        <c:crosses val="autoZero"/>
        <c:crossBetween val="midCat"/>
      </c:valAx>
      <c:valAx>
        <c:axId val="4727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71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Gamma!$D$11</c:f>
              <c:strCache>
                <c:ptCount val="1"/>
                <c:pt idx="0">
                  <c:v>acc=1, mode=1, mean=5.52 var.=25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Gamma!$C$12:$C$110</c:f>
              <c:numCache>
                <c:formatCode>General</c:formatCode>
                <c:ptCount val="99"/>
                <c:pt idx="0">
                  <c:v>0.01</c:v>
                </c:pt>
                <c:pt idx="1">
                  <c:v>6.0000000000000005E-2</c:v>
                </c:pt>
                <c:pt idx="2">
                  <c:v>0.11000000000000001</c:v>
                </c:pt>
                <c:pt idx="3">
                  <c:v>0.16000000000000003</c:v>
                </c:pt>
                <c:pt idx="4">
                  <c:v>0.21000000000000002</c:v>
                </c:pt>
                <c:pt idx="5">
                  <c:v>0.26</c:v>
                </c:pt>
                <c:pt idx="6">
                  <c:v>0.31</c:v>
                </c:pt>
                <c:pt idx="7">
                  <c:v>0.36</c:v>
                </c:pt>
                <c:pt idx="8">
                  <c:v>0.41</c:v>
                </c:pt>
                <c:pt idx="9">
                  <c:v>0.45999999999999996</c:v>
                </c:pt>
                <c:pt idx="10">
                  <c:v>0.51</c:v>
                </c:pt>
                <c:pt idx="11">
                  <c:v>0.56000000000000005</c:v>
                </c:pt>
                <c:pt idx="12">
                  <c:v>0.6100000000000001</c:v>
                </c:pt>
                <c:pt idx="13">
                  <c:v>0.66000000000000014</c:v>
                </c:pt>
                <c:pt idx="14">
                  <c:v>0.71000000000000019</c:v>
                </c:pt>
                <c:pt idx="15">
                  <c:v>0.76000000000000023</c:v>
                </c:pt>
                <c:pt idx="16">
                  <c:v>0.81000000000000028</c:v>
                </c:pt>
                <c:pt idx="17">
                  <c:v>0.86000000000000032</c:v>
                </c:pt>
                <c:pt idx="18">
                  <c:v>0.91000000000000036</c:v>
                </c:pt>
                <c:pt idx="19">
                  <c:v>0.96000000000000041</c:v>
                </c:pt>
                <c:pt idx="20">
                  <c:v>1.0100000000000005</c:v>
                </c:pt>
                <c:pt idx="21">
                  <c:v>1.0600000000000005</c:v>
                </c:pt>
                <c:pt idx="22">
                  <c:v>1.1100000000000005</c:v>
                </c:pt>
                <c:pt idx="23">
                  <c:v>1.1600000000000006</c:v>
                </c:pt>
                <c:pt idx="24">
                  <c:v>1.2100000000000006</c:v>
                </c:pt>
                <c:pt idx="25">
                  <c:v>1.2600000000000007</c:v>
                </c:pt>
                <c:pt idx="26">
                  <c:v>1.3100000000000007</c:v>
                </c:pt>
                <c:pt idx="27">
                  <c:v>1.3600000000000008</c:v>
                </c:pt>
                <c:pt idx="28">
                  <c:v>1.4100000000000008</c:v>
                </c:pt>
                <c:pt idx="29">
                  <c:v>1.4600000000000009</c:v>
                </c:pt>
                <c:pt idx="30">
                  <c:v>1.5100000000000009</c:v>
                </c:pt>
                <c:pt idx="31">
                  <c:v>1.5600000000000009</c:v>
                </c:pt>
                <c:pt idx="32">
                  <c:v>1.610000000000001</c:v>
                </c:pt>
                <c:pt idx="33">
                  <c:v>1.660000000000001</c:v>
                </c:pt>
                <c:pt idx="34">
                  <c:v>1.7100000000000011</c:v>
                </c:pt>
                <c:pt idx="35">
                  <c:v>1.7600000000000011</c:v>
                </c:pt>
                <c:pt idx="36">
                  <c:v>1.8100000000000012</c:v>
                </c:pt>
                <c:pt idx="37">
                  <c:v>1.8600000000000012</c:v>
                </c:pt>
                <c:pt idx="38">
                  <c:v>1.9100000000000013</c:v>
                </c:pt>
                <c:pt idx="39">
                  <c:v>1.9600000000000013</c:v>
                </c:pt>
                <c:pt idx="40">
                  <c:v>2.0100000000000011</c:v>
                </c:pt>
                <c:pt idx="41">
                  <c:v>2.0600000000000009</c:v>
                </c:pt>
                <c:pt idx="42">
                  <c:v>2.1100000000000008</c:v>
                </c:pt>
                <c:pt idx="43">
                  <c:v>2.1600000000000006</c:v>
                </c:pt>
                <c:pt idx="44">
                  <c:v>2.2100000000000004</c:v>
                </c:pt>
                <c:pt idx="45">
                  <c:v>2.2600000000000002</c:v>
                </c:pt>
                <c:pt idx="46">
                  <c:v>2.31</c:v>
                </c:pt>
                <c:pt idx="47">
                  <c:v>2.36</c:v>
                </c:pt>
                <c:pt idx="48">
                  <c:v>2.4099999999999997</c:v>
                </c:pt>
                <c:pt idx="49">
                  <c:v>2.4599999999999995</c:v>
                </c:pt>
                <c:pt idx="50">
                  <c:v>2.5099999999999993</c:v>
                </c:pt>
                <c:pt idx="51">
                  <c:v>2.5599999999999992</c:v>
                </c:pt>
                <c:pt idx="52">
                  <c:v>2.609999999999999</c:v>
                </c:pt>
                <c:pt idx="53">
                  <c:v>2.6599999999999988</c:v>
                </c:pt>
                <c:pt idx="54">
                  <c:v>2.7099999999999986</c:v>
                </c:pt>
                <c:pt idx="55">
                  <c:v>2.7599999999999985</c:v>
                </c:pt>
                <c:pt idx="56">
                  <c:v>2.8099999999999983</c:v>
                </c:pt>
                <c:pt idx="57">
                  <c:v>2.8599999999999981</c:v>
                </c:pt>
                <c:pt idx="58">
                  <c:v>2.9099999999999979</c:v>
                </c:pt>
                <c:pt idx="59">
                  <c:v>2.9599999999999977</c:v>
                </c:pt>
                <c:pt idx="60">
                  <c:v>3.0099999999999976</c:v>
                </c:pt>
                <c:pt idx="61">
                  <c:v>3.0599999999999974</c:v>
                </c:pt>
                <c:pt idx="62">
                  <c:v>3.1099999999999972</c:v>
                </c:pt>
                <c:pt idx="63">
                  <c:v>3.159999999999997</c:v>
                </c:pt>
                <c:pt idx="64">
                  <c:v>3.2099999999999969</c:v>
                </c:pt>
                <c:pt idx="65">
                  <c:v>3.2599999999999967</c:v>
                </c:pt>
                <c:pt idx="66">
                  <c:v>3.3099999999999965</c:v>
                </c:pt>
                <c:pt idx="67">
                  <c:v>3.3599999999999963</c:v>
                </c:pt>
                <c:pt idx="68">
                  <c:v>3.4099999999999961</c:v>
                </c:pt>
                <c:pt idx="69">
                  <c:v>3.459999999999996</c:v>
                </c:pt>
                <c:pt idx="70">
                  <c:v>3.5099999999999958</c:v>
                </c:pt>
                <c:pt idx="71">
                  <c:v>3.5599999999999956</c:v>
                </c:pt>
                <c:pt idx="72">
                  <c:v>3.6099999999999954</c:v>
                </c:pt>
                <c:pt idx="73">
                  <c:v>3.6599999999999953</c:v>
                </c:pt>
                <c:pt idx="74">
                  <c:v>3.7099999999999951</c:v>
                </c:pt>
                <c:pt idx="75">
                  <c:v>3.7599999999999949</c:v>
                </c:pt>
                <c:pt idx="76">
                  <c:v>3.8099999999999947</c:v>
                </c:pt>
                <c:pt idx="77">
                  <c:v>3.8599999999999945</c:v>
                </c:pt>
                <c:pt idx="78">
                  <c:v>3.9099999999999944</c:v>
                </c:pt>
                <c:pt idx="79">
                  <c:v>3.9599999999999942</c:v>
                </c:pt>
                <c:pt idx="80">
                  <c:v>4.0099999999999945</c:v>
                </c:pt>
                <c:pt idx="81">
                  <c:v>4.0599999999999943</c:v>
                </c:pt>
                <c:pt idx="82">
                  <c:v>4.1099999999999941</c:v>
                </c:pt>
                <c:pt idx="83">
                  <c:v>4.1599999999999939</c:v>
                </c:pt>
                <c:pt idx="84">
                  <c:v>4.2099999999999937</c:v>
                </c:pt>
                <c:pt idx="85">
                  <c:v>4.2599999999999936</c:v>
                </c:pt>
                <c:pt idx="86">
                  <c:v>4.3099999999999934</c:v>
                </c:pt>
                <c:pt idx="87">
                  <c:v>4.3599999999999932</c:v>
                </c:pt>
                <c:pt idx="88">
                  <c:v>4.409999999999993</c:v>
                </c:pt>
                <c:pt idx="89">
                  <c:v>4.4599999999999929</c:v>
                </c:pt>
                <c:pt idx="90">
                  <c:v>4.5099999999999927</c:v>
                </c:pt>
                <c:pt idx="91">
                  <c:v>4.5599999999999925</c:v>
                </c:pt>
                <c:pt idx="92">
                  <c:v>4.6099999999999923</c:v>
                </c:pt>
                <c:pt idx="93">
                  <c:v>4.6599999999999921</c:v>
                </c:pt>
                <c:pt idx="94">
                  <c:v>4.709999999999992</c:v>
                </c:pt>
                <c:pt idx="95">
                  <c:v>4.7599999999999918</c:v>
                </c:pt>
                <c:pt idx="96">
                  <c:v>4.8099999999999916</c:v>
                </c:pt>
                <c:pt idx="97">
                  <c:v>4.8599999999999914</c:v>
                </c:pt>
                <c:pt idx="98">
                  <c:v>4.9099999999999913</c:v>
                </c:pt>
              </c:numCache>
            </c:numRef>
          </c:xVal>
          <c:yVal>
            <c:numRef>
              <c:f>Gamma!$D$12:$D$110</c:f>
              <c:numCache>
                <c:formatCode>General</c:formatCode>
                <c:ptCount val="99"/>
                <c:pt idx="0">
                  <c:v>6.2536957121705608E-2</c:v>
                </c:pt>
                <c:pt idx="1">
                  <c:v>9.1898270137402122E-2</c:v>
                </c:pt>
                <c:pt idx="2">
                  <c:v>0.10391641094220538</c:v>
                </c:pt>
                <c:pt idx="3">
                  <c:v>0.11164713078464424</c:v>
                </c:pt>
                <c:pt idx="4">
                  <c:v>0.1172595763594987</c:v>
                </c:pt>
                <c:pt idx="5">
                  <c:v>0.12157599590658127</c:v>
                </c:pt>
                <c:pt idx="6">
                  <c:v>0.1250059169881691</c:v>
                </c:pt>
                <c:pt idx="7">
                  <c:v>0.12778604445996303</c:v>
                </c:pt>
                <c:pt idx="8">
                  <c:v>0.13006689303301755</c:v>
                </c:pt>
                <c:pt idx="9">
                  <c:v>0.13195078866415563</c:v>
                </c:pt>
                <c:pt idx="10">
                  <c:v>0.13351083342943107</c:v>
                </c:pt>
                <c:pt idx="11">
                  <c:v>0.13480129083746617</c:v>
                </c:pt>
                <c:pt idx="12">
                  <c:v>0.13586368764102821</c:v>
                </c:pt>
                <c:pt idx="13">
                  <c:v>0.13673060303990303</c:v>
                </c:pt>
                <c:pt idx="14">
                  <c:v>0.13742812955596342</c:v>
                </c:pt>
                <c:pt idx="15">
                  <c:v>0.13797753151376432</c:v>
                </c:pt>
                <c:pt idx="16">
                  <c:v>0.13839639811218216</c:v>
                </c:pt>
                <c:pt idx="17">
                  <c:v>0.13869946669815869</c:v>
                </c:pt>
                <c:pt idx="18">
                  <c:v>0.13889922422055412</c:v>
                </c:pt>
                <c:pt idx="19">
                  <c:v>0.13900635552339313</c:v>
                </c:pt>
                <c:pt idx="20">
                  <c:v>0.13903008342916867</c:v>
                </c:pt>
                <c:pt idx="21">
                  <c:v>0.13897843080443292</c:v>
                </c:pt>
                <c:pt idx="22">
                  <c:v>0.13885842535193169</c:v>
                </c:pt>
                <c:pt idx="23">
                  <c:v>0.13867626167303526</c:v>
                </c:pt>
                <c:pt idx="24">
                  <c:v>0.13843743098365091</c:v>
                </c:pt>
                <c:pt idx="25">
                  <c:v>0.13814682601877287</c:v>
                </c:pt>
                <c:pt idx="26">
                  <c:v>0.13780882667578909</c:v>
                </c:pt>
                <c:pt idx="27">
                  <c:v>0.13742737054026041</c:v>
                </c:pt>
                <c:pt idx="28">
                  <c:v>0.13700601142642485</c:v>
                </c:pt>
                <c:pt idx="29">
                  <c:v>0.13654796832721641</c:v>
                </c:pt>
                <c:pt idx="30">
                  <c:v>0.13605616662406941</c:v>
                </c:pt>
                <c:pt idx="31">
                  <c:v>0.13553327300002027</c:v>
                </c:pt>
                <c:pt idx="32">
                  <c:v>0.13498172519246915</c:v>
                </c:pt>
                <c:pt idx="33">
                  <c:v>0.13440375748770145</c:v>
                </c:pt>
                <c:pt idx="34">
                  <c:v>0.13380142267891854</c:v>
                </c:pt>
                <c:pt idx="35">
                  <c:v>0.13317661106947054</c:v>
                </c:pt>
                <c:pt idx="36">
                  <c:v>0.1325310669933287</c:v>
                </c:pt>
                <c:pt idx="37">
                  <c:v>0.13186640323832208</c:v>
                </c:pt>
                <c:pt idx="38">
                  <c:v>0.13118411368891741</c:v>
                </c:pt>
                <c:pt idx="39">
                  <c:v>0.13048558445032477</c:v>
                </c:pt>
                <c:pt idx="40">
                  <c:v>0.12977210367143002</c:v>
                </c:pt>
                <c:pt idx="41">
                  <c:v>0.12904487024818795</c:v>
                </c:pt>
                <c:pt idx="42">
                  <c:v>0.12830500155989147</c:v>
                </c:pt>
                <c:pt idx="43">
                  <c:v>0.12755354036680022</c:v>
                </c:pt>
                <c:pt idx="44">
                  <c:v>0.12679146097791089</c:v>
                </c:pt>
                <c:pt idx="45">
                  <c:v>0.12601967478135148</c:v>
                </c:pt>
                <c:pt idx="46">
                  <c:v>0.12523903521633678</c:v>
                </c:pt>
                <c:pt idx="47">
                  <c:v>0.1244503422543117</c:v>
                </c:pt>
                <c:pt idx="48">
                  <c:v>0.12365434644743081</c:v>
                </c:pt>
                <c:pt idx="49">
                  <c:v>0.12285175259454101</c:v>
                </c:pt>
                <c:pt idx="50">
                  <c:v>0.12204322306809208</c:v>
                </c:pt>
                <c:pt idx="51">
                  <c:v>0.12122938083968229</c:v>
                </c:pt>
                <c:pt idx="52">
                  <c:v>0.12041081223707856</c:v>
                </c:pt>
                <c:pt idx="53">
                  <c:v>0.11958806946139541</c:v>
                </c:pt>
                <c:pt idx="54">
                  <c:v>0.11876167288955647</c:v>
                </c:pt>
                <c:pt idx="55">
                  <c:v>0.11793211318410256</c:v>
                </c:pt>
                <c:pt idx="56">
                  <c:v>0.11709985322977184</c:v>
                </c:pt>
                <c:pt idx="57">
                  <c:v>0.11626532991399942</c:v>
                </c:pt>
                <c:pt idx="58">
                  <c:v>0.11542895576650482</c:v>
                </c:pt>
                <c:pt idx="59">
                  <c:v>0.11459112047142025</c:v>
                </c:pt>
                <c:pt idx="60">
                  <c:v>0.11375219226391367</c:v>
                </c:pt>
                <c:pt idx="61">
                  <c:v>0.11291251922195365</c:v>
                </c:pt>
                <c:pt idx="62">
                  <c:v>0.11207243046271813</c:v>
                </c:pt>
                <c:pt idx="63">
                  <c:v>0.11123223725214262</c:v>
                </c:pt>
                <c:pt idx="64">
                  <c:v>0.11039223403522125</c:v>
                </c:pt>
                <c:pt idx="65">
                  <c:v>0.10955269939389212</c:v>
                </c:pt>
                <c:pt idx="66">
                  <c:v>0.10871389693865152</c:v>
                </c:pt>
                <c:pt idx="67">
                  <c:v>0.10787607613943155</c:v>
                </c:pt>
                <c:pt idx="68">
                  <c:v>0.10703947310073386</c:v>
                </c:pt>
                <c:pt idx="69">
                  <c:v>0.10620431128553338</c:v>
                </c:pt>
                <c:pt idx="70">
                  <c:v>0.10537080219203666</c:v>
                </c:pt>
                <c:pt idx="71">
                  <c:v>0.10453914598699873</c:v>
                </c:pt>
                <c:pt idx="72">
                  <c:v>0.10370953209896107</c:v>
                </c:pt>
                <c:pt idx="73">
                  <c:v>0.10288213977446829</c:v>
                </c:pt>
                <c:pt idx="74">
                  <c:v>0.1020571386000476</c:v>
                </c:pt>
                <c:pt idx="75">
                  <c:v>0.10123468899248979</c:v>
                </c:pt>
                <c:pt idx="76">
                  <c:v>0.10041494265974892</c:v>
                </c:pt>
                <c:pt idx="77">
                  <c:v>9.9598043034580253E-2</c:v>
                </c:pt>
                <c:pt idx="78">
                  <c:v>9.8784125682855287E-2</c:v>
                </c:pt>
                <c:pt idx="79">
                  <c:v>9.7973318688331854E-2</c:v>
                </c:pt>
                <c:pt idx="80">
                  <c:v>9.7165743015509815E-2</c:v>
                </c:pt>
                <c:pt idx="81">
                  <c:v>9.6361512852070799E-2</c:v>
                </c:pt>
                <c:pt idx="82">
                  <c:v>9.5560735932279955E-2</c:v>
                </c:pt>
                <c:pt idx="83">
                  <c:v>9.4763513842618288E-2</c:v>
                </c:pt>
                <c:pt idx="84">
                  <c:v>9.3969942310814639E-2</c:v>
                </c:pt>
                <c:pt idx="85">
                  <c:v>9.3180111479356578E-2</c:v>
                </c:pt>
                <c:pt idx="86">
                  <c:v>9.239410616447627E-2</c:v>
                </c:pt>
                <c:pt idx="87">
                  <c:v>9.1612006101532487E-2</c:v>
                </c:pt>
                <c:pt idx="88">
                  <c:v>9.0833886177641834E-2</c:v>
                </c:pt>
                <c:pt idx="89">
                  <c:v>9.0059816652348121E-2</c:v>
                </c:pt>
                <c:pt idx="90">
                  <c:v>8.9289863367062572E-2</c:v>
                </c:pt>
                <c:pt idx="91">
                  <c:v>8.8524087943954263E-2</c:v>
                </c:pt>
                <c:pt idx="92">
                  <c:v>8.7762547974921903E-2</c:v>
                </c:pt>
                <c:pt idx="93">
                  <c:v>8.7005297201233442E-2</c:v>
                </c:pt>
                <c:pt idx="94">
                  <c:v>8.6252385684380095E-2</c:v>
                </c:pt>
                <c:pt idx="95">
                  <c:v>8.5503859968652243E-2</c:v>
                </c:pt>
                <c:pt idx="96">
                  <c:v>8.475976323591175E-2</c:v>
                </c:pt>
                <c:pt idx="97">
                  <c:v>8.402013545300234E-2</c:v>
                </c:pt>
                <c:pt idx="98">
                  <c:v>8.328501351221039E-2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Gamma!$E$11</c:f>
              <c:strCache>
                <c:ptCount val="1"/>
                <c:pt idx="0">
                  <c:v>acc=3, mode=1, mean=2.24 var.=2.78</c:v>
                </c:pt>
              </c:strCache>
            </c:strRef>
          </c:tx>
          <c:spPr>
            <a:ln w="28575"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Gamma!$C$12:$C$110</c:f>
              <c:numCache>
                <c:formatCode>General</c:formatCode>
                <c:ptCount val="99"/>
                <c:pt idx="0">
                  <c:v>0.01</c:v>
                </c:pt>
                <c:pt idx="1">
                  <c:v>6.0000000000000005E-2</c:v>
                </c:pt>
                <c:pt idx="2">
                  <c:v>0.11000000000000001</c:v>
                </c:pt>
                <c:pt idx="3">
                  <c:v>0.16000000000000003</c:v>
                </c:pt>
                <c:pt idx="4">
                  <c:v>0.21000000000000002</c:v>
                </c:pt>
                <c:pt idx="5">
                  <c:v>0.26</c:v>
                </c:pt>
                <c:pt idx="6">
                  <c:v>0.31</c:v>
                </c:pt>
                <c:pt idx="7">
                  <c:v>0.36</c:v>
                </c:pt>
                <c:pt idx="8">
                  <c:v>0.41</c:v>
                </c:pt>
                <c:pt idx="9">
                  <c:v>0.45999999999999996</c:v>
                </c:pt>
                <c:pt idx="10">
                  <c:v>0.51</c:v>
                </c:pt>
                <c:pt idx="11">
                  <c:v>0.56000000000000005</c:v>
                </c:pt>
                <c:pt idx="12">
                  <c:v>0.6100000000000001</c:v>
                </c:pt>
                <c:pt idx="13">
                  <c:v>0.66000000000000014</c:v>
                </c:pt>
                <c:pt idx="14">
                  <c:v>0.71000000000000019</c:v>
                </c:pt>
                <c:pt idx="15">
                  <c:v>0.76000000000000023</c:v>
                </c:pt>
                <c:pt idx="16">
                  <c:v>0.81000000000000028</c:v>
                </c:pt>
                <c:pt idx="17">
                  <c:v>0.86000000000000032</c:v>
                </c:pt>
                <c:pt idx="18">
                  <c:v>0.91000000000000036</c:v>
                </c:pt>
                <c:pt idx="19">
                  <c:v>0.96000000000000041</c:v>
                </c:pt>
                <c:pt idx="20">
                  <c:v>1.0100000000000005</c:v>
                </c:pt>
                <c:pt idx="21">
                  <c:v>1.0600000000000005</c:v>
                </c:pt>
                <c:pt idx="22">
                  <c:v>1.1100000000000005</c:v>
                </c:pt>
                <c:pt idx="23">
                  <c:v>1.1600000000000006</c:v>
                </c:pt>
                <c:pt idx="24">
                  <c:v>1.2100000000000006</c:v>
                </c:pt>
                <c:pt idx="25">
                  <c:v>1.2600000000000007</c:v>
                </c:pt>
                <c:pt idx="26">
                  <c:v>1.3100000000000007</c:v>
                </c:pt>
                <c:pt idx="27">
                  <c:v>1.3600000000000008</c:v>
                </c:pt>
                <c:pt idx="28">
                  <c:v>1.4100000000000008</c:v>
                </c:pt>
                <c:pt idx="29">
                  <c:v>1.4600000000000009</c:v>
                </c:pt>
                <c:pt idx="30">
                  <c:v>1.5100000000000009</c:v>
                </c:pt>
                <c:pt idx="31">
                  <c:v>1.5600000000000009</c:v>
                </c:pt>
                <c:pt idx="32">
                  <c:v>1.610000000000001</c:v>
                </c:pt>
                <c:pt idx="33">
                  <c:v>1.660000000000001</c:v>
                </c:pt>
                <c:pt idx="34">
                  <c:v>1.7100000000000011</c:v>
                </c:pt>
                <c:pt idx="35">
                  <c:v>1.7600000000000011</c:v>
                </c:pt>
                <c:pt idx="36">
                  <c:v>1.8100000000000012</c:v>
                </c:pt>
                <c:pt idx="37">
                  <c:v>1.8600000000000012</c:v>
                </c:pt>
                <c:pt idx="38">
                  <c:v>1.9100000000000013</c:v>
                </c:pt>
                <c:pt idx="39">
                  <c:v>1.9600000000000013</c:v>
                </c:pt>
                <c:pt idx="40">
                  <c:v>2.0100000000000011</c:v>
                </c:pt>
                <c:pt idx="41">
                  <c:v>2.0600000000000009</c:v>
                </c:pt>
                <c:pt idx="42">
                  <c:v>2.1100000000000008</c:v>
                </c:pt>
                <c:pt idx="43">
                  <c:v>2.1600000000000006</c:v>
                </c:pt>
                <c:pt idx="44">
                  <c:v>2.2100000000000004</c:v>
                </c:pt>
                <c:pt idx="45">
                  <c:v>2.2600000000000002</c:v>
                </c:pt>
                <c:pt idx="46">
                  <c:v>2.31</c:v>
                </c:pt>
                <c:pt idx="47">
                  <c:v>2.36</c:v>
                </c:pt>
                <c:pt idx="48">
                  <c:v>2.4099999999999997</c:v>
                </c:pt>
                <c:pt idx="49">
                  <c:v>2.4599999999999995</c:v>
                </c:pt>
                <c:pt idx="50">
                  <c:v>2.5099999999999993</c:v>
                </c:pt>
                <c:pt idx="51">
                  <c:v>2.5599999999999992</c:v>
                </c:pt>
                <c:pt idx="52">
                  <c:v>2.609999999999999</c:v>
                </c:pt>
                <c:pt idx="53">
                  <c:v>2.6599999999999988</c:v>
                </c:pt>
                <c:pt idx="54">
                  <c:v>2.7099999999999986</c:v>
                </c:pt>
                <c:pt idx="55">
                  <c:v>2.7599999999999985</c:v>
                </c:pt>
                <c:pt idx="56">
                  <c:v>2.8099999999999983</c:v>
                </c:pt>
                <c:pt idx="57">
                  <c:v>2.8599999999999981</c:v>
                </c:pt>
                <c:pt idx="58">
                  <c:v>2.9099999999999979</c:v>
                </c:pt>
                <c:pt idx="59">
                  <c:v>2.9599999999999977</c:v>
                </c:pt>
                <c:pt idx="60">
                  <c:v>3.0099999999999976</c:v>
                </c:pt>
                <c:pt idx="61">
                  <c:v>3.0599999999999974</c:v>
                </c:pt>
                <c:pt idx="62">
                  <c:v>3.1099999999999972</c:v>
                </c:pt>
                <c:pt idx="63">
                  <c:v>3.159999999999997</c:v>
                </c:pt>
                <c:pt idx="64">
                  <c:v>3.2099999999999969</c:v>
                </c:pt>
                <c:pt idx="65">
                  <c:v>3.2599999999999967</c:v>
                </c:pt>
                <c:pt idx="66">
                  <c:v>3.3099999999999965</c:v>
                </c:pt>
                <c:pt idx="67">
                  <c:v>3.3599999999999963</c:v>
                </c:pt>
                <c:pt idx="68">
                  <c:v>3.4099999999999961</c:v>
                </c:pt>
                <c:pt idx="69">
                  <c:v>3.459999999999996</c:v>
                </c:pt>
                <c:pt idx="70">
                  <c:v>3.5099999999999958</c:v>
                </c:pt>
                <c:pt idx="71">
                  <c:v>3.5599999999999956</c:v>
                </c:pt>
                <c:pt idx="72">
                  <c:v>3.6099999999999954</c:v>
                </c:pt>
                <c:pt idx="73">
                  <c:v>3.6599999999999953</c:v>
                </c:pt>
                <c:pt idx="74">
                  <c:v>3.7099999999999951</c:v>
                </c:pt>
                <c:pt idx="75">
                  <c:v>3.7599999999999949</c:v>
                </c:pt>
                <c:pt idx="76">
                  <c:v>3.8099999999999947</c:v>
                </c:pt>
                <c:pt idx="77">
                  <c:v>3.8599999999999945</c:v>
                </c:pt>
                <c:pt idx="78">
                  <c:v>3.9099999999999944</c:v>
                </c:pt>
                <c:pt idx="79">
                  <c:v>3.9599999999999942</c:v>
                </c:pt>
                <c:pt idx="80">
                  <c:v>4.0099999999999945</c:v>
                </c:pt>
                <c:pt idx="81">
                  <c:v>4.0599999999999943</c:v>
                </c:pt>
                <c:pt idx="82">
                  <c:v>4.1099999999999941</c:v>
                </c:pt>
                <c:pt idx="83">
                  <c:v>4.1599999999999939</c:v>
                </c:pt>
                <c:pt idx="84">
                  <c:v>4.2099999999999937</c:v>
                </c:pt>
                <c:pt idx="85">
                  <c:v>4.2599999999999936</c:v>
                </c:pt>
                <c:pt idx="86">
                  <c:v>4.3099999999999934</c:v>
                </c:pt>
                <c:pt idx="87">
                  <c:v>4.3599999999999932</c:v>
                </c:pt>
                <c:pt idx="88">
                  <c:v>4.409999999999993</c:v>
                </c:pt>
                <c:pt idx="89">
                  <c:v>4.4599999999999929</c:v>
                </c:pt>
                <c:pt idx="90">
                  <c:v>4.5099999999999927</c:v>
                </c:pt>
                <c:pt idx="91">
                  <c:v>4.5599999999999925</c:v>
                </c:pt>
                <c:pt idx="92">
                  <c:v>4.6099999999999923</c:v>
                </c:pt>
                <c:pt idx="93">
                  <c:v>4.6599999999999921</c:v>
                </c:pt>
                <c:pt idx="94">
                  <c:v>4.709999999999992</c:v>
                </c:pt>
                <c:pt idx="95">
                  <c:v>4.7599999999999918</c:v>
                </c:pt>
                <c:pt idx="96">
                  <c:v>4.8099999999999916</c:v>
                </c:pt>
                <c:pt idx="97">
                  <c:v>4.8599999999999914</c:v>
                </c:pt>
                <c:pt idx="98">
                  <c:v>4.9099999999999913</c:v>
                </c:pt>
              </c:numCache>
            </c:numRef>
          </c:xVal>
          <c:yVal>
            <c:numRef>
              <c:f>Gamma!$E$12:$E$110</c:f>
              <c:numCache>
                <c:formatCode>General</c:formatCode>
                <c:ptCount val="99"/>
                <c:pt idx="0">
                  <c:v>1.7576822392962724E-2</c:v>
                </c:pt>
                <c:pt idx="1">
                  <c:v>7.1605221160166904E-2</c:v>
                </c:pt>
                <c:pt idx="2">
                  <c:v>0.11212856695416618</c:v>
                </c:pt>
                <c:pt idx="3">
                  <c:v>0.14569055718125115</c:v>
                </c:pt>
                <c:pt idx="4">
                  <c:v>0.17424395033564069</c:v>
                </c:pt>
                <c:pt idx="5">
                  <c:v>0.19881316083808934</c:v>
                </c:pt>
                <c:pt idx="6">
                  <c:v>0.22005687640719004</c:v>
                </c:pt>
                <c:pt idx="7">
                  <c:v>0.23844776288089473</c:v>
                </c:pt>
                <c:pt idx="8">
                  <c:v>0.25434880617278277</c:v>
                </c:pt>
                <c:pt idx="9">
                  <c:v>0.26805164892614247</c:v>
                </c:pt>
                <c:pt idx="10">
                  <c:v>0.27979814374907369</c:v>
                </c:pt>
                <c:pt idx="11">
                  <c:v>0.28979351196180209</c:v>
                </c:pt>
                <c:pt idx="12">
                  <c:v>0.29821490239614085</c:v>
                </c:pt>
                <c:pt idx="13">
                  <c:v>0.30521724592584032</c:v>
                </c:pt>
                <c:pt idx="14">
                  <c:v>0.31093742840567956</c:v>
                </c:pt>
                <c:pt idx="15">
                  <c:v>0.31549736870694539</c:v>
                </c:pt>
                <c:pt idx="16">
                  <c:v>0.31900635583548625</c:v>
                </c:pt>
                <c:pt idx="17">
                  <c:v>0.32156286793532007</c:v>
                </c:pt>
                <c:pt idx="18">
                  <c:v>0.3232560185527571</c:v>
                </c:pt>
                <c:pt idx="19">
                  <c:v>0.32416672801092694</c:v>
                </c:pt>
                <c:pt idx="20">
                  <c:v>0.32436868757007659</c:v>
                </c:pt>
                <c:pt idx="21">
                  <c:v>0.32392916431584057</c:v>
                </c:pt>
                <c:pt idx="22">
                  <c:v>0.322909681471856</c:v>
                </c:pt>
                <c:pt idx="23">
                  <c:v>0.32136659973312243</c:v>
                </c:pt>
                <c:pt idx="24">
                  <c:v>0.31935161883338337</c:v>
                </c:pt>
                <c:pt idx="25">
                  <c:v>0.31691221399755892</c:v>
                </c:pt>
                <c:pt idx="26">
                  <c:v>0.31409201861341846</c:v>
                </c:pt>
                <c:pt idx="27">
                  <c:v>0.31093116200747756</c:v>
                </c:pt>
                <c:pt idx="28">
                  <c:v>0.30746656937558758</c:v>
                </c:pt>
                <c:pt idx="29">
                  <c:v>0.30373222952640166</c:v>
                </c:pt>
                <c:pt idx="30">
                  <c:v>0.29975943502631008</c:v>
                </c:pt>
                <c:pt idx="31">
                  <c:v>0.29557699850341546</c:v>
                </c:pt>
                <c:pt idx="32">
                  <c:v>0.29121144821562106</c:v>
                </c:pt>
                <c:pt idx="33">
                  <c:v>0.28668720547050347</c:v>
                </c:pt>
                <c:pt idx="34">
                  <c:v>0.28202674607057665</c:v>
                </c:pt>
                <c:pt idx="35">
                  <c:v>0.27725074762328644</c:v>
                </c:pt>
                <c:pt idx="36">
                  <c:v>0.27237822428302599</c:v>
                </c:pt>
                <c:pt idx="37">
                  <c:v>0.26742665026932516</c:v>
                </c:pt>
                <c:pt idx="38">
                  <c:v>0.26241207332102034</c:v>
                </c:pt>
                <c:pt idx="39">
                  <c:v>0.25734921909284797</c:v>
                </c:pt>
                <c:pt idx="40">
                  <c:v>0.25225158737248382</c:v>
                </c:pt>
                <c:pt idx="41">
                  <c:v>0.24713154088784955</c:v>
                </c:pt>
                <c:pt idx="42">
                  <c:v>0.24200038738279034</c:v>
                </c:pt>
                <c:pt idx="43">
                  <c:v>0.236868455561066</c:v>
                </c:pt>
                <c:pt idx="44">
                  <c:v>0.23174516543161247</c:v>
                </c:pt>
                <c:pt idx="45">
                  <c:v>0.2266390935303455</c:v>
                </c:pt>
                <c:pt idx="46">
                  <c:v>0.22155803344385588</c:v>
                </c:pt>
                <c:pt idx="47">
                  <c:v>0.21650905201694282</c:v>
                </c:pt>
                <c:pt idx="48">
                  <c:v>0.21149854158803619</c:v>
                </c:pt>
                <c:pt idx="49">
                  <c:v>0.20653226856332815</c:v>
                </c:pt>
                <c:pt idx="50">
                  <c:v>0.20161541861118309</c:v>
                </c:pt>
                <c:pt idx="51">
                  <c:v>0.19675263873255153</c:v>
                </c:pt>
                <c:pt idx="52">
                  <c:v>0.19194807644019202</c:v>
                </c:pt>
                <c:pt idx="53">
                  <c:v>0.1872054162591158</c:v>
                </c:pt>
                <c:pt idx="54">
                  <c:v>0.1825279137424653</c:v>
                </c:pt>
                <c:pt idx="55">
                  <c:v>0.1779184271807433</c:v>
                </c:pt>
                <c:pt idx="56">
                  <c:v>0.17337944716767209</c:v>
                </c:pt>
                <c:pt idx="57">
                  <c:v>0.16891312417279097</c:v>
                </c:pt>
                <c:pt idx="58">
                  <c:v>0.16452129425900197</c:v>
                </c:pt>
                <c:pt idx="59">
                  <c:v>0.16020550307251194</c:v>
                </c:pt>
                <c:pt idx="60">
                  <c:v>0.1559670282228556</c:v>
                </c:pt>
                <c:pt idx="61">
                  <c:v>0.15180690016180606</c:v>
                </c:pt>
                <c:pt idx="62">
                  <c:v>0.14772592166189558</c:v>
                </c:pt>
                <c:pt idx="63">
                  <c:v>0.14372468598788887</c:v>
                </c:pt>
                <c:pt idx="64">
                  <c:v>0.13980359384779903</c:v>
                </c:pt>
                <c:pt idx="65">
                  <c:v>0.13596286920385706</c:v>
                </c:pt>
                <c:pt idx="66">
                  <c:v>0.13220257401816912</c:v>
                </c:pt>
                <c:pt idx="67">
                  <c:v>0.12852262200258224</c:v>
                </c:pt>
                <c:pt idx="68">
                  <c:v>0.12492279143747967</c:v>
                </c:pt>
                <c:pt idx="69">
                  <c:v>0.12140273711980235</c:v>
                </c:pt>
                <c:pt idx="70">
                  <c:v>0.11796200149651116</c:v>
                </c:pt>
                <c:pt idx="71">
                  <c:v>0.11460002503592875</c:v>
                </c:pt>
                <c:pt idx="72">
                  <c:v>0.11131615588591225</c:v>
                </c:pt>
                <c:pt idx="73">
                  <c:v>0.10810965886457166</c:v>
                </c:pt>
                <c:pt idx="74">
                  <c:v>0.10497972382625258</c:v>
                </c:pt>
                <c:pt idx="75">
                  <c:v>0.10192547344271806</c:v>
                </c:pt>
                <c:pt idx="76">
                  <c:v>9.894597043688079E-2</c:v>
                </c:pt>
                <c:pt idx="77">
                  <c:v>9.6040224304032709E-2</c:v>
                </c:pt>
                <c:pt idx="78">
                  <c:v>9.3207197553281995E-2</c:v>
                </c:pt>
                <c:pt idx="79">
                  <c:v>9.0445811499826057E-2</c:v>
                </c:pt>
                <c:pt idx="80">
                  <c:v>8.7754951636746722E-2</c:v>
                </c:pt>
                <c:pt idx="81">
                  <c:v>8.5133472613203184E-2</c:v>
                </c:pt>
                <c:pt idx="82">
                  <c:v>8.2580202844211137E-2</c:v>
                </c:pt>
                <c:pt idx="83">
                  <c:v>8.0093948775615195E-2</c:v>
                </c:pt>
                <c:pt idx="84">
                  <c:v>7.767349882639113E-2</c:v>
                </c:pt>
                <c:pt idx="85">
                  <c:v>7.5317627029034551E-2</c:v>
                </c:pt>
                <c:pt idx="86">
                  <c:v>7.3025096387504221E-2</c:v>
                </c:pt>
                <c:pt idx="87">
                  <c:v>7.0794661970982747E-2</c:v>
                </c:pt>
                <c:pt idx="88">
                  <c:v>6.8625073760587157E-2</c:v>
                </c:pt>
                <c:pt idx="89">
                  <c:v>6.6515079265106025E-2</c:v>
                </c:pt>
                <c:pt idx="90">
                  <c:v>6.4463425920847528E-2</c:v>
                </c:pt>
                <c:pt idx="91">
                  <c:v>6.2468863289755656E-2</c:v>
                </c:pt>
                <c:pt idx="92">
                  <c:v>6.0530145069079583E-2</c:v>
                </c:pt>
                <c:pt idx="93">
                  <c:v>5.8646030925066352E-2</c:v>
                </c:pt>
                <c:pt idx="94">
                  <c:v>5.6815288162379636E-2</c:v>
                </c:pt>
                <c:pt idx="95">
                  <c:v>5.5036693240228911E-2</c:v>
                </c:pt>
                <c:pt idx="96">
                  <c:v>5.3309033145519033E-2</c:v>
                </c:pt>
                <c:pt idx="97">
                  <c:v>5.1631106632695635E-2</c:v>
                </c:pt>
                <c:pt idx="98">
                  <c:v>5.0001725339367517E-2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Gamma!$F$11</c:f>
              <c:strCache>
                <c:ptCount val="1"/>
                <c:pt idx="0">
                  <c:v>acc=6, mode=1, mean=1.47 var.=0.69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Gamma!$C$12:$C$110</c:f>
              <c:numCache>
                <c:formatCode>General</c:formatCode>
                <c:ptCount val="99"/>
                <c:pt idx="0">
                  <c:v>0.01</c:v>
                </c:pt>
                <c:pt idx="1">
                  <c:v>6.0000000000000005E-2</c:v>
                </c:pt>
                <c:pt idx="2">
                  <c:v>0.11000000000000001</c:v>
                </c:pt>
                <c:pt idx="3">
                  <c:v>0.16000000000000003</c:v>
                </c:pt>
                <c:pt idx="4">
                  <c:v>0.21000000000000002</c:v>
                </c:pt>
                <c:pt idx="5">
                  <c:v>0.26</c:v>
                </c:pt>
                <c:pt idx="6">
                  <c:v>0.31</c:v>
                </c:pt>
                <c:pt idx="7">
                  <c:v>0.36</c:v>
                </c:pt>
                <c:pt idx="8">
                  <c:v>0.41</c:v>
                </c:pt>
                <c:pt idx="9">
                  <c:v>0.45999999999999996</c:v>
                </c:pt>
                <c:pt idx="10">
                  <c:v>0.51</c:v>
                </c:pt>
                <c:pt idx="11">
                  <c:v>0.56000000000000005</c:v>
                </c:pt>
                <c:pt idx="12">
                  <c:v>0.6100000000000001</c:v>
                </c:pt>
                <c:pt idx="13">
                  <c:v>0.66000000000000014</c:v>
                </c:pt>
                <c:pt idx="14">
                  <c:v>0.71000000000000019</c:v>
                </c:pt>
                <c:pt idx="15">
                  <c:v>0.76000000000000023</c:v>
                </c:pt>
                <c:pt idx="16">
                  <c:v>0.81000000000000028</c:v>
                </c:pt>
                <c:pt idx="17">
                  <c:v>0.86000000000000032</c:v>
                </c:pt>
                <c:pt idx="18">
                  <c:v>0.91000000000000036</c:v>
                </c:pt>
                <c:pt idx="19">
                  <c:v>0.96000000000000041</c:v>
                </c:pt>
                <c:pt idx="20">
                  <c:v>1.0100000000000005</c:v>
                </c:pt>
                <c:pt idx="21">
                  <c:v>1.0600000000000005</c:v>
                </c:pt>
                <c:pt idx="22">
                  <c:v>1.1100000000000005</c:v>
                </c:pt>
                <c:pt idx="23">
                  <c:v>1.1600000000000006</c:v>
                </c:pt>
                <c:pt idx="24">
                  <c:v>1.2100000000000006</c:v>
                </c:pt>
                <c:pt idx="25">
                  <c:v>1.2600000000000007</c:v>
                </c:pt>
                <c:pt idx="26">
                  <c:v>1.3100000000000007</c:v>
                </c:pt>
                <c:pt idx="27">
                  <c:v>1.3600000000000008</c:v>
                </c:pt>
                <c:pt idx="28">
                  <c:v>1.4100000000000008</c:v>
                </c:pt>
                <c:pt idx="29">
                  <c:v>1.4600000000000009</c:v>
                </c:pt>
                <c:pt idx="30">
                  <c:v>1.5100000000000009</c:v>
                </c:pt>
                <c:pt idx="31">
                  <c:v>1.5600000000000009</c:v>
                </c:pt>
                <c:pt idx="32">
                  <c:v>1.610000000000001</c:v>
                </c:pt>
                <c:pt idx="33">
                  <c:v>1.660000000000001</c:v>
                </c:pt>
                <c:pt idx="34">
                  <c:v>1.7100000000000011</c:v>
                </c:pt>
                <c:pt idx="35">
                  <c:v>1.7600000000000011</c:v>
                </c:pt>
                <c:pt idx="36">
                  <c:v>1.8100000000000012</c:v>
                </c:pt>
                <c:pt idx="37">
                  <c:v>1.8600000000000012</c:v>
                </c:pt>
                <c:pt idx="38">
                  <c:v>1.9100000000000013</c:v>
                </c:pt>
                <c:pt idx="39">
                  <c:v>1.9600000000000013</c:v>
                </c:pt>
                <c:pt idx="40">
                  <c:v>2.0100000000000011</c:v>
                </c:pt>
                <c:pt idx="41">
                  <c:v>2.0600000000000009</c:v>
                </c:pt>
                <c:pt idx="42">
                  <c:v>2.1100000000000008</c:v>
                </c:pt>
                <c:pt idx="43">
                  <c:v>2.1600000000000006</c:v>
                </c:pt>
                <c:pt idx="44">
                  <c:v>2.2100000000000004</c:v>
                </c:pt>
                <c:pt idx="45">
                  <c:v>2.2600000000000002</c:v>
                </c:pt>
                <c:pt idx="46">
                  <c:v>2.31</c:v>
                </c:pt>
                <c:pt idx="47">
                  <c:v>2.36</c:v>
                </c:pt>
                <c:pt idx="48">
                  <c:v>2.4099999999999997</c:v>
                </c:pt>
                <c:pt idx="49">
                  <c:v>2.4599999999999995</c:v>
                </c:pt>
                <c:pt idx="50">
                  <c:v>2.5099999999999993</c:v>
                </c:pt>
                <c:pt idx="51">
                  <c:v>2.5599999999999992</c:v>
                </c:pt>
                <c:pt idx="52">
                  <c:v>2.609999999999999</c:v>
                </c:pt>
                <c:pt idx="53">
                  <c:v>2.6599999999999988</c:v>
                </c:pt>
                <c:pt idx="54">
                  <c:v>2.7099999999999986</c:v>
                </c:pt>
                <c:pt idx="55">
                  <c:v>2.7599999999999985</c:v>
                </c:pt>
                <c:pt idx="56">
                  <c:v>2.8099999999999983</c:v>
                </c:pt>
                <c:pt idx="57">
                  <c:v>2.8599999999999981</c:v>
                </c:pt>
                <c:pt idx="58">
                  <c:v>2.9099999999999979</c:v>
                </c:pt>
                <c:pt idx="59">
                  <c:v>2.9599999999999977</c:v>
                </c:pt>
                <c:pt idx="60">
                  <c:v>3.0099999999999976</c:v>
                </c:pt>
                <c:pt idx="61">
                  <c:v>3.0599999999999974</c:v>
                </c:pt>
                <c:pt idx="62">
                  <c:v>3.1099999999999972</c:v>
                </c:pt>
                <c:pt idx="63">
                  <c:v>3.159999999999997</c:v>
                </c:pt>
                <c:pt idx="64">
                  <c:v>3.2099999999999969</c:v>
                </c:pt>
                <c:pt idx="65">
                  <c:v>3.2599999999999967</c:v>
                </c:pt>
                <c:pt idx="66">
                  <c:v>3.3099999999999965</c:v>
                </c:pt>
                <c:pt idx="67">
                  <c:v>3.3599999999999963</c:v>
                </c:pt>
                <c:pt idx="68">
                  <c:v>3.4099999999999961</c:v>
                </c:pt>
                <c:pt idx="69">
                  <c:v>3.459999999999996</c:v>
                </c:pt>
                <c:pt idx="70">
                  <c:v>3.5099999999999958</c:v>
                </c:pt>
                <c:pt idx="71">
                  <c:v>3.5599999999999956</c:v>
                </c:pt>
                <c:pt idx="72">
                  <c:v>3.6099999999999954</c:v>
                </c:pt>
                <c:pt idx="73">
                  <c:v>3.6599999999999953</c:v>
                </c:pt>
                <c:pt idx="74">
                  <c:v>3.7099999999999951</c:v>
                </c:pt>
                <c:pt idx="75">
                  <c:v>3.7599999999999949</c:v>
                </c:pt>
                <c:pt idx="76">
                  <c:v>3.8099999999999947</c:v>
                </c:pt>
                <c:pt idx="77">
                  <c:v>3.8599999999999945</c:v>
                </c:pt>
                <c:pt idx="78">
                  <c:v>3.9099999999999944</c:v>
                </c:pt>
                <c:pt idx="79">
                  <c:v>3.9599999999999942</c:v>
                </c:pt>
                <c:pt idx="80">
                  <c:v>4.0099999999999945</c:v>
                </c:pt>
                <c:pt idx="81">
                  <c:v>4.0599999999999943</c:v>
                </c:pt>
                <c:pt idx="82">
                  <c:v>4.1099999999999941</c:v>
                </c:pt>
                <c:pt idx="83">
                  <c:v>4.1599999999999939</c:v>
                </c:pt>
                <c:pt idx="84">
                  <c:v>4.2099999999999937</c:v>
                </c:pt>
                <c:pt idx="85">
                  <c:v>4.2599999999999936</c:v>
                </c:pt>
                <c:pt idx="86">
                  <c:v>4.3099999999999934</c:v>
                </c:pt>
                <c:pt idx="87">
                  <c:v>4.3599999999999932</c:v>
                </c:pt>
                <c:pt idx="88">
                  <c:v>4.409999999999993</c:v>
                </c:pt>
                <c:pt idx="89">
                  <c:v>4.4599999999999929</c:v>
                </c:pt>
                <c:pt idx="90">
                  <c:v>4.5099999999999927</c:v>
                </c:pt>
                <c:pt idx="91">
                  <c:v>4.5599999999999925</c:v>
                </c:pt>
                <c:pt idx="92">
                  <c:v>4.6099999999999923</c:v>
                </c:pt>
                <c:pt idx="93">
                  <c:v>4.6599999999999921</c:v>
                </c:pt>
                <c:pt idx="94">
                  <c:v>4.709999999999992</c:v>
                </c:pt>
                <c:pt idx="95">
                  <c:v>4.7599999999999918</c:v>
                </c:pt>
                <c:pt idx="96">
                  <c:v>4.8099999999999916</c:v>
                </c:pt>
                <c:pt idx="97">
                  <c:v>4.8599999999999914</c:v>
                </c:pt>
                <c:pt idx="98">
                  <c:v>4.9099999999999913</c:v>
                </c:pt>
              </c:numCache>
            </c:numRef>
          </c:xVal>
          <c:yVal>
            <c:numRef>
              <c:f>Gamma!$F$12:$F$110</c:f>
              <c:numCache>
                <c:formatCode>General</c:formatCode>
                <c:ptCount val="99"/>
                <c:pt idx="0">
                  <c:v>2.626986481270586E-4</c:v>
                </c:pt>
                <c:pt idx="1">
                  <c:v>1.0535882920598108E-2</c:v>
                </c:pt>
                <c:pt idx="2">
                  <c:v>3.4242819697413024E-2</c:v>
                </c:pt>
                <c:pt idx="3">
                  <c:v>6.8145248511672821E-2</c:v>
                </c:pt>
                <c:pt idx="4">
                  <c:v>0.10907263826141494</c:v>
                </c:pt>
                <c:pt idx="5">
                  <c:v>0.15426897487267516</c:v>
                </c:pt>
                <c:pt idx="6">
                  <c:v>0.20144450412331871</c:v>
                </c:pt>
                <c:pt idx="7">
                  <c:v>0.24875396579430414</c:v>
                </c:pt>
                <c:pt idx="8">
                  <c:v>0.29475107798755695</c:v>
                </c:pt>
                <c:pt idx="9">
                  <c:v>0.33833650792168962</c:v>
                </c:pt>
                <c:pt idx="10">
                  <c:v>0.37870637527788797</c:v>
                </c:pt>
                <c:pt idx="11">
                  <c:v>0.41530431276355101</c:v>
                </c:pt>
                <c:pt idx="12">
                  <c:v>0.44777829846861555</c:v>
                </c:pt>
                <c:pt idx="13">
                  <c:v>0.47594259675746736</c:v>
                </c:pt>
                <c:pt idx="14">
                  <c:v>0.49974470510519631</c:v>
                </c:pt>
                <c:pt idx="15">
                  <c:v>0.51923698733720758</c:v>
                </c:pt>
                <c:pt idx="16">
                  <c:v>0.53455257534857059</c:v>
                </c:pt>
                <c:pt idx="17">
                  <c:v>0.54588508805228331</c:v>
                </c:pt>
                <c:pt idx="18">
                  <c:v>0.55347171894202551</c:v>
                </c:pt>
                <c:pt idx="19">
                  <c:v>0.55757926580430295</c:v>
                </c:pt>
                <c:pt idx="20">
                  <c:v>0.55849270821907193</c:v>
                </c:pt>
                <c:pt idx="21">
                  <c:v>0.55650597490705001</c:v>
                </c:pt>
                <c:pt idx="22">
                  <c:v>0.55191458037876029</c:v>
                </c:pt>
                <c:pt idx="23">
                  <c:v>0.54500984676567332</c:v>
                </c:pt>
                <c:pt idx="24">
                  <c:v>0.53607446107041745</c:v>
                </c:pt>
                <c:pt idx="25">
                  <c:v>0.52537914979259759</c:v>
                </c:pt>
                <c:pt idx="26">
                  <c:v>0.51318028173004848</c:v>
                </c:pt>
                <c:pt idx="27">
                  <c:v>0.49971823568673718</c:v>
                </c:pt>
                <c:pt idx="28">
                  <c:v>0.48521639292560448</c:v>
                </c:pt>
                <c:pt idx="29">
                  <c:v>0.46988063464678342</c:v>
                </c:pt>
                <c:pt idx="30">
                  <c:v>0.45389924274637855</c:v>
                </c:pt>
                <c:pt idx="31">
                  <c:v>0.43744311783261663</c:v>
                </c:pt>
                <c:pt idx="32">
                  <c:v>0.42066624216182608</c:v>
                </c:pt>
                <c:pt idx="33">
                  <c:v>0.40370632701777426</c:v>
                </c:pt>
                <c:pt idx="34">
                  <c:v>0.38668559429488986</c:v>
                </c:pt>
                <c:pt idx="35">
                  <c:v>0.36971165084543467</c:v>
                </c:pt>
                <c:pt idx="36">
                  <c:v>0.35287842168422079</c:v>
                </c:pt>
                <c:pt idx="37">
                  <c:v>0.33626711456779251</c:v>
                </c:pt>
                <c:pt idx="38">
                  <c:v>0.31994719391860493</c:v>
                </c:pt>
                <c:pt idx="39">
                  <c:v>0.30397734667444232</c:v>
                </c:pt>
                <c:pt idx="40">
                  <c:v>0.2884064265211706</c:v>
                </c:pt>
                <c:pt idx="41">
                  <c:v>0.27327436621223306</c:v>
                </c:pt>
                <c:pt idx="42">
                  <c:v>0.25861305037871768</c:v>
                </c:pt>
                <c:pt idx="43">
                  <c:v>0.24444714346644772</c:v>
                </c:pt>
                <c:pt idx="44">
                  <c:v>0.23079486926890486</c:v>
                </c:pt>
                <c:pt idx="45">
                  <c:v>0.21766874001590919</c:v>
                </c:pt>
                <c:pt idx="46">
                  <c:v>0.20507623417923931</c:v>
                </c:pt>
                <c:pt idx="47">
                  <c:v>0.19302042311240586</c:v>
                </c:pt>
                <c:pt idx="48">
                  <c:v>0.18150054739125207</c:v>
                </c:pt>
                <c:pt idx="49">
                  <c:v>0.17051254429829002</c:v>
                </c:pt>
                <c:pt idx="50">
                  <c:v>0.16004952832546585</c:v>
                </c:pt>
                <c:pt idx="51">
                  <c:v>0.15010222688199984</c:v>
                </c:pt>
                <c:pt idx="52">
                  <c:v>0.1406593736072273</c:v>
                </c:pt>
                <c:pt idx="53">
                  <c:v>0.13170806182095252</c:v>
                </c:pt>
                <c:pt idx="54">
                  <c:v>0.12323406071106302</c:v>
                </c:pt>
                <c:pt idx="55">
                  <c:v>0.11522209687300029</c:v>
                </c:pt>
                <c:pt idx="56">
                  <c:v>0.10765610378910478</c:v>
                </c:pt>
                <c:pt idx="57">
                  <c:v>0.10051944177705698</c:v>
                </c:pt>
                <c:pt idx="58">
                  <c:v>9.3795090853314222E-2</c:v>
                </c:pt>
                <c:pt idx="59">
                  <c:v>8.7465818856010388E-2</c:v>
                </c:pt>
                <c:pt idx="60">
                  <c:v>8.1514327057535849E-2</c:v>
                </c:pt>
                <c:pt idx="61">
                  <c:v>7.5923375374303048E-2</c:v>
                </c:pt>
                <c:pt idx="62">
                  <c:v>7.0675889153572452E-2</c:v>
                </c:pt>
                <c:pt idx="63">
                  <c:v>6.5755049387530268E-2</c:v>
                </c:pt>
                <c:pt idx="64">
                  <c:v>6.1144368075352472E-2</c:v>
                </c:pt>
                <c:pt idx="65">
                  <c:v>5.6827750326558096E-2</c:v>
                </c:pt>
                <c:pt idx="66">
                  <c:v>5.2789544674934408E-2</c:v>
                </c:pt>
                <c:pt idx="67">
                  <c:v>4.9014582952752239E-2</c:v>
                </c:pt>
                <c:pt idx="68">
                  <c:v>4.5488210960643781E-2</c:v>
                </c:pt>
                <c:pt idx="69">
                  <c:v>4.2196311059916364E-2</c:v>
                </c:pt>
                <c:pt idx="70">
                  <c:v>3.9125317711556563E-2</c:v>
                </c:pt>
                <c:pt idx="71">
                  <c:v>3.6262226889926058E-2</c:v>
                </c:pt>
                <c:pt idx="72">
                  <c:v>3.3594600209210949E-2</c:v>
                </c:pt>
                <c:pt idx="73">
                  <c:v>3.1110564517022203E-2</c:v>
                </c:pt>
                <c:pt idx="74">
                  <c:v>2.8798807632028429E-2</c:v>
                </c:pt>
                <c:pt idx="75">
                  <c:v>2.6648570830954687E-2</c:v>
                </c:pt>
                <c:pt idx="76">
                  <c:v>2.4649638624472132E-2</c:v>
                </c:pt>
                <c:pt idx="77">
                  <c:v>2.2792326301175996E-2</c:v>
                </c:pt>
                <c:pt idx="78">
                  <c:v>2.1067465663720721E-2</c:v>
                </c:pt>
                <c:pt idx="79">
                  <c:v>1.9466389330957682E-2</c:v>
                </c:pt>
                <c:pt idx="80">
                  <c:v>1.7980913934300801E-2</c:v>
                </c:pt>
                <c:pt idx="81">
                  <c:v>1.6603322495226523E-2</c:v>
                </c:pt>
                <c:pt idx="82">
                  <c:v>1.532634623349804E-2</c:v>
                </c:pt>
                <c:pt idx="83">
                  <c:v>1.4143146022098596E-2</c:v>
                </c:pt>
                <c:pt idx="84">
                  <c:v>1.3047293674678754E-2</c:v>
                </c:pt>
                <c:pt idx="85">
                  <c:v>1.2032753224300851E-2</c:v>
                </c:pt>
                <c:pt idx="86">
                  <c:v>1.1093862328136526E-2</c:v>
                </c:pt>
                <c:pt idx="87">
                  <c:v>1.0225313911298309E-2</c:v>
                </c:pt>
                <c:pt idx="88">
                  <c:v>9.4221381439306973E-3</c:v>
                </c:pt>
                <c:pt idx="89">
                  <c:v>8.6796848288312727E-3</c:v>
                </c:pt>
                <c:pt idx="90">
                  <c:v>7.9936062620185686E-3</c:v>
                </c:pt>
                <c:pt idx="91">
                  <c:v>7.3598406156178001E-3</c:v>
                </c:pt>
                <c:pt idx="92">
                  <c:v>6.7745958810254223E-3</c:v>
                </c:pt>
                <c:pt idx="93">
                  <c:v>6.2343344003759496E-3</c:v>
                </c:pt>
                <c:pt idx="94">
                  <c:v>5.7357580057195339E-3</c:v>
                </c:pt>
                <c:pt idx="95">
                  <c:v>5.2757937778907735E-3</c:v>
                </c:pt>
                <c:pt idx="96">
                  <c:v>4.8515804306803606E-3</c:v>
                </c:pt>
                <c:pt idx="97">
                  <c:v>4.4604553204985109E-3</c:v>
                </c:pt>
                <c:pt idx="98">
                  <c:v>4.099942077136271E-3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Gamma!$G$11</c:f>
              <c:strCache>
                <c:ptCount val="1"/>
                <c:pt idx="0">
                  <c:v>acc=10, mode=1, mean=1.21 var.=0.25</c:v>
                </c:pt>
              </c:strCache>
            </c:strRef>
          </c:tx>
          <c:spPr>
            <a:ln>
              <a:solidFill>
                <a:schemeClr val="tx1"/>
              </a:solidFill>
              <a:prstDash val="lgDashDot"/>
            </a:ln>
          </c:spPr>
          <c:marker>
            <c:symbol val="none"/>
          </c:marker>
          <c:xVal>
            <c:numRef>
              <c:f>Gamma!$C$12:$C$110</c:f>
              <c:numCache>
                <c:formatCode>General</c:formatCode>
                <c:ptCount val="99"/>
                <c:pt idx="0">
                  <c:v>0.01</c:v>
                </c:pt>
                <c:pt idx="1">
                  <c:v>6.0000000000000005E-2</c:v>
                </c:pt>
                <c:pt idx="2">
                  <c:v>0.11000000000000001</c:v>
                </c:pt>
                <c:pt idx="3">
                  <c:v>0.16000000000000003</c:v>
                </c:pt>
                <c:pt idx="4">
                  <c:v>0.21000000000000002</c:v>
                </c:pt>
                <c:pt idx="5">
                  <c:v>0.26</c:v>
                </c:pt>
                <c:pt idx="6">
                  <c:v>0.31</c:v>
                </c:pt>
                <c:pt idx="7">
                  <c:v>0.36</c:v>
                </c:pt>
                <c:pt idx="8">
                  <c:v>0.41</c:v>
                </c:pt>
                <c:pt idx="9">
                  <c:v>0.45999999999999996</c:v>
                </c:pt>
                <c:pt idx="10">
                  <c:v>0.51</c:v>
                </c:pt>
                <c:pt idx="11">
                  <c:v>0.56000000000000005</c:v>
                </c:pt>
                <c:pt idx="12">
                  <c:v>0.6100000000000001</c:v>
                </c:pt>
                <c:pt idx="13">
                  <c:v>0.66000000000000014</c:v>
                </c:pt>
                <c:pt idx="14">
                  <c:v>0.71000000000000019</c:v>
                </c:pt>
                <c:pt idx="15">
                  <c:v>0.76000000000000023</c:v>
                </c:pt>
                <c:pt idx="16">
                  <c:v>0.81000000000000028</c:v>
                </c:pt>
                <c:pt idx="17">
                  <c:v>0.86000000000000032</c:v>
                </c:pt>
                <c:pt idx="18">
                  <c:v>0.91000000000000036</c:v>
                </c:pt>
                <c:pt idx="19">
                  <c:v>0.96000000000000041</c:v>
                </c:pt>
                <c:pt idx="20">
                  <c:v>1.0100000000000005</c:v>
                </c:pt>
                <c:pt idx="21">
                  <c:v>1.0600000000000005</c:v>
                </c:pt>
                <c:pt idx="22">
                  <c:v>1.1100000000000005</c:v>
                </c:pt>
                <c:pt idx="23">
                  <c:v>1.1600000000000006</c:v>
                </c:pt>
                <c:pt idx="24">
                  <c:v>1.2100000000000006</c:v>
                </c:pt>
                <c:pt idx="25">
                  <c:v>1.2600000000000007</c:v>
                </c:pt>
                <c:pt idx="26">
                  <c:v>1.3100000000000007</c:v>
                </c:pt>
                <c:pt idx="27">
                  <c:v>1.3600000000000008</c:v>
                </c:pt>
                <c:pt idx="28">
                  <c:v>1.4100000000000008</c:v>
                </c:pt>
                <c:pt idx="29">
                  <c:v>1.4600000000000009</c:v>
                </c:pt>
                <c:pt idx="30">
                  <c:v>1.5100000000000009</c:v>
                </c:pt>
                <c:pt idx="31">
                  <c:v>1.5600000000000009</c:v>
                </c:pt>
                <c:pt idx="32">
                  <c:v>1.610000000000001</c:v>
                </c:pt>
                <c:pt idx="33">
                  <c:v>1.660000000000001</c:v>
                </c:pt>
                <c:pt idx="34">
                  <c:v>1.7100000000000011</c:v>
                </c:pt>
                <c:pt idx="35">
                  <c:v>1.7600000000000011</c:v>
                </c:pt>
                <c:pt idx="36">
                  <c:v>1.8100000000000012</c:v>
                </c:pt>
                <c:pt idx="37">
                  <c:v>1.8600000000000012</c:v>
                </c:pt>
                <c:pt idx="38">
                  <c:v>1.9100000000000013</c:v>
                </c:pt>
                <c:pt idx="39">
                  <c:v>1.9600000000000013</c:v>
                </c:pt>
                <c:pt idx="40">
                  <c:v>2.0100000000000011</c:v>
                </c:pt>
                <c:pt idx="41">
                  <c:v>2.0600000000000009</c:v>
                </c:pt>
                <c:pt idx="42">
                  <c:v>2.1100000000000008</c:v>
                </c:pt>
                <c:pt idx="43">
                  <c:v>2.1600000000000006</c:v>
                </c:pt>
                <c:pt idx="44">
                  <c:v>2.2100000000000004</c:v>
                </c:pt>
                <c:pt idx="45">
                  <c:v>2.2600000000000002</c:v>
                </c:pt>
                <c:pt idx="46">
                  <c:v>2.31</c:v>
                </c:pt>
                <c:pt idx="47">
                  <c:v>2.36</c:v>
                </c:pt>
                <c:pt idx="48">
                  <c:v>2.4099999999999997</c:v>
                </c:pt>
                <c:pt idx="49">
                  <c:v>2.4599999999999995</c:v>
                </c:pt>
                <c:pt idx="50">
                  <c:v>2.5099999999999993</c:v>
                </c:pt>
                <c:pt idx="51">
                  <c:v>2.5599999999999992</c:v>
                </c:pt>
                <c:pt idx="52">
                  <c:v>2.609999999999999</c:v>
                </c:pt>
                <c:pt idx="53">
                  <c:v>2.6599999999999988</c:v>
                </c:pt>
                <c:pt idx="54">
                  <c:v>2.7099999999999986</c:v>
                </c:pt>
                <c:pt idx="55">
                  <c:v>2.7599999999999985</c:v>
                </c:pt>
                <c:pt idx="56">
                  <c:v>2.8099999999999983</c:v>
                </c:pt>
                <c:pt idx="57">
                  <c:v>2.8599999999999981</c:v>
                </c:pt>
                <c:pt idx="58">
                  <c:v>2.9099999999999979</c:v>
                </c:pt>
                <c:pt idx="59">
                  <c:v>2.9599999999999977</c:v>
                </c:pt>
                <c:pt idx="60">
                  <c:v>3.0099999999999976</c:v>
                </c:pt>
                <c:pt idx="61">
                  <c:v>3.0599999999999974</c:v>
                </c:pt>
                <c:pt idx="62">
                  <c:v>3.1099999999999972</c:v>
                </c:pt>
                <c:pt idx="63">
                  <c:v>3.159999999999997</c:v>
                </c:pt>
                <c:pt idx="64">
                  <c:v>3.2099999999999969</c:v>
                </c:pt>
                <c:pt idx="65">
                  <c:v>3.2599999999999967</c:v>
                </c:pt>
                <c:pt idx="66">
                  <c:v>3.3099999999999965</c:v>
                </c:pt>
                <c:pt idx="67">
                  <c:v>3.3599999999999963</c:v>
                </c:pt>
                <c:pt idx="68">
                  <c:v>3.4099999999999961</c:v>
                </c:pt>
                <c:pt idx="69">
                  <c:v>3.459999999999996</c:v>
                </c:pt>
                <c:pt idx="70">
                  <c:v>3.5099999999999958</c:v>
                </c:pt>
                <c:pt idx="71">
                  <c:v>3.5599999999999956</c:v>
                </c:pt>
                <c:pt idx="72">
                  <c:v>3.6099999999999954</c:v>
                </c:pt>
                <c:pt idx="73">
                  <c:v>3.6599999999999953</c:v>
                </c:pt>
                <c:pt idx="74">
                  <c:v>3.7099999999999951</c:v>
                </c:pt>
                <c:pt idx="75">
                  <c:v>3.7599999999999949</c:v>
                </c:pt>
                <c:pt idx="76">
                  <c:v>3.8099999999999947</c:v>
                </c:pt>
                <c:pt idx="77">
                  <c:v>3.8599999999999945</c:v>
                </c:pt>
                <c:pt idx="78">
                  <c:v>3.9099999999999944</c:v>
                </c:pt>
                <c:pt idx="79">
                  <c:v>3.9599999999999942</c:v>
                </c:pt>
                <c:pt idx="80">
                  <c:v>4.0099999999999945</c:v>
                </c:pt>
                <c:pt idx="81">
                  <c:v>4.0599999999999943</c:v>
                </c:pt>
                <c:pt idx="82">
                  <c:v>4.1099999999999941</c:v>
                </c:pt>
                <c:pt idx="83">
                  <c:v>4.1599999999999939</c:v>
                </c:pt>
                <c:pt idx="84">
                  <c:v>4.2099999999999937</c:v>
                </c:pt>
                <c:pt idx="85">
                  <c:v>4.2599999999999936</c:v>
                </c:pt>
                <c:pt idx="86">
                  <c:v>4.3099999999999934</c:v>
                </c:pt>
                <c:pt idx="87">
                  <c:v>4.3599999999999932</c:v>
                </c:pt>
                <c:pt idx="88">
                  <c:v>4.409999999999993</c:v>
                </c:pt>
                <c:pt idx="89">
                  <c:v>4.4599999999999929</c:v>
                </c:pt>
                <c:pt idx="90">
                  <c:v>4.5099999999999927</c:v>
                </c:pt>
                <c:pt idx="91">
                  <c:v>4.5599999999999925</c:v>
                </c:pt>
                <c:pt idx="92">
                  <c:v>4.6099999999999923</c:v>
                </c:pt>
                <c:pt idx="93">
                  <c:v>4.6599999999999921</c:v>
                </c:pt>
                <c:pt idx="94">
                  <c:v>4.709999999999992</c:v>
                </c:pt>
                <c:pt idx="95">
                  <c:v>4.7599999999999918</c:v>
                </c:pt>
                <c:pt idx="96">
                  <c:v>4.8099999999999916</c:v>
                </c:pt>
                <c:pt idx="97">
                  <c:v>4.8599999999999914</c:v>
                </c:pt>
                <c:pt idx="98">
                  <c:v>4.9099999999999913</c:v>
                </c:pt>
              </c:numCache>
            </c:numRef>
          </c:xVal>
          <c:yVal>
            <c:numRef>
              <c:f>Gamma!$G$12:$G$110</c:f>
              <c:numCache>
                <c:formatCode>General</c:formatCode>
                <c:ptCount val="99"/>
                <c:pt idx="0">
                  <c:v>2.261848258620848E-8</c:v>
                </c:pt>
                <c:pt idx="1">
                  <c:v>1.0159260759668751E-4</c:v>
                </c:pt>
                <c:pt idx="2">
                  <c:v>1.4895539200868314E-3</c:v>
                </c:pt>
                <c:pt idx="3">
                  <c:v>7.1437321591549773E-3</c:v>
                </c:pt>
                <c:pt idx="4">
                  <c:v>2.0859847165932279E-2</c:v>
                </c:pt>
                <c:pt idx="5">
                  <c:v>4.5953579500685397E-2</c:v>
                </c:pt>
                <c:pt idx="6">
                  <c:v>8.439310081640912E-2</c:v>
                </c:pt>
                <c:pt idx="7">
                  <c:v>0.136464891778909</c:v>
                </c:pt>
                <c:pt idx="8">
                  <c:v>0.20085797661623048</c:v>
                </c:pt>
                <c:pt idx="9">
                  <c:v>0.27500261074344062</c:v>
                </c:pt>
                <c:pt idx="10">
                  <c:v>0.35551832679522211</c:v>
                </c:pt>
                <c:pt idx="11">
                  <c:v>0.43866639293730425</c:v>
                </c:pt>
                <c:pt idx="12">
                  <c:v>0.52074236837694121</c:v>
                </c:pt>
                <c:pt idx="13">
                  <c:v>0.59837748239969357</c:v>
                </c:pt>
                <c:pt idx="14">
                  <c:v>0.66874109533151227</c:v>
                </c:pt>
                <c:pt idx="15">
                  <c:v>0.72965134784248065</c:v>
                </c:pt>
                <c:pt idx="16">
                  <c:v>0.77960908780630533</c:v>
                </c:pt>
                <c:pt idx="17">
                  <c:v>0.81777323543150182</c:v>
                </c:pt>
                <c:pt idx="18">
                  <c:v>0.84389561880781649</c:v>
                </c:pt>
                <c:pt idx="19">
                  <c:v>0.85823132576332439</c:v>
                </c:pt>
                <c:pt idx="20">
                  <c:v>0.86143774544414176</c:v>
                </c:pt>
                <c:pt idx="21">
                  <c:v>0.8544723665227395</c:v>
                </c:pt>
                <c:pt idx="22">
                  <c:v>0.83849645984329368</c:v>
                </c:pt>
                <c:pt idx="23">
                  <c:v>0.8147892190372632</c:v>
                </c:pt>
                <c:pt idx="24">
                  <c:v>0.78467485372428414</c:v>
                </c:pt>
                <c:pt idx="25">
                  <c:v>0.74946353516683473</c:v>
                </c:pt>
                <c:pt idx="26">
                  <c:v>0.71040594438366378</c:v>
                </c:pt>
                <c:pt idx="27">
                  <c:v>0.66866040408398275</c:v>
                </c:pt>
                <c:pt idx="28">
                  <c:v>0.6252711161690484</c:v>
                </c:pt>
                <c:pt idx="29">
                  <c:v>0.58115580512779386</c:v>
                </c:pt>
                <c:pt idx="30">
                  <c:v>0.53710102055775477</c:v>
                </c:pt>
                <c:pt idx="31">
                  <c:v>0.49376342501292453</c:v>
                </c:pt>
                <c:pt idx="32">
                  <c:v>0.45167554249655351</c:v>
                </c:pt>
                <c:pt idx="33">
                  <c:v>0.41125463415435443</c:v>
                </c:pt>
                <c:pt idx="34">
                  <c:v>0.3728135758681046</c:v>
                </c:pt>
                <c:pt idx="35">
                  <c:v>0.33657281973238851</c:v>
                </c:pt>
                <c:pt idx="36">
                  <c:v>0.30267271607610563</c:v>
                </c:pt>
                <c:pt idx="37">
                  <c:v>0.27118564771589043</c:v>
                </c:pt>
                <c:pt idx="38">
                  <c:v>0.24212757996574019</c:v>
                </c:pt>
                <c:pt idx="39">
                  <c:v>0.21546875756340572</c:v>
                </c:pt>
                <c:pt idx="40">
                  <c:v>0.19114338381527088</c:v>
                </c:pt>
                <c:pt idx="41">
                  <c:v>0.16905819970277758</c:v>
                </c:pt>
                <c:pt idx="42">
                  <c:v>0.14909994384408798</c:v>
                </c:pt>
                <c:pt idx="43">
                  <c:v>0.13114172074128239</c:v>
                </c:pt>
                <c:pt idx="44">
                  <c:v>0.1150483373685748</c:v>
                </c:pt>
                <c:pt idx="45">
                  <c:v>0.10068068944007853</c:v>
                </c:pt>
                <c:pt idx="46">
                  <c:v>8.7899290976042682E-2</c:v>
                </c:pt>
                <c:pt idx="47">
                  <c:v>7.6567046123724655E-2</c:v>
                </c:pt>
                <c:pt idx="48">
                  <c:v>6.6551362345334986E-2</c:v>
                </c:pt>
                <c:pt idx="49">
                  <c:v>5.7725700530804017E-2</c:v>
                </c:pt>
                <c:pt idx="50">
                  <c:v>4.9970651524430705E-2</c:v>
                </c:pt>
                <c:pt idx="51">
                  <c:v>4.3174620923267973E-2</c:v>
                </c:pt>
                <c:pt idx="52">
                  <c:v>3.7234195548512213E-2</c:v>
                </c:pt>
                <c:pt idx="53">
                  <c:v>3.2054256264058979E-2</c:v>
                </c:pt>
                <c:pt idx="54">
                  <c:v>2.7547893222099863E-2</c:v>
                </c:pt>
                <c:pt idx="55">
                  <c:v>2.3636171434324536E-2</c:v>
                </c:pt>
                <c:pt idx="56">
                  <c:v>2.0247786981104517E-2</c:v>
                </c:pt>
                <c:pt idx="57">
                  <c:v>1.7318647285999467E-2</c:v>
                </c:pt>
                <c:pt idx="58">
                  <c:v>1.4791402747359994E-2</c:v>
                </c:pt>
                <c:pt idx="59">
                  <c:v>1.2614951638669512E-2</c:v>
                </c:pt>
                <c:pt idx="60">
                  <c:v>1.0743935540567332E-2</c:v>
                </c:pt>
                <c:pt idx="61">
                  <c:v>9.1382386061535335E-3</c:v>
                </c:pt>
                <c:pt idx="62">
                  <c:v>7.7625006307426589E-3</c:v>
                </c:pt>
                <c:pt idx="63">
                  <c:v>6.5856511347313143E-3</c:v>
                </c:pt>
                <c:pt idx="64">
                  <c:v>5.5804694085132226E-3</c:v>
                </c:pt>
                <c:pt idx="65">
                  <c:v>4.7231736471697785E-3</c:v>
                </c:pt>
                <c:pt idx="66">
                  <c:v>3.9930408587857246E-3</c:v>
                </c:pt>
                <c:pt idx="67">
                  <c:v>3.3720581068940134E-3</c:v>
                </c:pt>
                <c:pt idx="68">
                  <c:v>2.8446047931335395E-3</c:v>
                </c:pt>
                <c:pt idx="69">
                  <c:v>2.3971650546308577E-3</c:v>
                </c:pt>
                <c:pt idx="70">
                  <c:v>2.0180689013749495E-3</c:v>
                </c:pt>
                <c:pt idx="71">
                  <c:v>1.6972604167986979E-3</c:v>
                </c:pt>
                <c:pt idx="72">
                  <c:v>1.4260911598093686E-3</c:v>
                </c:pt>
                <c:pt idx="73">
                  <c:v>1.1971368131425512E-3</c:v>
                </c:pt>
                <c:pt idx="74">
                  <c:v>1.0040350998294445E-3</c:v>
                </c:pt>
                <c:pt idx="75">
                  <c:v>8.4134301913052598E-4</c:v>
                </c:pt>
                <c:pt idx="76">
                  <c:v>7.0441152108225076E-4</c:v>
                </c:pt>
                <c:pt idx="77">
                  <c:v>5.8927583318596445E-4</c:v>
                </c:pt>
                <c:pt idx="78">
                  <c:v>4.9255976446563462E-4</c:v>
                </c:pt>
                <c:pt idx="79">
                  <c:v>4.113924338538063E-4</c:v>
                </c:pt>
                <c:pt idx="80">
                  <c:v>3.433359960196538E-4</c:v>
                </c:pt>
                <c:pt idx="81">
                  <c:v>2.8632306408820886E-4</c:v>
                </c:pt>
                <c:pt idx="82">
                  <c:v>2.3860265209708681E-4</c:v>
                </c:pt>
                <c:pt idx="83">
                  <c:v>1.9869357828190132E-4</c:v>
                </c:pt>
                <c:pt idx="84">
                  <c:v>1.6534438188110258E-4</c:v>
                </c:pt>
                <c:pt idx="85">
                  <c:v>1.37498910178985E-4</c:v>
                </c:pt>
                <c:pt idx="86">
                  <c:v>1.1426682847443712E-4</c:v>
                </c:pt>
                <c:pt idx="87">
                  <c:v>9.4898393417889505E-5</c:v>
                </c:pt>
                <c:pt idx="88">
                  <c:v>7.8762909792178838E-5</c:v>
                </c:pt>
                <c:pt idx="89">
                  <c:v>6.5330362594371316E-5</c:v>
                </c:pt>
                <c:pt idx="90">
                  <c:v>5.4155780597285011E-5</c:v>
                </c:pt>
                <c:pt idx="91">
                  <c:v>4.4865944902539322E-5</c:v>
                </c:pt>
                <c:pt idx="92">
                  <c:v>3.7148106857931179E-5</c:v>
                </c:pt>
                <c:pt idx="93">
                  <c:v>3.0740424636863894E-5</c:v>
                </c:pt>
                <c:pt idx="94">
                  <c:v>2.542386730305659E-5</c:v>
                </c:pt>
                <c:pt idx="95">
                  <c:v>2.1015369833248886E-5</c:v>
                </c:pt>
                <c:pt idx="96">
                  <c:v>1.7362052844407941E-5</c:v>
                </c:pt>
                <c:pt idx="97">
                  <c:v>1.4336347141070639E-5</c:v>
                </c:pt>
                <c:pt idx="98">
                  <c:v>1.1831886100632973E-5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5520"/>
        <c:axId val="47597056"/>
      </c:scatterChart>
      <c:valAx>
        <c:axId val="475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597056"/>
        <c:crosses val="autoZero"/>
        <c:crossBetween val="midCat"/>
      </c:valAx>
      <c:valAx>
        <c:axId val="4759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95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5</xdr:row>
      <xdr:rowOff>100011</xdr:rowOff>
    </xdr:from>
    <xdr:to>
      <xdr:col>19</xdr:col>
      <xdr:colOff>514350</xdr:colOff>
      <xdr:row>26</xdr:row>
      <xdr:rowOff>161924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95250</xdr:rowOff>
    </xdr:from>
    <xdr:to>
      <xdr:col>16</xdr:col>
      <xdr:colOff>419100</xdr:colOff>
      <xdr:row>34</xdr:row>
      <xdr:rowOff>57148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6"/>
  <sheetViews>
    <sheetView tabSelected="1" workbookViewId="0">
      <selection activeCell="G2" sqref="G2"/>
    </sheetView>
  </sheetViews>
  <sheetFormatPr defaultRowHeight="15" x14ac:dyDescent="0.25"/>
  <cols>
    <col min="1" max="1" width="10.7109375" bestFit="1" customWidth="1"/>
  </cols>
  <sheetData>
    <row r="1" spans="2:8" x14ac:dyDescent="0.25">
      <c r="C1" t="s">
        <v>7</v>
      </c>
      <c r="D1" s="1">
        <v>0</v>
      </c>
      <c r="E1" s="1">
        <v>1</v>
      </c>
      <c r="F1" s="1">
        <v>3</v>
      </c>
      <c r="G1" s="1">
        <v>5</v>
      </c>
      <c r="H1" s="1">
        <v>9</v>
      </c>
    </row>
    <row r="2" spans="2:8" ht="15.75" thickBot="1" x14ac:dyDescent="0.3">
      <c r="C2" t="s">
        <v>2</v>
      </c>
      <c r="D2" s="1">
        <v>0.2</v>
      </c>
      <c r="E2" s="1">
        <v>0.2</v>
      </c>
      <c r="F2" s="1">
        <v>0.2</v>
      </c>
      <c r="G2" s="1">
        <v>0.2</v>
      </c>
      <c r="H2" s="1">
        <v>0.2</v>
      </c>
    </row>
    <row r="3" spans="2:8" ht="16.5" thickTop="1" thickBot="1" x14ac:dyDescent="0.3">
      <c r="C3" t="s">
        <v>3</v>
      </c>
      <c r="D3" s="3">
        <f t="shared" ref="D3" si="0">D5/(D5+D6)</f>
        <v>0.5</v>
      </c>
      <c r="E3" s="3">
        <f t="shared" ref="E3:F3" si="1">E5/(E5+E6)</f>
        <v>0.39999999999999997</v>
      </c>
      <c r="F3" s="3">
        <f t="shared" si="1"/>
        <v>0.32</v>
      </c>
      <c r="G3" s="3">
        <f>G5/(G5+G6)</f>
        <v>0.2857142857142857</v>
      </c>
      <c r="H3" s="3">
        <f>H5/(H5+H6)</f>
        <v>0.25454545454545452</v>
      </c>
    </row>
    <row r="4" spans="2:8" ht="16.5" thickTop="1" thickBot="1" x14ac:dyDescent="0.3">
      <c r="C4" t="s">
        <v>6</v>
      </c>
      <c r="D4" s="3">
        <f t="shared" ref="D4" si="2">D5*D6/((D5+D6)^2*(D5+D6+1))</f>
        <v>8.3333333333333329E-2</v>
      </c>
      <c r="E4" s="3">
        <f t="shared" ref="E4:H4" si="3">E5*E6/((E5+E6)^2*(E5+E6+1))</f>
        <v>6.0000000000000005E-2</v>
      </c>
      <c r="F4" s="3">
        <f t="shared" si="3"/>
        <v>3.6266666666666669E-2</v>
      </c>
      <c r="G4" s="3">
        <f t="shared" si="3"/>
        <v>2.5510204081632654E-2</v>
      </c>
      <c r="H4" s="3">
        <f t="shared" si="3"/>
        <v>1.5812672176308537E-2</v>
      </c>
    </row>
    <row r="5" spans="2:8" ht="16.5" thickTop="1" thickBot="1" x14ac:dyDescent="0.3">
      <c r="C5" t="s">
        <v>0</v>
      </c>
      <c r="D5" s="2">
        <f>D2*((2+D1)-2)+1</f>
        <v>1</v>
      </c>
      <c r="E5" s="2">
        <f t="shared" ref="E5:H5" si="4">E2*((2+E1)-2)+1</f>
        <v>1.2</v>
      </c>
      <c r="F5" s="2">
        <f t="shared" si="4"/>
        <v>1.6</v>
      </c>
      <c r="G5" s="2">
        <f t="shared" si="4"/>
        <v>2</v>
      </c>
      <c r="H5" s="2">
        <f t="shared" si="4"/>
        <v>2.8</v>
      </c>
    </row>
    <row r="6" spans="2:8" ht="16.5" thickTop="1" thickBot="1" x14ac:dyDescent="0.3">
      <c r="C6" t="s">
        <v>1</v>
      </c>
      <c r="D6" s="2">
        <f>(D1+2)-D5</f>
        <v>1</v>
      </c>
      <c r="E6" s="2">
        <f t="shared" ref="E6:H6" si="5">(E1+2)-E5</f>
        <v>1.8</v>
      </c>
      <c r="F6" s="2">
        <f t="shared" si="5"/>
        <v>3.4</v>
      </c>
      <c r="G6" s="2">
        <f t="shared" si="5"/>
        <v>5</v>
      </c>
      <c r="H6" s="2">
        <f t="shared" si="5"/>
        <v>8.1999999999999993</v>
      </c>
    </row>
    <row r="7" spans="2:8" ht="15.75" thickTop="1" x14ac:dyDescent="0.25">
      <c r="B7" t="s">
        <v>4</v>
      </c>
      <c r="C7">
        <v>0.01</v>
      </c>
      <c r="D7" t="str">
        <f>"acc="&amp;D1&amp;", mean="&amp;D3&amp;", mode="&amp;D2</f>
        <v>acc=0, mean=0.5, mode=0.2</v>
      </c>
      <c r="E7" t="str">
        <f>"acc="&amp;E1&amp;", mean="&amp;E3&amp;", mode="&amp;E2</f>
        <v>acc=1, mean=0.4, mode=0.2</v>
      </c>
      <c r="F7" t="str">
        <f>"acc="&amp;F1&amp;", mean="&amp;F3&amp;", mode="&amp;F2</f>
        <v>acc=3, mean=0.32, mode=0.2</v>
      </c>
      <c r="G7" t="str">
        <f>"acc="&amp;G1&amp;", mean="&amp;G3&amp;", mode="&amp;G2</f>
        <v>acc=5, mean=0,285714285714286, mode=0,2</v>
      </c>
      <c r="H7" t="str">
        <f>"acc="&amp;H1&amp;", mean="&amp;H3&amp;", mode="&amp;H2</f>
        <v>acc=9, mean=0.254545454545455, mode=0.2</v>
      </c>
    </row>
    <row r="8" spans="2:8" x14ac:dyDescent="0.25">
      <c r="B8" t="s">
        <v>5</v>
      </c>
      <c r="C8">
        <v>0.01</v>
      </c>
      <c r="D8">
        <f t="shared" ref="D8:H17" si="6">_xlfn.BETA.DIST($C8,D$5,D$6,FALSE)</f>
        <v>1</v>
      </c>
      <c r="E8">
        <f t="shared" si="6"/>
        <v>0.92360650133472855</v>
      </c>
      <c r="F8">
        <f t="shared" si="6"/>
        <v>0.55493439390713051</v>
      </c>
      <c r="G8">
        <f t="shared" si="6"/>
        <v>0.28817880299999993</v>
      </c>
      <c r="H8">
        <f t="shared" si="6"/>
        <v>6.6877808542784953E-2</v>
      </c>
    </row>
    <row r="9" spans="2:8" x14ac:dyDescent="0.25">
      <c r="C9">
        <f>C8+$C$7</f>
        <v>0.02</v>
      </c>
      <c r="D9">
        <f t="shared" si="6"/>
        <v>1</v>
      </c>
      <c r="E9">
        <f t="shared" si="6"/>
        <v>1.0523632785676138</v>
      </c>
      <c r="F9">
        <f t="shared" si="6"/>
        <v>0.82087637077540221</v>
      </c>
      <c r="G9">
        <f t="shared" si="6"/>
        <v>0.55342089599999977</v>
      </c>
      <c r="H9">
        <f t="shared" si="6"/>
        <v>0.2164663377895682</v>
      </c>
    </row>
    <row r="10" spans="2:8" x14ac:dyDescent="0.25">
      <c r="C10">
        <f t="shared" ref="C10:C36" si="7">C9+$C$7</f>
        <v>0.03</v>
      </c>
      <c r="D10">
        <f t="shared" si="6"/>
        <v>1</v>
      </c>
      <c r="E10">
        <f t="shared" si="6"/>
        <v>1.1319323290759675</v>
      </c>
      <c r="F10">
        <f t="shared" si="6"/>
        <v>1.0215087487877339</v>
      </c>
      <c r="G10">
        <f t="shared" si="6"/>
        <v>0.79676352900000025</v>
      </c>
      <c r="H10">
        <f t="shared" si="6"/>
        <v>0.41714148010928553</v>
      </c>
    </row>
    <row r="11" spans="2:8" x14ac:dyDescent="0.25">
      <c r="C11">
        <f t="shared" si="7"/>
        <v>0.04</v>
      </c>
      <c r="D11">
        <f t="shared" si="6"/>
        <v>1</v>
      </c>
      <c r="E11">
        <f t="shared" si="6"/>
        <v>1.1890710629215264</v>
      </c>
      <c r="F11">
        <f t="shared" si="6"/>
        <v>1.1841429387520324</v>
      </c>
      <c r="G11">
        <f t="shared" si="6"/>
        <v>1.019215872</v>
      </c>
      <c r="H11">
        <f t="shared" si="6"/>
        <v>0.64978472053289416</v>
      </c>
    </row>
    <row r="12" spans="2:8" x14ac:dyDescent="0.25">
      <c r="C12">
        <f t="shared" si="7"/>
        <v>0.05</v>
      </c>
      <c r="D12">
        <f t="shared" si="6"/>
        <v>1</v>
      </c>
      <c r="E12">
        <f t="shared" si="6"/>
        <v>1.2329677316712151</v>
      </c>
      <c r="F12">
        <f t="shared" si="6"/>
        <v>1.3201881516633502</v>
      </c>
      <c r="G12">
        <f t="shared" si="6"/>
        <v>1.221759375</v>
      </c>
      <c r="H12">
        <f t="shared" si="6"/>
        <v>0.90046035866173724</v>
      </c>
    </row>
    <row r="13" spans="2:8" x14ac:dyDescent="0.25">
      <c r="C13">
        <f t="shared" si="7"/>
        <v>6.0000000000000005E-2</v>
      </c>
      <c r="D13">
        <f t="shared" si="6"/>
        <v>1</v>
      </c>
      <c r="E13">
        <f t="shared" si="6"/>
        <v>1.267976949410121</v>
      </c>
      <c r="F13">
        <f t="shared" si="6"/>
        <v>1.4358688512792246</v>
      </c>
      <c r="G13">
        <f t="shared" si="6"/>
        <v>1.4053481280000004</v>
      </c>
      <c r="H13">
        <f t="shared" si="6"/>
        <v>1.1585143809538783</v>
      </c>
    </row>
    <row r="14" spans="2:8" x14ac:dyDescent="0.25">
      <c r="C14">
        <f t="shared" si="7"/>
        <v>7.0000000000000007E-2</v>
      </c>
      <c r="D14">
        <f t="shared" si="6"/>
        <v>1</v>
      </c>
      <c r="E14">
        <f t="shared" si="6"/>
        <v>1.2965366341967854</v>
      </c>
      <c r="F14">
        <f t="shared" si="6"/>
        <v>1.5350943597178013</v>
      </c>
      <c r="G14">
        <f t="shared" si="6"/>
        <v>1.5709092209999997</v>
      </c>
      <c r="H14">
        <f t="shared" si="6"/>
        <v>1.4156709952504811</v>
      </c>
    </row>
    <row r="15" spans="2:8" x14ac:dyDescent="0.25">
      <c r="C15">
        <f t="shared" si="7"/>
        <v>0.08</v>
      </c>
      <c r="D15">
        <f t="shared" si="6"/>
        <v>1</v>
      </c>
      <c r="E15">
        <f t="shared" si="6"/>
        <v>1.3201615658306198</v>
      </c>
      <c r="F15">
        <f t="shared" si="6"/>
        <v>1.6205482018473565</v>
      </c>
      <c r="G15">
        <f t="shared" si="6"/>
        <v>1.7193431039999998</v>
      </c>
      <c r="H15">
        <f t="shared" si="6"/>
        <v>1.6654935918508416</v>
      </c>
    </row>
    <row r="16" spans="2:8" x14ac:dyDescent="0.25">
      <c r="C16">
        <f t="shared" si="7"/>
        <v>0.09</v>
      </c>
      <c r="D16">
        <f t="shared" si="6"/>
        <v>1</v>
      </c>
      <c r="E16">
        <f t="shared" si="6"/>
        <v>1.3398631450269929</v>
      </c>
      <c r="F16">
        <f t="shared" si="6"/>
        <v>1.6941896439030093</v>
      </c>
      <c r="G16">
        <f t="shared" si="6"/>
        <v>1.851523947</v>
      </c>
      <c r="H16">
        <f t="shared" si="6"/>
        <v>1.9030192186788266</v>
      </c>
    </row>
    <row r="17" spans="3:8" x14ac:dyDescent="0.25">
      <c r="C17">
        <f t="shared" si="7"/>
        <v>9.9999999999999992E-2</v>
      </c>
      <c r="D17">
        <f t="shared" si="6"/>
        <v>1</v>
      </c>
      <c r="E17">
        <f t="shared" si="6"/>
        <v>1.3563533149847045</v>
      </c>
      <c r="F17">
        <f t="shared" si="6"/>
        <v>1.7575156385929227</v>
      </c>
      <c r="G17">
        <f t="shared" si="6"/>
        <v>1.9682999999999999</v>
      </c>
      <c r="H17">
        <f t="shared" si="6"/>
        <v>2.1244900456340803</v>
      </c>
    </row>
    <row r="18" spans="3:8" x14ac:dyDescent="0.25">
      <c r="C18">
        <f t="shared" si="7"/>
        <v>0.10999999999999999</v>
      </c>
      <c r="D18">
        <f t="shared" ref="D18:H27" si="8">_xlfn.BETA.DIST($C18,D$5,D$6,FALSE)</f>
        <v>1</v>
      </c>
      <c r="E18">
        <f t="shared" si="8"/>
        <v>1.3701539528025282</v>
      </c>
      <c r="F18">
        <f t="shared" si="8"/>
        <v>1.8117105048359559</v>
      </c>
      <c r="G18">
        <f t="shared" si="8"/>
        <v>2.0704939529999997</v>
      </c>
      <c r="H18">
        <f t="shared" si="8"/>
        <v>2.3271453724003415</v>
      </c>
    </row>
    <row r="19" spans="3:8" x14ac:dyDescent="0.25">
      <c r="C19">
        <f t="shared" si="7"/>
        <v>0.11999999999999998</v>
      </c>
      <c r="D19">
        <f t="shared" si="8"/>
        <v>1</v>
      </c>
      <c r="E19">
        <f t="shared" si="8"/>
        <v>1.3816600887200812</v>
      </c>
      <c r="F19">
        <f t="shared" si="8"/>
        <v>1.8577374506489852</v>
      </c>
      <c r="G19">
        <f t="shared" si="8"/>
        <v>2.1589032959999996</v>
      </c>
      <c r="H19">
        <f t="shared" si="8"/>
        <v>2.5090546159087843</v>
      </c>
    </row>
    <row r="20" spans="3:8" x14ac:dyDescent="0.25">
      <c r="C20">
        <f t="shared" si="7"/>
        <v>0.12999999999999998</v>
      </c>
      <c r="D20">
        <f t="shared" si="8"/>
        <v>1</v>
      </c>
      <c r="E20">
        <f t="shared" si="8"/>
        <v>1.3911786311200693</v>
      </c>
      <c r="F20">
        <f t="shared" si="8"/>
        <v>1.8963975830013984</v>
      </c>
      <c r="G20">
        <f t="shared" si="8"/>
        <v>2.2343006789999995</v>
      </c>
      <c r="H20">
        <f t="shared" si="8"/>
        <v>2.6689797920258584</v>
      </c>
    </row>
    <row r="21" spans="3:8" x14ac:dyDescent="0.25">
      <c r="C21">
        <f t="shared" si="7"/>
        <v>0.13999999999999999</v>
      </c>
      <c r="D21">
        <f t="shared" si="8"/>
        <v>1</v>
      </c>
      <c r="E21">
        <f t="shared" si="8"/>
        <v>1.3989532248421213</v>
      </c>
      <c r="F21">
        <f t="shared" si="8"/>
        <v>1.9283696154162107</v>
      </c>
      <c r="G21">
        <f t="shared" si="8"/>
        <v>2.2974342719999998</v>
      </c>
      <c r="H21">
        <f t="shared" si="8"/>
        <v>2.8062602571680704</v>
      </c>
    </row>
    <row r="22" spans="3:8" x14ac:dyDescent="0.25">
      <c r="C22">
        <f t="shared" si="7"/>
        <v>0.15</v>
      </c>
      <c r="D22">
        <f t="shared" si="8"/>
        <v>1</v>
      </c>
      <c r="E22">
        <f t="shared" si="8"/>
        <v>1.4051808353002353</v>
      </c>
      <c r="F22">
        <f t="shared" si="8"/>
        <v>1.9542375444269451</v>
      </c>
      <c r="G22">
        <f t="shared" si="8"/>
        <v>2.3490281249999998</v>
      </c>
      <c r="H22">
        <f t="shared" si="8"/>
        <v>2.920714885154625</v>
      </c>
    </row>
    <row r="23" spans="3:8" x14ac:dyDescent="0.25">
      <c r="C23">
        <f t="shared" si="7"/>
        <v>0.16</v>
      </c>
      <c r="D23">
        <f t="shared" si="8"/>
        <v>1</v>
      </c>
      <c r="E23">
        <f t="shared" si="8"/>
        <v>1.4100231758275885</v>
      </c>
      <c r="F23">
        <f t="shared" si="8"/>
        <v>1.9745105183888212</v>
      </c>
      <c r="G23">
        <f t="shared" si="8"/>
        <v>2.389782528</v>
      </c>
      <c r="H23">
        <f t="shared" si="8"/>
        <v>3.0125583050052258</v>
      </c>
    </row>
    <row r="24" spans="3:8" x14ac:dyDescent="0.25">
      <c r="C24">
        <f t="shared" si="7"/>
        <v>0.17</v>
      </c>
      <c r="D24">
        <f t="shared" si="8"/>
        <v>1</v>
      </c>
      <c r="E24">
        <f t="shared" si="8"/>
        <v>1.4136148011970884</v>
      </c>
      <c r="F24">
        <f t="shared" si="8"/>
        <v>1.9896374643539796</v>
      </c>
      <c r="G24">
        <f t="shared" si="8"/>
        <v>2.4203743709999999</v>
      </c>
      <c r="H24">
        <f t="shared" si="8"/>
        <v>3.0823287431071469</v>
      </c>
    </row>
    <row r="25" spans="3:8" x14ac:dyDescent="0.25">
      <c r="C25">
        <f t="shared" si="7"/>
        <v>0.18000000000000002</v>
      </c>
      <c r="D25">
        <f t="shared" si="8"/>
        <v>1</v>
      </c>
      <c r="E25">
        <f t="shared" si="8"/>
        <v>1.4160689773178328</v>
      </c>
      <c r="F25">
        <f t="shared" si="8"/>
        <v>2.0000180918611203</v>
      </c>
      <c r="G25">
        <f t="shared" si="8"/>
        <v>2.4414575040000002</v>
      </c>
      <c r="H25">
        <f t="shared" si="8"/>
        <v>3.1308256189771391</v>
      </c>
    </row>
    <row r="26" spans="3:8" x14ac:dyDescent="0.25">
      <c r="C26">
        <f t="shared" si="7"/>
        <v>0.19000000000000003</v>
      </c>
      <c r="D26">
        <f t="shared" si="8"/>
        <v>1</v>
      </c>
      <c r="E26">
        <f t="shared" si="8"/>
        <v>1.41748202683908</v>
      </c>
      <c r="F26">
        <f t="shared" si="8"/>
        <v>2.0060113288200165</v>
      </c>
      <c r="G26">
        <f t="shared" si="8"/>
        <v>2.4536630969999997</v>
      </c>
      <c r="H26">
        <f t="shared" si="8"/>
        <v>3.1590554586455286</v>
      </c>
    </row>
    <row r="27" spans="3:8" x14ac:dyDescent="0.25">
      <c r="C27">
        <f t="shared" si="7"/>
        <v>0.20000000000000004</v>
      </c>
      <c r="D27">
        <f t="shared" si="8"/>
        <v>1</v>
      </c>
      <c r="E27">
        <f t="shared" si="8"/>
        <v>1.4179366052313882</v>
      </c>
      <c r="F27">
        <f t="shared" si="8"/>
        <v>2.0079418969468539</v>
      </c>
      <c r="G27">
        <f t="shared" si="8"/>
        <v>2.4575999999999998</v>
      </c>
      <c r="H27">
        <f t="shared" si="8"/>
        <v>3.1681849829612152</v>
      </c>
    </row>
    <row r="28" spans="3:8" x14ac:dyDescent="0.25">
      <c r="C28">
        <f t="shared" si="7"/>
        <v>0.21000000000000005</v>
      </c>
      <c r="D28">
        <f t="shared" ref="D28:H43" si="9">_xlfn.BETA.DIST($C28,D$5,D$6,FALSE)</f>
        <v>1</v>
      </c>
      <c r="E28">
        <f t="shared" si="9"/>
        <v>1.4175042105313487</v>
      </c>
      <c r="F28">
        <f t="shared" si="9"/>
        <v>2.006105512944274</v>
      </c>
      <c r="G28">
        <f t="shared" si="9"/>
        <v>2.453855103</v>
      </c>
      <c r="H28">
        <f t="shared" si="9"/>
        <v>3.1595004414388632</v>
      </c>
    </row>
    <row r="29" spans="3:8" x14ac:dyDescent="0.25">
      <c r="C29">
        <f t="shared" si="7"/>
        <v>0.22000000000000006</v>
      </c>
      <c r="D29">
        <f t="shared" si="9"/>
        <v>1</v>
      </c>
      <c r="E29">
        <f t="shared" si="9"/>
        <v>1.4162471337293037</v>
      </c>
      <c r="F29">
        <f t="shared" si="9"/>
        <v>2.0007730569412692</v>
      </c>
      <c r="G29">
        <f t="shared" si="9"/>
        <v>2.4429936959999998</v>
      </c>
      <c r="H29">
        <f t="shared" si="9"/>
        <v>3.1343724214336919</v>
      </c>
    </row>
    <row r="30" spans="3:8" x14ac:dyDescent="0.25">
      <c r="C30">
        <f t="shared" si="7"/>
        <v>0.23000000000000007</v>
      </c>
      <c r="D30">
        <f t="shared" si="9"/>
        <v>1</v>
      </c>
      <c r="E30">
        <f t="shared" si="9"/>
        <v>1.4142199940589586</v>
      </c>
      <c r="F30">
        <f t="shared" si="9"/>
        <v>1.9921939527958241</v>
      </c>
      <c r="G30">
        <f t="shared" si="9"/>
        <v>2.4255598289999996</v>
      </c>
      <c r="H30">
        <f t="shared" si="9"/>
        <v>3.0942254839384904</v>
      </c>
    </row>
    <row r="31" spans="3:8" x14ac:dyDescent="0.25">
      <c r="C31">
        <f t="shared" si="7"/>
        <v>0.24000000000000007</v>
      </c>
      <c r="D31">
        <f t="shared" si="9"/>
        <v>1</v>
      </c>
      <c r="E31">
        <f t="shared" si="9"/>
        <v>1.4114709616175916</v>
      </c>
      <c r="F31">
        <f t="shared" si="9"/>
        <v>1.9805989385345175</v>
      </c>
      <c r="G31">
        <f t="shared" si="9"/>
        <v>2.4020766719999997</v>
      </c>
      <c r="H31">
        <f t="shared" si="9"/>
        <v>3.040512072008307</v>
      </c>
    </row>
    <row r="32" spans="3:8" x14ac:dyDescent="0.25">
      <c r="C32">
        <f t="shared" si="7"/>
        <v>0.25000000000000006</v>
      </c>
      <c r="D32">
        <f t="shared" si="9"/>
        <v>1</v>
      </c>
      <c r="E32">
        <f t="shared" si="9"/>
        <v>1.4080427412720979</v>
      </c>
      <c r="F32">
        <f t="shared" si="9"/>
        <v>1.9662023589204973</v>
      </c>
      <c r="G32">
        <f t="shared" si="9"/>
        <v>2.3730468749999996</v>
      </c>
      <c r="H32">
        <f t="shared" si="9"/>
        <v>2.9746902130510087</v>
      </c>
    </row>
    <row r="33" spans="3:8" x14ac:dyDescent="0.25">
      <c r="C33">
        <f t="shared" si="7"/>
        <v>0.26000000000000006</v>
      </c>
      <c r="D33">
        <f t="shared" si="9"/>
        <v>1</v>
      </c>
      <c r="E33">
        <f t="shared" si="9"/>
        <v>1.4039733720637044</v>
      </c>
      <c r="F33">
        <f t="shared" si="9"/>
        <v>1.9492040792771008</v>
      </c>
      <c r="G33">
        <f t="shared" si="9"/>
        <v>2.3389529279999999</v>
      </c>
      <c r="H33">
        <f t="shared" si="9"/>
        <v>2.8982045970229913</v>
      </c>
    </row>
    <row r="34" spans="3:8" x14ac:dyDescent="0.25">
      <c r="C34">
        <f t="shared" si="7"/>
        <v>0.27000000000000007</v>
      </c>
      <c r="D34">
        <f t="shared" si="9"/>
        <v>1</v>
      </c>
      <c r="E34">
        <f t="shared" si="9"/>
        <v>1.3992968824044789</v>
      </c>
      <c r="F34">
        <f t="shared" si="9"/>
        <v>1.9297910959856255</v>
      </c>
      <c r="G34">
        <f t="shared" si="9"/>
        <v>2.3002575209999998</v>
      </c>
      <c r="H34">
        <f t="shared" si="9"/>
        <v>2.8124706624881375</v>
      </c>
    </row>
    <row r="35" spans="3:8" x14ac:dyDescent="0.25">
      <c r="C35">
        <f t="shared" si="7"/>
        <v>0.28000000000000008</v>
      </c>
      <c r="D35">
        <f t="shared" si="9"/>
        <v>1</v>
      </c>
      <c r="E35">
        <f t="shared" si="9"/>
        <v>1.3940438313934174</v>
      </c>
      <c r="F35">
        <f t="shared" si="9"/>
        <v>1.9081389017226809</v>
      </c>
      <c r="G35">
        <f t="shared" si="9"/>
        <v>2.2574039039999994</v>
      </c>
      <c r="H35">
        <f t="shared" si="9"/>
        <v>2.7188613640770485</v>
      </c>
    </row>
    <row r="36" spans="3:8" x14ac:dyDescent="0.25">
      <c r="C36">
        <f t="shared" si="7"/>
        <v>0.29000000000000009</v>
      </c>
      <c r="D36">
        <f t="shared" si="9"/>
        <v>1</v>
      </c>
      <c r="E36">
        <f t="shared" si="9"/>
        <v>1.3882417593451239</v>
      </c>
      <c r="F36">
        <f t="shared" si="9"/>
        <v>1.8844126506320515</v>
      </c>
      <c r="G36">
        <f t="shared" si="9"/>
        <v>2.2108162469999995</v>
      </c>
      <c r="H36">
        <f t="shared" si="9"/>
        <v>2.6186963299742456</v>
      </c>
    </row>
    <row r="37" spans="3:8" x14ac:dyDescent="0.25">
      <c r="C37">
        <f t="shared" ref="C37:C46" si="10">C36+$C$7</f>
        <v>0.3000000000000001</v>
      </c>
      <c r="D37">
        <f t="shared" si="9"/>
        <v>1</v>
      </c>
      <c r="E37">
        <f t="shared" si="9"/>
        <v>1.3819155653037047</v>
      </c>
      <c r="F37">
        <f t="shared" si="9"/>
        <v>1.8587681589632037</v>
      </c>
      <c r="G37">
        <f t="shared" si="9"/>
        <v>2.1608999999999994</v>
      </c>
      <c r="H37">
        <f t="shared" si="9"/>
        <v>2.5132331480328225</v>
      </c>
    </row>
    <row r="38" spans="3:8" x14ac:dyDescent="0.25">
      <c r="C38">
        <f t="shared" si="10"/>
        <v>0.31000000000000011</v>
      </c>
      <c r="D38">
        <f t="shared" si="9"/>
        <v>1</v>
      </c>
      <c r="E38">
        <f t="shared" si="9"/>
        <v>1.3750878253552508</v>
      </c>
      <c r="F38">
        <f t="shared" si="9"/>
        <v>1.831352769372051</v>
      </c>
      <c r="G38">
        <f t="shared" si="9"/>
        <v>2.1080422529999994</v>
      </c>
      <c r="H38">
        <f t="shared" si="9"/>
        <v>2.4036605449960389</v>
      </c>
    </row>
    <row r="39" spans="3:8" x14ac:dyDescent="0.25">
      <c r="C39">
        <f t="shared" si="10"/>
        <v>0.32000000000000012</v>
      </c>
      <c r="D39">
        <f t="shared" si="9"/>
        <v>1</v>
      </c>
      <c r="E39">
        <f t="shared" si="9"/>
        <v>1.3677790625733963</v>
      </c>
      <c r="F39">
        <f t="shared" si="9"/>
        <v>1.8023061014510624</v>
      </c>
      <c r="G39">
        <f t="shared" si="9"/>
        <v>2.0526120959999994</v>
      </c>
      <c r="H39">
        <f t="shared" si="9"/>
        <v>2.291093245874102</v>
      </c>
    </row>
    <row r="40" spans="3:8" x14ac:dyDescent="0.25">
      <c r="C40">
        <f t="shared" si="10"/>
        <v>0.33000000000000013</v>
      </c>
      <c r="D40">
        <f t="shared" si="9"/>
        <v>1</v>
      </c>
      <c r="E40">
        <f t="shared" si="9"/>
        <v>1.3600079771682001</v>
      </c>
      <c r="F40">
        <f t="shared" si="9"/>
        <v>1.7717607066957426</v>
      </c>
      <c r="G40">
        <f t="shared" si="9"/>
        <v>1.9949609789999994</v>
      </c>
      <c r="H40">
        <f t="shared" si="9"/>
        <v>2.1765683203821378</v>
      </c>
    </row>
    <row r="41" spans="3:8" x14ac:dyDescent="0.25">
      <c r="C41">
        <f t="shared" si="10"/>
        <v>0.34000000000000014</v>
      </c>
      <c r="D41">
        <f t="shared" si="9"/>
        <v>1</v>
      </c>
      <c r="E41">
        <f t="shared" si="9"/>
        <v>1.3517916436710855</v>
      </c>
      <c r="F41">
        <f t="shared" si="9"/>
        <v>1.7398426427065463</v>
      </c>
      <c r="G41">
        <f t="shared" si="9"/>
        <v>1.9354230719999992</v>
      </c>
      <c r="H41">
        <f t="shared" si="9"/>
        <v>2.0610428409593209</v>
      </c>
    </row>
    <row r="42" spans="3:8" x14ac:dyDescent="0.25">
      <c r="C42">
        <f t="shared" si="10"/>
        <v>0.35000000000000014</v>
      </c>
      <c r="D42">
        <f t="shared" si="9"/>
        <v>1</v>
      </c>
      <c r="E42">
        <f t="shared" si="9"/>
        <v>1.3431456806433997</v>
      </c>
      <c r="F42">
        <f t="shared" si="9"/>
        <v>1.7066719787390283</v>
      </c>
      <c r="G42">
        <f t="shared" si="9"/>
        <v>1.8743156249999993</v>
      </c>
      <c r="H42">
        <f t="shared" si="9"/>
        <v>1.9453926926262275</v>
      </c>
    </row>
    <row r="43" spans="3:8" x14ac:dyDescent="0.25">
      <c r="C43">
        <f t="shared" si="10"/>
        <v>0.36000000000000015</v>
      </c>
      <c r="D43">
        <f t="shared" si="9"/>
        <v>1</v>
      </c>
      <c r="E43">
        <f t="shared" si="9"/>
        <v>1.3340843973459879</v>
      </c>
      <c r="F43">
        <f t="shared" si="9"/>
        <v>1.672363242581008</v>
      </c>
      <c r="G43">
        <f t="shared" si="9"/>
        <v>1.8119393279999991</v>
      </c>
      <c r="H43">
        <f t="shared" si="9"/>
        <v>1.8304123890894826</v>
      </c>
    </row>
    <row r="44" spans="3:8" x14ac:dyDescent="0.25">
      <c r="C44">
        <f t="shared" si="10"/>
        <v>0.37000000000000016</v>
      </c>
      <c r="D44">
        <f t="shared" ref="D44:H59" si="11">_xlfn.BETA.DIST($C44,D$5,D$6,FALSE)</f>
        <v>1</v>
      </c>
      <c r="E44">
        <f t="shared" si="11"/>
        <v>1.3246209209808928</v>
      </c>
      <c r="F44">
        <f t="shared" si="11"/>
        <v>1.6370258170275687</v>
      </c>
      <c r="G44">
        <f t="shared" si="11"/>
        <v>1.7485786709999989</v>
      </c>
      <c r="H44">
        <f t="shared" si="11"/>
        <v>1.7168157623031914</v>
      </c>
    </row>
    <row r="45" spans="3:8" x14ac:dyDescent="0.25">
      <c r="C45">
        <f t="shared" si="10"/>
        <v>0.38000000000000017</v>
      </c>
      <c r="D45">
        <f t="shared" si="11"/>
        <v>1</v>
      </c>
      <c r="E45">
        <f t="shared" si="11"/>
        <v>1.3147673074613244</v>
      </c>
      <c r="F45">
        <f t="shared" si="11"/>
        <v>1.6007642928483512</v>
      </c>
      <c r="G45">
        <f t="shared" si="11"/>
        <v>1.6845023039999993</v>
      </c>
      <c r="H45">
        <f t="shared" si="11"/>
        <v>1.6052374043344626</v>
      </c>
    </row>
    <row r="46" spans="3:8" x14ac:dyDescent="0.25">
      <c r="C46">
        <f t="shared" si="10"/>
        <v>0.39000000000000018</v>
      </c>
      <c r="D46">
        <f t="shared" si="11"/>
        <v>1</v>
      </c>
      <c r="E46">
        <f t="shared" si="11"/>
        <v>1.3045346381432465</v>
      </c>
      <c r="F46">
        <f t="shared" si="11"/>
        <v>1.5636787840250972</v>
      </c>
      <c r="G46">
        <f t="shared" si="11"/>
        <v>1.6199633969999994</v>
      </c>
      <c r="H46">
        <f t="shared" si="11"/>
        <v>1.4962347510095531</v>
      </c>
    </row>
    <row r="47" spans="3:8" x14ac:dyDescent="0.25">
      <c r="C47">
        <f t="shared" ref="C47:C106" si="12">C46+$C$7</f>
        <v>0.40000000000000019</v>
      </c>
      <c r="D47">
        <f t="shared" si="11"/>
        <v>1</v>
      </c>
      <c r="E47">
        <f t="shared" si="11"/>
        <v>1.2939331045318196</v>
      </c>
      <c r="F47">
        <f t="shared" si="11"/>
        <v>1.5258652101261418</v>
      </c>
      <c r="G47">
        <f t="shared" si="11"/>
        <v>1.5551999999999988</v>
      </c>
      <c r="H47">
        <f t="shared" si="11"/>
        <v>1.3902907065643786</v>
      </c>
    </row>
    <row r="48" spans="3:8" x14ac:dyDescent="0.25">
      <c r="C48">
        <f t="shared" si="12"/>
        <v>0.4100000000000002</v>
      </c>
      <c r="D48">
        <f t="shared" si="11"/>
        <v>1</v>
      </c>
      <c r="E48">
        <f t="shared" si="11"/>
        <v>1.2829720826361966</v>
      </c>
      <c r="F48">
        <f t="shared" si="11"/>
        <v>1.487415549936407</v>
      </c>
      <c r="G48">
        <f t="shared" si="11"/>
        <v>1.4904354029999987</v>
      </c>
      <c r="H48">
        <f t="shared" si="11"/>
        <v>1.2878167174930775</v>
      </c>
    </row>
    <row r="49" spans="3:8" x14ac:dyDescent="0.25">
      <c r="C49">
        <f t="shared" si="12"/>
        <v>0.42000000000000021</v>
      </c>
      <c r="D49">
        <f t="shared" si="11"/>
        <v>1</v>
      </c>
      <c r="E49">
        <f t="shared" si="11"/>
        <v>1.2716601983697442</v>
      </c>
      <c r="F49">
        <f t="shared" si="11"/>
        <v>1.4484180698438329</v>
      </c>
      <c r="G49">
        <f t="shared" si="11"/>
        <v>1.4258784959999988</v>
      </c>
      <c r="H49">
        <f t="shared" si="11"/>
        <v>1.1891562120684105</v>
      </c>
    </row>
    <row r="50" spans="3:8" x14ac:dyDescent="0.25">
      <c r="C50">
        <f t="shared" si="12"/>
        <v>0.43000000000000022</v>
      </c>
      <c r="D50">
        <f t="shared" si="11"/>
        <v>1</v>
      </c>
      <c r="E50">
        <f t="shared" si="11"/>
        <v>1.2600053851664683</v>
      </c>
      <c r="F50">
        <f t="shared" si="11"/>
        <v>1.4089575299705788</v>
      </c>
      <c r="G50">
        <f t="shared" si="11"/>
        <v>1.3617241289999986</v>
      </c>
      <c r="H50">
        <f t="shared" si="11"/>
        <v>1.0945883296713539</v>
      </c>
    </row>
    <row r="51" spans="3:8" x14ac:dyDescent="0.25">
      <c r="C51">
        <f t="shared" si="12"/>
        <v>0.44000000000000022</v>
      </c>
      <c r="D51">
        <f t="shared" si="11"/>
        <v>1</v>
      </c>
      <c r="E51">
        <f t="shared" si="11"/>
        <v>1.2480149347981309</v>
      </c>
      <c r="F51">
        <f t="shared" si="11"/>
        <v>1.3691153706097527</v>
      </c>
      <c r="G51">
        <f t="shared" si="11"/>
        <v>1.2981534719999988</v>
      </c>
      <c r="H51">
        <f t="shared" si="11"/>
        <v>1.0043318711762015</v>
      </c>
    </row>
    <row r="52" spans="3:8" x14ac:dyDescent="0.25">
      <c r="C52">
        <f t="shared" si="12"/>
        <v>0.45000000000000023</v>
      </c>
      <c r="D52">
        <f t="shared" si="11"/>
        <v>1</v>
      </c>
      <c r="E52">
        <f t="shared" si="11"/>
        <v>1.2356955422222373</v>
      </c>
      <c r="F52">
        <f t="shared" si="11"/>
        <v>1.3289698811700354</v>
      </c>
      <c r="G52">
        <f t="shared" si="11"/>
        <v>1.2353343749999985</v>
      </c>
      <c r="H52">
        <f t="shared" si="11"/>
        <v>0.91854940824470077</v>
      </c>
    </row>
    <row r="53" spans="3:8" x14ac:dyDescent="0.25">
      <c r="C53">
        <f t="shared" si="12"/>
        <v>0.46000000000000024</v>
      </c>
      <c r="D53">
        <f t="shared" si="11"/>
        <v>1</v>
      </c>
      <c r="E53">
        <f t="shared" si="11"/>
        <v>1.2230533451625492</v>
      </c>
      <c r="F53">
        <f t="shared" si="11"/>
        <v>1.2885963535287388</v>
      </c>
      <c r="G53">
        <f t="shared" si="11"/>
        <v>1.1734217279999988</v>
      </c>
      <c r="H53">
        <f t="shared" si="11"/>
        <v>0.83735149553304633</v>
      </c>
    </row>
    <row r="54" spans="3:8" x14ac:dyDescent="0.25">
      <c r="C54">
        <f t="shared" si="12"/>
        <v>0.47000000000000025</v>
      </c>
      <c r="D54">
        <f t="shared" si="11"/>
        <v>1</v>
      </c>
      <c r="E54">
        <f t="shared" si="11"/>
        <v>1.210093959016036</v>
      </c>
      <c r="F54">
        <f t="shared" si="11"/>
        <v>1.2480672214385273</v>
      </c>
      <c r="G54">
        <f t="shared" si="11"/>
        <v>1.1125578209999987</v>
      </c>
      <c r="H54">
        <f t="shared" si="11"/>
        <v>0.76080093554791595</v>
      </c>
    </row>
    <row r="55" spans="3:8" x14ac:dyDescent="0.25">
      <c r="C55">
        <f t="shared" si="12"/>
        <v>0.48000000000000026</v>
      </c>
      <c r="D55">
        <f t="shared" si="11"/>
        <v>1</v>
      </c>
      <c r="E55">
        <f t="shared" si="11"/>
        <v>1.1968225075893113</v>
      </c>
      <c r="F55">
        <f t="shared" si="11"/>
        <v>1.2074521874160808</v>
      </c>
      <c r="G55">
        <f t="shared" si="11"/>
        <v>1.0528727039999985</v>
      </c>
      <c r="H55">
        <f t="shared" si="11"/>
        <v>0.68891705123558333</v>
      </c>
    </row>
    <row r="56" spans="3:8" x14ac:dyDescent="0.25">
      <c r="C56">
        <f t="shared" si="12"/>
        <v>0.49000000000000027</v>
      </c>
      <c r="D56">
        <f t="shared" si="11"/>
        <v>1</v>
      </c>
      <c r="E56">
        <f t="shared" si="11"/>
        <v>1.1832436500904222</v>
      </c>
      <c r="F56">
        <f t="shared" si="11"/>
        <v>1.1668183383558464</v>
      </c>
      <c r="G56">
        <f t="shared" si="11"/>
        <v>0.99448454699999844</v>
      </c>
      <c r="H56">
        <f t="shared" si="11"/>
        <v>0.62167992638066993</v>
      </c>
    </row>
    <row r="57" spans="3:8" x14ac:dyDescent="0.25">
      <c r="C57">
        <f t="shared" si="12"/>
        <v>0.50000000000000022</v>
      </c>
      <c r="D57">
        <f t="shared" si="11"/>
        <v>1</v>
      </c>
      <c r="E57">
        <f t="shared" si="11"/>
        <v>1.1693616047357991</v>
      </c>
      <c r="F57">
        <f t="shared" si="11"/>
        <v>1.126230250953357</v>
      </c>
      <c r="G57">
        <f t="shared" si="11"/>
        <v>0.93749999999999911</v>
      </c>
      <c r="H57">
        <f t="shared" si="11"/>
        <v>0.55903457855383909</v>
      </c>
    </row>
    <row r="58" spans="3:8" x14ac:dyDescent="0.25">
      <c r="C58">
        <f t="shared" si="12"/>
        <v>0.51000000000000023</v>
      </c>
      <c r="D58">
        <f t="shared" si="11"/>
        <v>1</v>
      </c>
      <c r="E58">
        <f t="shared" si="11"/>
        <v>1.1551801692751762</v>
      </c>
      <c r="F58">
        <f t="shared" si="11"/>
        <v>1.0857500878860258</v>
      </c>
      <c r="G58">
        <f t="shared" si="11"/>
        <v>0.88201455299999909</v>
      </c>
      <c r="H58">
        <f t="shared" si="11"/>
        <v>0.50089503370303234</v>
      </c>
    </row>
    <row r="59" spans="3:8" x14ac:dyDescent="0.25">
      <c r="C59">
        <f t="shared" si="12"/>
        <v>0.52000000000000024</v>
      </c>
      <c r="D59">
        <f t="shared" si="11"/>
        <v>1</v>
      </c>
      <c r="E59">
        <f t="shared" si="11"/>
        <v>1.1407027386875888</v>
      </c>
      <c r="F59">
        <f t="shared" si="11"/>
        <v>1.0454376855812604</v>
      </c>
      <c r="G59">
        <f t="shared" si="11"/>
        <v>0.82811289599999838</v>
      </c>
      <c r="H59">
        <f t="shared" si="11"/>
        <v>0.4471482755505361</v>
      </c>
    </row>
    <row r="60" spans="3:8" x14ac:dyDescent="0.25">
      <c r="C60">
        <f t="shared" si="12"/>
        <v>0.53000000000000025</v>
      </c>
      <c r="D60">
        <f t="shared" ref="D60:H106" si="13">_xlfn.BETA.DIST($C60,D$5,D$6,FALSE)</f>
        <v>1</v>
      </c>
      <c r="E60">
        <f t="shared" si="13"/>
        <v>1.125932320257752</v>
      </c>
      <c r="F60">
        <f t="shared" si="13"/>
        <v>1.0053506342992198</v>
      </c>
      <c r="G60">
        <f t="shared" si="13"/>
        <v>0.77586927899999869</v>
      </c>
      <c r="H60">
        <f t="shared" si="13"/>
        <v>0.39765804675575706</v>
      </c>
    </row>
    <row r="61" spans="3:8" x14ac:dyDescent="0.25">
      <c r="C61">
        <f t="shared" si="12"/>
        <v>0.54000000000000026</v>
      </c>
      <c r="D61">
        <f t="shared" si="13"/>
        <v>1</v>
      </c>
      <c r="E61">
        <f t="shared" si="13"/>
        <v>1.1108715462029812</v>
      </c>
      <c r="F61">
        <f t="shared" si="13"/>
        <v>0.96554435116809456</v>
      </c>
      <c r="G61">
        <f t="shared" si="13"/>
        <v>0.72534787199999873</v>
      </c>
      <c r="H61">
        <f t="shared" si="13"/>
        <v>0.3522684823467101</v>
      </c>
    </row>
    <row r="62" spans="3:8" x14ac:dyDescent="0.25">
      <c r="C62">
        <f t="shared" si="12"/>
        <v>0.55000000000000027</v>
      </c>
      <c r="D62">
        <f t="shared" si="13"/>
        <v>1</v>
      </c>
      <c r="E62">
        <f t="shared" si="13"/>
        <v>1.0955226839853036</v>
      </c>
      <c r="F62">
        <f t="shared" si="13"/>
        <v>0.92607214673136196</v>
      </c>
      <c r="G62">
        <f t="shared" si="13"/>
        <v>0.67660312499999864</v>
      </c>
      <c r="H62">
        <f t="shared" si="13"/>
        <v>0.31080755922593228</v>
      </c>
    </row>
    <row r="63" spans="3:8" x14ac:dyDescent="0.25">
      <c r="C63">
        <f t="shared" si="12"/>
        <v>0.56000000000000028</v>
      </c>
      <c r="D63">
        <f t="shared" si="13"/>
        <v>1</v>
      </c>
      <c r="E63">
        <f t="shared" si="13"/>
        <v>1.0798876444106038</v>
      </c>
      <c r="F63">
        <f t="shared" si="13"/>
        <v>0.88698528549735622</v>
      </c>
      <c r="G63">
        <f t="shared" si="13"/>
        <v>0.62968012799999851</v>
      </c>
      <c r="H63">
        <f t="shared" si="13"/>
        <v>0.27309034863133269</v>
      </c>
    </row>
    <row r="64" spans="3:8" x14ac:dyDescent="0.25">
      <c r="C64">
        <f t="shared" si="12"/>
        <v>0.57000000000000028</v>
      </c>
      <c r="D64">
        <f t="shared" si="13"/>
        <v>1</v>
      </c>
      <c r="E64">
        <f t="shared" si="13"/>
        <v>1.0639679875857138</v>
      </c>
      <c r="F64">
        <f t="shared" si="13"/>
        <v>0.84833304092016881</v>
      </c>
      <c r="G64">
        <f t="shared" si="13"/>
        <v>0.58461497099999848</v>
      </c>
      <c r="H64">
        <f t="shared" si="13"/>
        <v>0.23892206129082483</v>
      </c>
    </row>
    <row r="65" spans="3:8" x14ac:dyDescent="0.25">
      <c r="C65">
        <f t="shared" si="12"/>
        <v>0.58000000000000029</v>
      </c>
      <c r="D65">
        <f t="shared" si="13"/>
        <v>1</v>
      </c>
      <c r="E65">
        <f t="shared" si="13"/>
        <v>1.0477649267745213</v>
      </c>
      <c r="F65">
        <f t="shared" si="13"/>
        <v>0.81016274518622078</v>
      </c>
      <c r="G65">
        <f t="shared" si="13"/>
        <v>0.54143510399999883</v>
      </c>
      <c r="H65">
        <f t="shared" si="13"/>
        <v>0.208100877661717</v>
      </c>
    </row>
    <row r="66" spans="3:8" x14ac:dyDescent="0.25">
      <c r="C66">
        <f t="shared" si="12"/>
        <v>0.5900000000000003</v>
      </c>
      <c r="D66">
        <f t="shared" si="13"/>
        <v>1</v>
      </c>
      <c r="E66">
        <f t="shared" si="13"/>
        <v>1.0312793301646961</v>
      </c>
      <c r="F66">
        <f t="shared" si="13"/>
        <v>0.77251983413162506</v>
      </c>
      <c r="G66">
        <f t="shared" si="13"/>
        <v>0.50015969699999874</v>
      </c>
      <c r="H66">
        <f t="shared" si="13"/>
        <v>0.18042055810118449</v>
      </c>
    </row>
    <row r="67" spans="3:8" x14ac:dyDescent="0.25">
      <c r="C67">
        <f t="shared" si="12"/>
        <v>0.60000000000000031</v>
      </c>
      <c r="D67">
        <f t="shared" si="13"/>
        <v>1</v>
      </c>
      <c r="E67">
        <f t="shared" si="13"/>
        <v>1.014511720526732</v>
      </c>
      <c r="F67">
        <f t="shared" si="13"/>
        <v>0.73544788757086399</v>
      </c>
      <c r="G67">
        <f t="shared" si="13"/>
        <v>0.4607999999999986</v>
      </c>
      <c r="H67">
        <f t="shared" si="13"/>
        <v>0.15567283008127689</v>
      </c>
    </row>
    <row r="68" spans="3:8" x14ac:dyDescent="0.25">
      <c r="C68">
        <f t="shared" si="12"/>
        <v>0.61000000000000032</v>
      </c>
      <c r="D68">
        <f t="shared" si="13"/>
        <v>1</v>
      </c>
      <c r="E68">
        <f t="shared" si="13"/>
        <v>0.99746227271590038</v>
      </c>
      <c r="F68">
        <f t="shared" si="13"/>
        <v>0.69898866527646375</v>
      </c>
      <c r="G68">
        <f t="shared" si="13"/>
        <v>0.42335970299999887</v>
      </c>
      <c r="H68">
        <f t="shared" si="13"/>
        <v>0.1336495516487344</v>
      </c>
    </row>
    <row r="69" spans="3:8" x14ac:dyDescent="0.25">
      <c r="C69">
        <f t="shared" si="12"/>
        <v>0.62000000000000033</v>
      </c>
      <c r="D69">
        <f t="shared" si="13"/>
        <v>1</v>
      </c>
      <c r="E69">
        <f t="shared" si="13"/>
        <v>0.98013080893455817</v>
      </c>
      <c r="F69">
        <f t="shared" si="13"/>
        <v>0.66318213881152732</v>
      </c>
      <c r="G69">
        <f t="shared" si="13"/>
        <v>0.38783529599999889</v>
      </c>
      <c r="H69">
        <f t="shared" si="13"/>
        <v>0.114144652243667</v>
      </c>
    </row>
    <row r="70" spans="3:8" x14ac:dyDescent="0.25">
      <c r="C70">
        <f t="shared" si="12"/>
        <v>0.63000000000000034</v>
      </c>
      <c r="D70">
        <f t="shared" si="13"/>
        <v>1</v>
      </c>
      <c r="E70">
        <f t="shared" si="13"/>
        <v>0.962516791636018</v>
      </c>
      <c r="F70">
        <f t="shared" si="13"/>
        <v>0.62806651938154656</v>
      </c>
      <c r="G70">
        <f t="shared" si="13"/>
        <v>0.35421642899999889</v>
      </c>
      <c r="H70">
        <f t="shared" si="13"/>
        <v>9.6955853738618578E-2</v>
      </c>
    </row>
    <row r="71" spans="3:8" x14ac:dyDescent="0.25">
      <c r="C71">
        <f t="shared" si="12"/>
        <v>0.64000000000000035</v>
      </c>
      <c r="D71">
        <f t="shared" si="13"/>
        <v>1</v>
      </c>
      <c r="E71">
        <f t="shared" si="13"/>
        <v>0.9446193139107989</v>
      </c>
      <c r="F71">
        <f t="shared" si="13"/>
        <v>0.59367828183819082</v>
      </c>
      <c r="G71">
        <f t="shared" si="13"/>
        <v>0.32248627199999874</v>
      </c>
      <c r="H71">
        <f t="shared" si="13"/>
        <v>8.1886176146964071E-2</v>
      </c>
    </row>
    <row r="72" spans="3:8" x14ac:dyDescent="0.25">
      <c r="C72">
        <f t="shared" si="12"/>
        <v>0.65000000000000036</v>
      </c>
      <c r="D72">
        <f t="shared" si="13"/>
        <v>1</v>
      </c>
      <c r="E72">
        <f t="shared" si="13"/>
        <v>0.92643708715013573</v>
      </c>
      <c r="F72">
        <f t="shared" si="13"/>
        <v>0.56005218493519426</v>
      </c>
      <c r="G72">
        <f t="shared" si="13"/>
        <v>0.29262187499999881</v>
      </c>
      <c r="H72">
        <f t="shared" si="13"/>
        <v>6.8745233882811993E-2</v>
      </c>
    </row>
    <row r="73" spans="3:8" x14ac:dyDescent="0.25">
      <c r="C73">
        <f t="shared" si="12"/>
        <v>0.66000000000000036</v>
      </c>
      <c r="D73">
        <f t="shared" si="13"/>
        <v>1</v>
      </c>
      <c r="E73">
        <f t="shared" si="13"/>
        <v>0.90796842572847403</v>
      </c>
      <c r="F73">
        <f t="shared" si="13"/>
        <v>0.52722128790442491</v>
      </c>
      <c r="G73">
        <f t="shared" si="13"/>
        <v>0.264594527999999</v>
      </c>
      <c r="H73">
        <f t="shared" si="13"/>
        <v>5.7350329739089982E-2</v>
      </c>
    </row>
    <row r="74" spans="3:8" x14ac:dyDescent="0.25">
      <c r="C74">
        <f t="shared" si="12"/>
        <v>0.67000000000000037</v>
      </c>
      <c r="D74">
        <f t="shared" si="13"/>
        <v>1</v>
      </c>
      <c r="E74">
        <f t="shared" si="13"/>
        <v>0.88921122838432942</v>
      </c>
      <c r="F74">
        <f t="shared" si="13"/>
        <v>0.49521696338811283</v>
      </c>
      <c r="G74">
        <f t="shared" si="13"/>
        <v>0.23837012099999907</v>
      </c>
      <c r="H74">
        <f t="shared" si="13"/>
        <v>4.7527354891420071E-2</v>
      </c>
    </row>
    <row r="75" spans="3:8" x14ac:dyDescent="0.25">
      <c r="C75">
        <f t="shared" si="12"/>
        <v>0.68000000000000038</v>
      </c>
      <c r="D75">
        <f t="shared" si="13"/>
        <v>1</v>
      </c>
      <c r="E75">
        <f t="shared" si="13"/>
        <v>0.8701629559046794</v>
      </c>
      <c r="F75">
        <f t="shared" si="13"/>
        <v>0.46406890673039847</v>
      </c>
      <c r="G75">
        <f t="shared" si="13"/>
        <v>0.213909503999999</v>
      </c>
      <c r="H75">
        <f t="shared" si="13"/>
        <v>3.9111504237632946E-2</v>
      </c>
    </row>
    <row r="76" spans="3:8" x14ac:dyDescent="0.25">
      <c r="C76">
        <f t="shared" si="12"/>
        <v>0.69000000000000039</v>
      </c>
      <c r="D76">
        <f t="shared" si="13"/>
        <v>1</v>
      </c>
      <c r="E76">
        <f t="shared" si="13"/>
        <v>0.85082060462880993</v>
      </c>
      <c r="F76">
        <f t="shared" si="13"/>
        <v>0.43380514159714456</v>
      </c>
      <c r="G76">
        <f t="shared" si="13"/>
        <v>0.19116884699999914</v>
      </c>
      <c r="H76">
        <f t="shared" si="13"/>
        <v>3.194781725092459E-2</v>
      </c>
    </row>
    <row r="77" spans="3:8" x14ac:dyDescent="0.25">
      <c r="C77">
        <f t="shared" si="12"/>
        <v>0.7000000000000004</v>
      </c>
      <c r="D77">
        <f t="shared" si="13"/>
        <v>1</v>
      </c>
      <c r="E77">
        <f t="shared" si="13"/>
        <v>0.83118067517895267</v>
      </c>
      <c r="F77">
        <f t="shared" si="13"/>
        <v>0.40445202185652734</v>
      </c>
      <c r="G77">
        <f t="shared" si="13"/>
        <v>0.1700999999999992</v>
      </c>
      <c r="H77">
        <f t="shared" si="13"/>
        <v>2.5891555263145176E-2</v>
      </c>
    </row>
    <row r="78" spans="3:8" x14ac:dyDescent="0.25">
      <c r="C78">
        <f t="shared" si="12"/>
        <v>0.71000000000000041</v>
      </c>
      <c r="D78">
        <f t="shared" si="13"/>
        <v>1</v>
      </c>
      <c r="E78">
        <f t="shared" si="13"/>
        <v>0.81123913569172701</v>
      </c>
      <c r="F78">
        <f t="shared" si="13"/>
        <v>0.37603422961337934</v>
      </c>
      <c r="G78">
        <f t="shared" si="13"/>
        <v>0.15065085299999934</v>
      </c>
      <c r="H78">
        <f t="shared" si="13"/>
        <v>2.0808426707733731E-2</v>
      </c>
    </row>
    <row r="79" spans="3:8" x14ac:dyDescent="0.25">
      <c r="C79">
        <f t="shared" si="12"/>
        <v>0.72000000000000042</v>
      </c>
      <c r="D79">
        <f t="shared" si="13"/>
        <v>1</v>
      </c>
      <c r="E79">
        <f t="shared" si="13"/>
        <v>0.79099137865907598</v>
      </c>
      <c r="F79">
        <f t="shared" si="13"/>
        <v>0.34857476924651365</v>
      </c>
      <c r="G79">
        <f t="shared" si="13"/>
        <v>0.13276569599999927</v>
      </c>
      <c r="H79">
        <f t="shared" si="13"/>
        <v>1.6574672343420239E-2</v>
      </c>
    </row>
    <row r="80" spans="3:8" x14ac:dyDescent="0.25">
      <c r="C80">
        <f t="shared" si="12"/>
        <v>0.73000000000000043</v>
      </c>
      <c r="D80">
        <f t="shared" si="13"/>
        <v>1</v>
      </c>
      <c r="E80">
        <f t="shared" si="13"/>
        <v>0.77043217028056743</v>
      </c>
      <c r="F80">
        <f t="shared" si="13"/>
        <v>0.3220949572489899</v>
      </c>
      <c r="G80">
        <f t="shared" si="13"/>
        <v>0.11638557899999934</v>
      </c>
      <c r="H80">
        <f t="shared" si="13"/>
        <v>1.3077022853916511E-2</v>
      </c>
    </row>
    <row r="81" spans="3:8" x14ac:dyDescent="0.25">
      <c r="C81">
        <f t="shared" si="12"/>
        <v>0.74000000000000044</v>
      </c>
      <c r="D81">
        <f t="shared" si="13"/>
        <v>1</v>
      </c>
      <c r="E81">
        <f t="shared" si="13"/>
        <v>0.74955559096780011</v>
      </c>
      <c r="F81">
        <f t="shared" si="13"/>
        <v>0.29661440761485164</v>
      </c>
      <c r="G81">
        <f t="shared" si="13"/>
        <v>0.10144867199999937</v>
      </c>
      <c r="H81">
        <f t="shared" si="13"/>
        <v>1.0212541479202602E-2</v>
      </c>
    </row>
    <row r="82" spans="3:8" x14ac:dyDescent="0.25">
      <c r="C82">
        <f t="shared" si="12"/>
        <v>0.75000000000000044</v>
      </c>
      <c r="D82">
        <f t="shared" si="13"/>
        <v>1</v>
      </c>
      <c r="E82">
        <f t="shared" si="13"/>
        <v>0.7283549653089173</v>
      </c>
      <c r="F82">
        <f t="shared" si="13"/>
        <v>0.27215101245025214</v>
      </c>
      <c r="G82">
        <f t="shared" si="13"/>
        <v>8.7890624999999459E-2</v>
      </c>
      <c r="H82">
        <f t="shared" si="13"/>
        <v>7.8883644843681534E-3</v>
      </c>
    </row>
    <row r="83" spans="3:8" x14ac:dyDescent="0.25">
      <c r="C83">
        <f t="shared" si="12"/>
        <v>0.76000000000000045</v>
      </c>
      <c r="D83">
        <f t="shared" si="13"/>
        <v>1</v>
      </c>
      <c r="E83">
        <f t="shared" si="13"/>
        <v>0.70682277937316063</v>
      </c>
      <c r="F83">
        <f t="shared" si="13"/>
        <v>0.24872091740943827</v>
      </c>
      <c r="G83">
        <f t="shared" si="13"/>
        <v>7.5644927999999459E-2</v>
      </c>
      <c r="H83">
        <f t="shared" si="13"/>
        <v>6.0213523159063738E-3</v>
      </c>
    </row>
    <row r="84" spans="3:8" x14ac:dyDescent="0.25">
      <c r="C84">
        <f t="shared" si="12"/>
        <v>0.77000000000000046</v>
      </c>
      <c r="D84">
        <f t="shared" si="13"/>
        <v>1</v>
      </c>
      <c r="E84">
        <f t="shared" si="13"/>
        <v>0.68495058267922349</v>
      </c>
      <c r="F84">
        <f t="shared" si="13"/>
        <v>0.22633849146345636</v>
      </c>
      <c r="G84">
        <f t="shared" si="13"/>
        <v>6.4643270999999503E-2</v>
      </c>
      <c r="H84">
        <f t="shared" si="13"/>
        <v>4.5376642364337331E-3</v>
      </c>
    </row>
    <row r="85" spans="3:8" x14ac:dyDescent="0.25">
      <c r="C85">
        <f t="shared" si="12"/>
        <v>0.78000000000000047</v>
      </c>
      <c r="D85">
        <f t="shared" si="13"/>
        <v>1</v>
      </c>
      <c r="E85">
        <f t="shared" si="13"/>
        <v>0.66272887142084314</v>
      </c>
      <c r="F85">
        <f t="shared" si="13"/>
        <v>0.20501629039722699</v>
      </c>
      <c r="G85">
        <f t="shared" si="13"/>
        <v>5.4815903999999534E-2</v>
      </c>
      <c r="H85">
        <f t="shared" si="13"/>
        <v>3.372269070533038E-3</v>
      </c>
    </row>
    <row r="86" spans="3:8" x14ac:dyDescent="0.25">
      <c r="C86">
        <f t="shared" si="12"/>
        <v>0.79000000000000048</v>
      </c>
      <c r="D86">
        <f t="shared" si="13"/>
        <v>1</v>
      </c>
      <c r="E86">
        <f t="shared" si="13"/>
        <v>0.64014694857330512</v>
      </c>
      <c r="F86">
        <f t="shared" si="13"/>
        <v>0.18476501329298356</v>
      </c>
      <c r="G86">
        <f t="shared" si="13"/>
        <v>4.6091996999999614E-2</v>
      </c>
      <c r="H86">
        <f t="shared" si="13"/>
        <v>2.4684044402883626E-3</v>
      </c>
    </row>
    <row r="87" spans="3:8" x14ac:dyDescent="0.25">
      <c r="C87">
        <f t="shared" si="12"/>
        <v>0.80000000000000049</v>
      </c>
      <c r="D87">
        <f t="shared" si="13"/>
        <v>1</v>
      </c>
      <c r="E87">
        <f t="shared" si="13"/>
        <v>0.61719275520118833</v>
      </c>
      <c r="F87">
        <f t="shared" si="13"/>
        <v>0.16559345108710574</v>
      </c>
      <c r="G87">
        <f t="shared" si="13"/>
        <v>3.8399999999999636E-2</v>
      </c>
      <c r="H87">
        <f t="shared" si="13"/>
        <v>1.7769965225848622E-3</v>
      </c>
    </row>
    <row r="88" spans="3:8" x14ac:dyDescent="0.25">
      <c r="C88">
        <f t="shared" si="12"/>
        <v>0.8100000000000005</v>
      </c>
      <c r="D88">
        <f t="shared" si="13"/>
        <v>1</v>
      </c>
      <c r="E88">
        <f t="shared" si="13"/>
        <v>0.59385266551303084</v>
      </c>
      <c r="F88">
        <f t="shared" si="13"/>
        <v>0.14750842607238668</v>
      </c>
      <c r="G88">
        <f t="shared" si="13"/>
        <v>3.1668002999999688E-2</v>
      </c>
      <c r="H88">
        <f t="shared" si="13"/>
        <v>1.2560519249039113E-3</v>
      </c>
    </row>
    <row r="89" spans="3:8" x14ac:dyDescent="0.25">
      <c r="C89">
        <f t="shared" si="12"/>
        <v>0.82000000000000051</v>
      </c>
      <c r="D89">
        <f t="shared" si="13"/>
        <v>1</v>
      </c>
      <c r="E89">
        <f t="shared" si="13"/>
        <v>0.57011123575777467</v>
      </c>
      <c r="F89">
        <f t="shared" si="13"/>
        <v>0.1305147209439666</v>
      </c>
      <c r="G89">
        <f t="shared" si="13"/>
        <v>2.5824095999999724E-2</v>
      </c>
      <c r="H89">
        <f t="shared" si="13"/>
        <v>8.7003275570620374E-4</v>
      </c>
    </row>
    <row r="90" spans="3:8" x14ac:dyDescent="0.25">
      <c r="C90">
        <f t="shared" si="12"/>
        <v>0.83000000000000052</v>
      </c>
      <c r="D90">
        <f t="shared" si="13"/>
        <v>1</v>
      </c>
      <c r="E90">
        <f t="shared" si="13"/>
        <v>0.54595089362036875</v>
      </c>
      <c r="F90">
        <f t="shared" si="13"/>
        <v>0.11461499563374775</v>
      </c>
      <c r="G90">
        <f t="shared" si="13"/>
        <v>2.0796728999999767E-2</v>
      </c>
      <c r="H90">
        <f t="shared" si="13"/>
        <v>5.8922536318958189E-4</v>
      </c>
    </row>
    <row r="91" spans="3:8" x14ac:dyDescent="0.25">
      <c r="C91">
        <f t="shared" si="12"/>
        <v>0.84000000000000052</v>
      </c>
      <c r="D91">
        <f t="shared" si="13"/>
        <v>1</v>
      </c>
      <c r="E91">
        <f t="shared" si="13"/>
        <v>0.52135154986979149</v>
      </c>
      <c r="F91">
        <f t="shared" si="13"/>
        <v>9.9809689715424518E-2</v>
      </c>
      <c r="G91">
        <f t="shared" si="13"/>
        <v>1.6515071999999794E-2</v>
      </c>
      <c r="H91">
        <f t="shared" si="13"/>
        <v>3.8911253595442781E-4</v>
      </c>
    </row>
    <row r="92" spans="3:8" x14ac:dyDescent="0.25">
      <c r="C92">
        <f t="shared" si="12"/>
        <v>0.85000000000000053</v>
      </c>
      <c r="D92">
        <f t="shared" si="13"/>
        <v>1</v>
      </c>
      <c r="E92">
        <f t="shared" si="13"/>
        <v>0.49629010688324621</v>
      </c>
      <c r="F92">
        <f t="shared" si="13"/>
        <v>8.6096907547217341E-2</v>
      </c>
      <c r="G92">
        <f t="shared" si="13"/>
        <v>1.2909374999999826E-2</v>
      </c>
      <c r="H92">
        <f t="shared" si="13"/>
        <v>2.4975820475659947E-4</v>
      </c>
    </row>
    <row r="93" spans="3:8" x14ac:dyDescent="0.25">
      <c r="C93">
        <f t="shared" si="12"/>
        <v>0.86000000000000054</v>
      </c>
      <c r="D93">
        <f t="shared" si="13"/>
        <v>1</v>
      </c>
      <c r="E93">
        <f t="shared" si="13"/>
        <v>0.47073982808614823</v>
      </c>
      <c r="F93">
        <f t="shared" si="13"/>
        <v>7.347228248800243E-2</v>
      </c>
      <c r="G93">
        <f t="shared" si="13"/>
        <v>9.911327999999853E-3</v>
      </c>
      <c r="H93">
        <f t="shared" si="13"/>
        <v>1.5521286009218479E-4</v>
      </c>
    </row>
    <row r="94" spans="3:8" x14ac:dyDescent="0.25">
      <c r="C94">
        <f t="shared" si="12"/>
        <v>0.87000000000000055</v>
      </c>
      <c r="D94">
        <f t="shared" si="13"/>
        <v>1</v>
      </c>
      <c r="E94">
        <f t="shared" si="13"/>
        <v>0.44466951626181739</v>
      </c>
      <c r="F94">
        <f t="shared" si="13"/>
        <v>6.192881537776887E-2</v>
      </c>
      <c r="G94">
        <f t="shared" si="13"/>
        <v>7.4544209999998778E-3</v>
      </c>
      <c r="H94">
        <f t="shared" si="13"/>
        <v>9.294701006806192E-5</v>
      </c>
    </row>
    <row r="95" spans="3:8" x14ac:dyDescent="0.25">
      <c r="C95">
        <f t="shared" si="12"/>
        <v>0.88000000000000056</v>
      </c>
      <c r="D95">
        <f t="shared" si="13"/>
        <v>1</v>
      </c>
      <c r="E95">
        <f t="shared" si="13"/>
        <v>0.41804242358197541</v>
      </c>
      <c r="F95">
        <f t="shared" si="13"/>
        <v>5.1456680864195692E-2</v>
      </c>
      <c r="G95">
        <f t="shared" si="13"/>
        <v>5.4743039999998995E-3</v>
      </c>
      <c r="H95">
        <f t="shared" si="13"/>
        <v>5.3319051364203468E-5</v>
      </c>
    </row>
    <row r="96" spans="3:8" x14ac:dyDescent="0.25">
      <c r="C96">
        <f t="shared" si="12"/>
        <v>0.89000000000000057</v>
      </c>
      <c r="D96">
        <f t="shared" si="13"/>
        <v>1</v>
      </c>
      <c r="E96">
        <f t="shared" si="13"/>
        <v>0.39081477583650198</v>
      </c>
      <c r="F96">
        <f t="shared" si="13"/>
        <v>4.2042992841908135E-2</v>
      </c>
      <c r="G96">
        <f t="shared" si="13"/>
        <v>3.9091469999999202E-3</v>
      </c>
      <c r="H96">
        <f t="shared" si="13"/>
        <v>2.9082917924523789E-5</v>
      </c>
    </row>
    <row r="97" spans="3:8" x14ac:dyDescent="0.25">
      <c r="C97">
        <f t="shared" si="12"/>
        <v>0.90000000000000058</v>
      </c>
      <c r="D97">
        <f t="shared" si="13"/>
        <v>1</v>
      </c>
      <c r="E97">
        <f t="shared" si="13"/>
        <v>0.36293372612316088</v>
      </c>
      <c r="F97">
        <f t="shared" si="13"/>
        <v>3.3671516849844679E-2</v>
      </c>
      <c r="G97">
        <f t="shared" si="13"/>
        <v>2.6999999999999416E-3</v>
      </c>
      <c r="H97">
        <f t="shared" si="13"/>
        <v>1.4939812589270195E-5</v>
      </c>
    </row>
    <row r="98" spans="3:8" x14ac:dyDescent="0.25">
      <c r="C98">
        <f t="shared" si="12"/>
        <v>0.91000000000000059</v>
      </c>
      <c r="D98">
        <f t="shared" si="13"/>
        <v>1</v>
      </c>
      <c r="E98">
        <f t="shared" si="13"/>
        <v>0.33433443675223573</v>
      </c>
      <c r="F98">
        <f t="shared" si="13"/>
        <v>2.632231205875972E-2</v>
      </c>
      <c r="G98">
        <f t="shared" si="13"/>
        <v>1.7911529999999542E-3</v>
      </c>
      <c r="H98">
        <f t="shared" si="13"/>
        <v>7.1372220199004032E-6</v>
      </c>
    </row>
    <row r="99" spans="3:8" x14ac:dyDescent="0.25">
      <c r="C99">
        <f t="shared" si="12"/>
        <v>0.9200000000000006</v>
      </c>
      <c r="D99">
        <f t="shared" si="13"/>
        <v>1</v>
      </c>
      <c r="E99">
        <f t="shared" si="13"/>
        <v>0.30493577639117808</v>
      </c>
      <c r="F99">
        <f t="shared" si="13"/>
        <v>1.9971277244022794E-2</v>
      </c>
      <c r="G99">
        <f t="shared" si="13"/>
        <v>1.1304959999999678E-3</v>
      </c>
      <c r="H99">
        <f t="shared" si="13"/>
        <v>3.1172714939410185E-6</v>
      </c>
    </row>
    <row r="100" spans="3:8" x14ac:dyDescent="0.25">
      <c r="C100">
        <f t="shared" si="12"/>
        <v>0.9300000000000006</v>
      </c>
      <c r="D100">
        <f t="shared" si="13"/>
        <v>1</v>
      </c>
      <c r="E100">
        <f t="shared" si="13"/>
        <v>0.27463371224332067</v>
      </c>
      <c r="F100">
        <f t="shared" si="13"/>
        <v>1.4589561553011847E-2</v>
      </c>
      <c r="G100">
        <f t="shared" si="13"/>
        <v>6.6987899999997719E-4</v>
      </c>
      <c r="H100">
        <f t="shared" si="13"/>
        <v>1.2153009239058144E-6</v>
      </c>
    </row>
    <row r="101" spans="3:8" x14ac:dyDescent="0.25">
      <c r="C101">
        <f t="shared" si="12"/>
        <v>0.94000000000000061</v>
      </c>
      <c r="D101">
        <f t="shared" si="13"/>
        <v>1</v>
      </c>
      <c r="E101">
        <f t="shared" si="13"/>
        <v>0.24329063763572492</v>
      </c>
      <c r="F101">
        <f t="shared" si="13"/>
        <v>1.0142777265971988E-2</v>
      </c>
      <c r="G101">
        <f t="shared" si="13"/>
        <v>3.6547199999998486E-4</v>
      </c>
      <c r="H101">
        <f t="shared" si="13"/>
        <v>4.0834549794754992E-7</v>
      </c>
    </row>
    <row r="102" spans="3:8" x14ac:dyDescent="0.25">
      <c r="C102">
        <f t="shared" si="12"/>
        <v>0.95000000000000062</v>
      </c>
      <c r="D102">
        <f t="shared" si="13"/>
        <v>1</v>
      </c>
      <c r="E102">
        <f t="shared" si="13"/>
        <v>0.21071698814663864</v>
      </c>
      <c r="F102">
        <f t="shared" si="13"/>
        <v>6.5899079617210378E-3</v>
      </c>
      <c r="G102">
        <f t="shared" si="13"/>
        <v>1.781249999999915E-4</v>
      </c>
      <c r="H102">
        <f t="shared" si="13"/>
        <v>1.1199410238562148E-7</v>
      </c>
    </row>
    <row r="103" spans="3:8" x14ac:dyDescent="0.25">
      <c r="C103">
        <f t="shared" si="12"/>
        <v>0.96000000000000063</v>
      </c>
      <c r="D103">
        <f t="shared" si="13"/>
        <v>1</v>
      </c>
      <c r="E103">
        <f t="shared" si="13"/>
        <v>0.17663674995501114</v>
      </c>
      <c r="F103">
        <f t="shared" si="13"/>
        <v>3.8817172224437386E-3</v>
      </c>
      <c r="G103">
        <f t="shared" si="13"/>
        <v>7.3727999999995361E-5</v>
      </c>
      <c r="H103">
        <f t="shared" si="13"/>
        <v>2.2889103850505813E-8</v>
      </c>
    </row>
    <row r="104" spans="3:8" x14ac:dyDescent="0.25">
      <c r="C104">
        <f t="shared" si="12"/>
        <v>0.97000000000000064</v>
      </c>
      <c r="D104">
        <f t="shared" si="13"/>
        <v>1</v>
      </c>
      <c r="E104">
        <f t="shared" si="13"/>
        <v>0.14061452244242797</v>
      </c>
      <c r="F104">
        <f t="shared" si="13"/>
        <v>1.9582639425939166E-3</v>
      </c>
      <c r="G104">
        <f t="shared" si="13"/>
        <v>2.3570999999997993E-5</v>
      </c>
      <c r="H104">
        <f t="shared" si="13"/>
        <v>2.9388051228716806E-9</v>
      </c>
    </row>
    <row r="105" spans="3:8" x14ac:dyDescent="0.25">
      <c r="C105">
        <f t="shared" si="12"/>
        <v>0.98000000000000065</v>
      </c>
      <c r="D105">
        <f t="shared" si="13"/>
        <v>1</v>
      </c>
      <c r="E105">
        <f t="shared" si="13"/>
        <v>0.10187040605990097</v>
      </c>
      <c r="F105">
        <f t="shared" si="13"/>
        <v>7.4460304940346465E-4</v>
      </c>
      <c r="G105">
        <f t="shared" si="13"/>
        <v>4.7039999999993954E-6</v>
      </c>
      <c r="H105">
        <f t="shared" si="13"/>
        <v>1.6155914182081654E-10</v>
      </c>
    </row>
    <row r="106" spans="3:8" x14ac:dyDescent="0.25">
      <c r="C106">
        <f t="shared" si="12"/>
        <v>0.99000000000000066</v>
      </c>
      <c r="D106">
        <f t="shared" si="13"/>
        <v>1</v>
      </c>
      <c r="E106">
        <f t="shared" si="13"/>
        <v>5.8628106019071771E-2</v>
      </c>
      <c r="F106">
        <f t="shared" si="13"/>
        <v>1.4193787279319876E-4</v>
      </c>
      <c r="G106">
        <f t="shared" si="13"/>
        <v>2.9699999999992231E-7</v>
      </c>
      <c r="H106">
        <f t="shared" si="13"/>
        <v>1.11905641930431E-12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0"/>
  <sheetViews>
    <sheetView workbookViewId="0">
      <selection activeCell="G2" sqref="G2"/>
    </sheetView>
  </sheetViews>
  <sheetFormatPr defaultRowHeight="15" x14ac:dyDescent="0.25"/>
  <cols>
    <col min="1" max="1" width="10.7109375" bestFit="1" customWidth="1"/>
    <col min="4" max="10" width="7.5703125" customWidth="1"/>
  </cols>
  <sheetData>
    <row r="1" spans="2:10" x14ac:dyDescent="0.25">
      <c r="C1" t="s">
        <v>7</v>
      </c>
      <c r="D1" s="1">
        <v>1</v>
      </c>
      <c r="E1" s="1">
        <v>3</v>
      </c>
      <c r="F1" s="1">
        <v>6</v>
      </c>
      <c r="G1" s="1">
        <v>10</v>
      </c>
      <c r="H1" s="1">
        <v>10</v>
      </c>
      <c r="I1" s="1">
        <v>10</v>
      </c>
      <c r="J1" s="1">
        <v>10</v>
      </c>
    </row>
    <row r="2" spans="2:10" ht="15.75" thickBot="1" x14ac:dyDescent="0.3">
      <c r="C2" t="s">
        <v>2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</row>
    <row r="3" spans="2:10" ht="16.5" thickTop="1" thickBot="1" x14ac:dyDescent="0.3">
      <c r="C3" t="s">
        <v>3</v>
      </c>
      <c r="D3" s="3">
        <f>D8/D9</f>
        <v>5.524937810560445</v>
      </c>
      <c r="E3" s="3">
        <f t="shared" ref="E3:H3" si="0">E8/E9</f>
        <v>2.240051084818425</v>
      </c>
      <c r="F3" s="3">
        <f t="shared" si="0"/>
        <v>1.47182531580755</v>
      </c>
      <c r="G3" s="3">
        <f t="shared" si="0"/>
        <v>1.2071067811865475</v>
      </c>
      <c r="H3" s="3">
        <f t="shared" si="0"/>
        <v>1.2071067811865475</v>
      </c>
      <c r="I3" s="3">
        <f t="shared" ref="I3:J3" si="1">I8/I9</f>
        <v>1.2071067811865475</v>
      </c>
      <c r="J3" s="3">
        <f t="shared" si="1"/>
        <v>1.2071067811865475</v>
      </c>
    </row>
    <row r="4" spans="2:10" ht="16.5" thickTop="1" thickBot="1" x14ac:dyDescent="0.3">
      <c r="C4" t="s">
        <v>6</v>
      </c>
      <c r="D4" s="3">
        <f>(D2/D1*5)^2</f>
        <v>25</v>
      </c>
      <c r="E4" s="3">
        <f t="shared" ref="E4:J4" si="2">(E2/E1*5)^2</f>
        <v>2.7777777777777772</v>
      </c>
      <c r="F4" s="3">
        <f t="shared" si="2"/>
        <v>0.69444444444444431</v>
      </c>
      <c r="G4" s="3">
        <f t="shared" si="2"/>
        <v>0.25</v>
      </c>
      <c r="H4" s="3">
        <f t="shared" si="2"/>
        <v>0.25</v>
      </c>
      <c r="I4" s="3">
        <f t="shared" si="2"/>
        <v>0.25</v>
      </c>
      <c r="J4" s="3">
        <f t="shared" si="2"/>
        <v>0.25</v>
      </c>
    </row>
    <row r="5" spans="2:10" ht="16.5" thickTop="1" thickBot="1" x14ac:dyDescent="0.3">
      <c r="C5" t="s">
        <v>8</v>
      </c>
      <c r="D5" s="3">
        <f>D8/D9^2</f>
        <v>25</v>
      </c>
      <c r="E5" s="3">
        <f t="shared" ref="E5:H5" si="3">E8/E9^2</f>
        <v>2.7777777777777768</v>
      </c>
      <c r="F5" s="3">
        <f t="shared" si="3"/>
        <v>0.69444444444444431</v>
      </c>
      <c r="G5" s="3">
        <f t="shared" si="3"/>
        <v>0.25</v>
      </c>
      <c r="H5" s="3">
        <f t="shared" si="3"/>
        <v>0.25</v>
      </c>
      <c r="I5" s="3">
        <f t="shared" ref="I5:J5" si="4">I8/I9^2</f>
        <v>0.25</v>
      </c>
      <c r="J5" s="3">
        <f t="shared" si="4"/>
        <v>0.25</v>
      </c>
    </row>
    <row r="6" spans="2:10" ht="16.5" thickTop="1" thickBot="1" x14ac:dyDescent="0.3">
      <c r="C6" t="s">
        <v>10</v>
      </c>
      <c r="D6" s="3">
        <f>(D8-1)/D9</f>
        <v>0.99999999999999967</v>
      </c>
      <c r="E6" s="3">
        <f t="shared" ref="E6:H6" si="5">(E8-1)/E9</f>
        <v>1</v>
      </c>
      <c r="F6" s="3">
        <f t="shared" si="5"/>
        <v>1</v>
      </c>
      <c r="G6" s="3">
        <f t="shared" si="5"/>
        <v>1</v>
      </c>
      <c r="H6" s="3">
        <f t="shared" si="5"/>
        <v>1</v>
      </c>
      <c r="I6" s="3">
        <f t="shared" ref="I6:J6" si="6">(I8-1)/I9</f>
        <v>1</v>
      </c>
      <c r="J6" s="3">
        <f t="shared" si="6"/>
        <v>1</v>
      </c>
    </row>
    <row r="7" spans="2:10" ht="16.5" thickTop="1" thickBot="1" x14ac:dyDescent="0.3">
      <c r="C7" t="s">
        <v>9</v>
      </c>
      <c r="D7" s="3">
        <f>(SQRT(D2^2*(D2^2+4*D4))+D2^2)/(2*D4)</f>
        <v>0.2209975124224178</v>
      </c>
      <c r="E7" s="3">
        <f t="shared" ref="E7:H7" si="7">(SQRT(E2^2*(E2^2+4*E4))+E2^2)/(2*E4)</f>
        <v>0.80641839053463316</v>
      </c>
      <c r="F7" s="3">
        <f t="shared" si="7"/>
        <v>2.1194284547628723</v>
      </c>
      <c r="G7" s="3">
        <f t="shared" si="7"/>
        <v>4.8284271247461898</v>
      </c>
      <c r="H7" s="3">
        <f t="shared" si="7"/>
        <v>4.8284271247461898</v>
      </c>
      <c r="I7" s="3">
        <f t="shared" ref="I7:J7" si="8">(SQRT(I2^2*(I2^2+4*I4))+I2^2)/(2*I4)</f>
        <v>4.8284271247461898</v>
      </c>
      <c r="J7" s="3">
        <f t="shared" si="8"/>
        <v>4.8284271247461898</v>
      </c>
    </row>
    <row r="8" spans="2:10" ht="16.5" thickTop="1" thickBot="1" x14ac:dyDescent="0.3">
      <c r="C8" t="s">
        <v>0</v>
      </c>
      <c r="D8" s="3">
        <f>D7+1</f>
        <v>1.2209975124224177</v>
      </c>
      <c r="E8" s="3">
        <f t="shared" ref="E8:H8" si="9">E7+1</f>
        <v>1.8064183905346332</v>
      </c>
      <c r="F8" s="3">
        <f t="shared" si="9"/>
        <v>3.1194284547628723</v>
      </c>
      <c r="G8" s="3">
        <f t="shared" si="9"/>
        <v>5.8284271247461898</v>
      </c>
      <c r="H8" s="3">
        <f t="shared" si="9"/>
        <v>5.8284271247461898</v>
      </c>
      <c r="I8" s="3">
        <f t="shared" ref="I8" si="10">I7+1</f>
        <v>5.8284271247461898</v>
      </c>
      <c r="J8" s="3">
        <f t="shared" ref="J8" si="11">J7+1</f>
        <v>5.8284271247461898</v>
      </c>
    </row>
    <row r="9" spans="2:10" ht="16.5" thickTop="1" thickBot="1" x14ac:dyDescent="0.3">
      <c r="C9" t="s">
        <v>1</v>
      </c>
      <c r="D9" s="3">
        <f>D7/D2</f>
        <v>0.2209975124224178</v>
      </c>
      <c r="E9" s="3">
        <f t="shared" ref="E9:H9" si="12">E7/E2</f>
        <v>0.80641839053463316</v>
      </c>
      <c r="F9" s="3">
        <f t="shared" si="12"/>
        <v>2.1194284547628723</v>
      </c>
      <c r="G9" s="3">
        <f t="shared" si="12"/>
        <v>4.8284271247461898</v>
      </c>
      <c r="H9" s="3">
        <f t="shared" si="12"/>
        <v>4.8284271247461898</v>
      </c>
      <c r="I9" s="3">
        <f t="shared" ref="I9:J9" si="13">I7/I2</f>
        <v>4.8284271247461898</v>
      </c>
      <c r="J9" s="3">
        <f t="shared" si="13"/>
        <v>4.8284271247461898</v>
      </c>
    </row>
    <row r="10" spans="2:10" ht="16.5" thickTop="1" thickBot="1" x14ac:dyDescent="0.3">
      <c r="C10" t="s">
        <v>11</v>
      </c>
      <c r="D10" s="3">
        <f>1/D9</f>
        <v>4.524937810560445</v>
      </c>
      <c r="E10" s="3">
        <f t="shared" ref="E10:H10" si="14">1/E9</f>
        <v>1.2400510848184247</v>
      </c>
      <c r="F10" s="3">
        <f t="shared" si="14"/>
        <v>0.47182531580755005</v>
      </c>
      <c r="G10" s="3">
        <f t="shared" si="14"/>
        <v>0.20710678118654754</v>
      </c>
      <c r="H10" s="3">
        <f t="shared" si="14"/>
        <v>0.20710678118654754</v>
      </c>
      <c r="I10" s="3">
        <f t="shared" ref="I10" si="15">1/I9</f>
        <v>0.20710678118654754</v>
      </c>
      <c r="J10" s="3">
        <f t="shared" ref="J10" si="16">1/J9</f>
        <v>0.20710678118654754</v>
      </c>
    </row>
    <row r="11" spans="2:10" ht="15.75" thickTop="1" x14ac:dyDescent="0.25">
      <c r="B11" t="s">
        <v>4</v>
      </c>
      <c r="C11">
        <v>0.05</v>
      </c>
      <c r="D11" t="str">
        <f>"acc="&amp;D1&amp;", mode="&amp;D2&amp;", mean="&amp;ROUND(D3,2)&amp;" var.="&amp;ROUND(D4,2)</f>
        <v>acc=1, mode=1, mean=5.52 var.=25</v>
      </c>
      <c r="E11" t="str">
        <f t="shared" ref="E11:J11" si="17">"acc="&amp;E1&amp;", mode="&amp;E2&amp;", mean="&amp;ROUND(E3,2)&amp;" var.="&amp;ROUND(E4,2)</f>
        <v>acc=3, mode=1, mean=2.24 var.=2.78</v>
      </c>
      <c r="F11" t="str">
        <f t="shared" si="17"/>
        <v>acc=6, mode=1, mean=1.47 var.=0.69</v>
      </c>
      <c r="G11" t="str">
        <f t="shared" si="17"/>
        <v>acc=10, mode=1, mean=1.21 var.=0.25</v>
      </c>
      <c r="H11" t="str">
        <f t="shared" si="17"/>
        <v>acc=10, mode=1, mean=1.21 var.=0.25</v>
      </c>
      <c r="I11" t="str">
        <f t="shared" si="17"/>
        <v>acc=10, mode=1, mean=1.21 var.=0.25</v>
      </c>
      <c r="J11" t="str">
        <f t="shared" si="17"/>
        <v>acc=10, mode=1, mean=1.21 var.=0.25</v>
      </c>
    </row>
    <row r="12" spans="2:10" x14ac:dyDescent="0.25">
      <c r="B12" t="s">
        <v>5</v>
      </c>
      <c r="C12">
        <v>0.01</v>
      </c>
      <c r="D12">
        <f>_xlfn.GAMMA.DIST($C12,D$8,D$10,FALSE)</f>
        <v>6.2536957121705608E-2</v>
      </c>
      <c r="E12">
        <f t="shared" ref="E12:J27" si="18">_xlfn.GAMMA.DIST($C12,E$8,E$10,FALSE)</f>
        <v>1.7576822392962724E-2</v>
      </c>
      <c r="F12">
        <f t="shared" si="18"/>
        <v>2.626986481270586E-4</v>
      </c>
      <c r="G12">
        <f t="shared" si="18"/>
        <v>2.261848258620848E-8</v>
      </c>
      <c r="H12">
        <f t="shared" si="18"/>
        <v>2.261848258620848E-8</v>
      </c>
      <c r="I12">
        <f t="shared" si="18"/>
        <v>2.261848258620848E-8</v>
      </c>
      <c r="J12">
        <f t="shared" si="18"/>
        <v>2.261848258620848E-8</v>
      </c>
    </row>
    <row r="13" spans="2:10" x14ac:dyDescent="0.25">
      <c r="C13">
        <f>C12+$C$11</f>
        <v>6.0000000000000005E-2</v>
      </c>
      <c r="D13">
        <f t="shared" ref="D13:H76" si="19">_xlfn.GAMMA.DIST($C13,D$8,D$10,FALSE)</f>
        <v>9.1898270137402122E-2</v>
      </c>
      <c r="E13">
        <f t="shared" si="19"/>
        <v>7.1605221160166904E-2</v>
      </c>
      <c r="F13">
        <f t="shared" si="19"/>
        <v>1.0535882920598108E-2</v>
      </c>
      <c r="G13">
        <f t="shared" si="19"/>
        <v>1.0159260759668751E-4</v>
      </c>
      <c r="H13">
        <f t="shared" si="19"/>
        <v>1.0159260759668751E-4</v>
      </c>
      <c r="I13">
        <f t="shared" si="18"/>
        <v>1.0159260759668751E-4</v>
      </c>
      <c r="J13">
        <f t="shared" si="18"/>
        <v>1.0159260759668751E-4</v>
      </c>
    </row>
    <row r="14" spans="2:10" x14ac:dyDescent="0.25">
      <c r="C14">
        <f t="shared" ref="C14:C77" si="20">C13+$C$11</f>
        <v>0.11000000000000001</v>
      </c>
      <c r="D14">
        <f t="shared" si="19"/>
        <v>0.10391641094220538</v>
      </c>
      <c r="E14">
        <f t="shared" si="19"/>
        <v>0.11212856695416618</v>
      </c>
      <c r="F14">
        <f t="shared" si="19"/>
        <v>3.4242819697413024E-2</v>
      </c>
      <c r="G14">
        <f t="shared" si="19"/>
        <v>1.4895539200868314E-3</v>
      </c>
      <c r="H14">
        <f t="shared" si="19"/>
        <v>1.4895539200868314E-3</v>
      </c>
      <c r="I14">
        <f t="shared" si="18"/>
        <v>1.4895539200868314E-3</v>
      </c>
      <c r="J14">
        <f t="shared" si="18"/>
        <v>1.4895539200868314E-3</v>
      </c>
    </row>
    <row r="15" spans="2:10" x14ac:dyDescent="0.25">
      <c r="C15">
        <f t="shared" si="20"/>
        <v>0.16000000000000003</v>
      </c>
      <c r="D15">
        <f t="shared" si="19"/>
        <v>0.11164713078464424</v>
      </c>
      <c r="E15">
        <f t="shared" si="19"/>
        <v>0.14569055718125115</v>
      </c>
      <c r="F15">
        <f t="shared" si="19"/>
        <v>6.8145248511672821E-2</v>
      </c>
      <c r="G15">
        <f t="shared" si="19"/>
        <v>7.1437321591549773E-3</v>
      </c>
      <c r="H15">
        <f t="shared" si="19"/>
        <v>7.1437321591549773E-3</v>
      </c>
      <c r="I15">
        <f t="shared" si="18"/>
        <v>7.1437321591549773E-3</v>
      </c>
      <c r="J15">
        <f t="shared" si="18"/>
        <v>7.1437321591549773E-3</v>
      </c>
    </row>
    <row r="16" spans="2:10" x14ac:dyDescent="0.25">
      <c r="C16">
        <f t="shared" si="20"/>
        <v>0.21000000000000002</v>
      </c>
      <c r="D16">
        <f t="shared" si="19"/>
        <v>0.1172595763594987</v>
      </c>
      <c r="E16">
        <f t="shared" si="19"/>
        <v>0.17424395033564069</v>
      </c>
      <c r="F16">
        <f t="shared" si="19"/>
        <v>0.10907263826141494</v>
      </c>
      <c r="G16">
        <f t="shared" si="19"/>
        <v>2.0859847165932279E-2</v>
      </c>
      <c r="H16">
        <f t="shared" si="19"/>
        <v>2.0859847165932279E-2</v>
      </c>
      <c r="I16">
        <f t="shared" si="18"/>
        <v>2.0859847165932279E-2</v>
      </c>
      <c r="J16">
        <f t="shared" si="18"/>
        <v>2.0859847165932279E-2</v>
      </c>
    </row>
    <row r="17" spans="3:10" x14ac:dyDescent="0.25">
      <c r="C17">
        <f t="shared" si="20"/>
        <v>0.26</v>
      </c>
      <c r="D17">
        <f t="shared" si="19"/>
        <v>0.12157599590658127</v>
      </c>
      <c r="E17">
        <f t="shared" si="19"/>
        <v>0.19881316083808934</v>
      </c>
      <c r="F17">
        <f t="shared" si="19"/>
        <v>0.15426897487267516</v>
      </c>
      <c r="G17">
        <f t="shared" si="19"/>
        <v>4.5953579500685397E-2</v>
      </c>
      <c r="H17">
        <f t="shared" si="19"/>
        <v>4.5953579500685397E-2</v>
      </c>
      <c r="I17">
        <f t="shared" si="18"/>
        <v>4.5953579500685397E-2</v>
      </c>
      <c r="J17">
        <f t="shared" si="18"/>
        <v>4.5953579500685397E-2</v>
      </c>
    </row>
    <row r="18" spans="3:10" x14ac:dyDescent="0.25">
      <c r="C18">
        <f t="shared" si="20"/>
        <v>0.31</v>
      </c>
      <c r="D18">
        <f t="shared" si="19"/>
        <v>0.1250059169881691</v>
      </c>
      <c r="E18">
        <f t="shared" si="19"/>
        <v>0.22005687640719004</v>
      </c>
      <c r="F18">
        <f t="shared" si="19"/>
        <v>0.20144450412331871</v>
      </c>
      <c r="G18">
        <f t="shared" si="19"/>
        <v>8.439310081640912E-2</v>
      </c>
      <c r="H18">
        <f t="shared" si="19"/>
        <v>8.439310081640912E-2</v>
      </c>
      <c r="I18">
        <f t="shared" si="18"/>
        <v>8.439310081640912E-2</v>
      </c>
      <c r="J18">
        <f t="shared" si="18"/>
        <v>8.439310081640912E-2</v>
      </c>
    </row>
    <row r="19" spans="3:10" x14ac:dyDescent="0.25">
      <c r="C19">
        <f t="shared" si="20"/>
        <v>0.36</v>
      </c>
      <c r="D19">
        <f t="shared" si="19"/>
        <v>0.12778604445996303</v>
      </c>
      <c r="E19">
        <f t="shared" si="19"/>
        <v>0.23844776288089473</v>
      </c>
      <c r="F19">
        <f t="shared" si="19"/>
        <v>0.24875396579430414</v>
      </c>
      <c r="G19">
        <f t="shared" si="19"/>
        <v>0.136464891778909</v>
      </c>
      <c r="H19">
        <f t="shared" si="19"/>
        <v>0.136464891778909</v>
      </c>
      <c r="I19">
        <f t="shared" si="18"/>
        <v>0.136464891778909</v>
      </c>
      <c r="J19">
        <f t="shared" si="18"/>
        <v>0.136464891778909</v>
      </c>
    </row>
    <row r="20" spans="3:10" x14ac:dyDescent="0.25">
      <c r="C20">
        <f t="shared" si="20"/>
        <v>0.41</v>
      </c>
      <c r="D20">
        <f t="shared" si="19"/>
        <v>0.13006689303301755</v>
      </c>
      <c r="E20">
        <f t="shared" si="19"/>
        <v>0.25434880617278277</v>
      </c>
      <c r="F20">
        <f t="shared" si="19"/>
        <v>0.29475107798755695</v>
      </c>
      <c r="G20">
        <f t="shared" si="19"/>
        <v>0.20085797661623048</v>
      </c>
      <c r="H20">
        <f t="shared" si="19"/>
        <v>0.20085797661623048</v>
      </c>
      <c r="I20">
        <f t="shared" si="18"/>
        <v>0.20085797661623048</v>
      </c>
      <c r="J20">
        <f t="shared" si="18"/>
        <v>0.20085797661623048</v>
      </c>
    </row>
    <row r="21" spans="3:10" x14ac:dyDescent="0.25">
      <c r="C21">
        <f t="shared" si="20"/>
        <v>0.45999999999999996</v>
      </c>
      <c r="D21">
        <f t="shared" si="19"/>
        <v>0.13195078866415563</v>
      </c>
      <c r="E21">
        <f t="shared" si="19"/>
        <v>0.26805164892614247</v>
      </c>
      <c r="F21">
        <f t="shared" si="19"/>
        <v>0.33833650792168962</v>
      </c>
      <c r="G21">
        <f t="shared" si="19"/>
        <v>0.27500261074344062</v>
      </c>
      <c r="H21">
        <f t="shared" si="19"/>
        <v>0.27500261074344062</v>
      </c>
      <c r="I21">
        <f t="shared" si="18"/>
        <v>0.27500261074344062</v>
      </c>
      <c r="J21">
        <f t="shared" si="18"/>
        <v>0.27500261074344062</v>
      </c>
    </row>
    <row r="22" spans="3:10" x14ac:dyDescent="0.25">
      <c r="C22">
        <f t="shared" si="20"/>
        <v>0.51</v>
      </c>
      <c r="D22">
        <f t="shared" si="19"/>
        <v>0.13351083342943107</v>
      </c>
      <c r="E22">
        <f t="shared" si="19"/>
        <v>0.27979814374907369</v>
      </c>
      <c r="F22">
        <f t="shared" si="19"/>
        <v>0.37870637527788797</v>
      </c>
      <c r="G22">
        <f t="shared" si="19"/>
        <v>0.35551832679522211</v>
      </c>
      <c r="H22">
        <f t="shared" si="19"/>
        <v>0.35551832679522211</v>
      </c>
      <c r="I22">
        <f t="shared" si="18"/>
        <v>0.35551832679522211</v>
      </c>
      <c r="J22">
        <f t="shared" si="18"/>
        <v>0.35551832679522211</v>
      </c>
    </row>
    <row r="23" spans="3:10" x14ac:dyDescent="0.25">
      <c r="C23">
        <f t="shared" si="20"/>
        <v>0.56000000000000005</v>
      </c>
      <c r="D23">
        <f t="shared" si="19"/>
        <v>0.13480129083746617</v>
      </c>
      <c r="E23">
        <f t="shared" si="19"/>
        <v>0.28979351196180209</v>
      </c>
      <c r="F23">
        <f t="shared" si="19"/>
        <v>0.41530431276355101</v>
      </c>
      <c r="G23">
        <f t="shared" si="19"/>
        <v>0.43866639293730425</v>
      </c>
      <c r="H23">
        <f t="shared" si="19"/>
        <v>0.43866639293730425</v>
      </c>
      <c r="I23">
        <f t="shared" si="18"/>
        <v>0.43866639293730425</v>
      </c>
      <c r="J23">
        <f t="shared" si="18"/>
        <v>0.43866639293730425</v>
      </c>
    </row>
    <row r="24" spans="3:10" x14ac:dyDescent="0.25">
      <c r="C24">
        <f t="shared" si="20"/>
        <v>0.6100000000000001</v>
      </c>
      <c r="D24">
        <f t="shared" si="19"/>
        <v>0.13586368764102821</v>
      </c>
      <c r="E24">
        <f t="shared" si="19"/>
        <v>0.29821490239614085</v>
      </c>
      <c r="F24">
        <f t="shared" si="19"/>
        <v>0.44777829846861555</v>
      </c>
      <c r="G24">
        <f t="shared" si="19"/>
        <v>0.52074236837694121</v>
      </c>
      <c r="H24">
        <f t="shared" si="19"/>
        <v>0.52074236837694121</v>
      </c>
      <c r="I24">
        <f t="shared" si="18"/>
        <v>0.52074236837694121</v>
      </c>
      <c r="J24">
        <f t="shared" si="18"/>
        <v>0.52074236837694121</v>
      </c>
    </row>
    <row r="25" spans="3:10" x14ac:dyDescent="0.25">
      <c r="C25">
        <f t="shared" si="20"/>
        <v>0.66000000000000014</v>
      </c>
      <c r="D25">
        <f t="shared" si="19"/>
        <v>0.13673060303990303</v>
      </c>
      <c r="E25">
        <f t="shared" si="19"/>
        <v>0.30521724592584032</v>
      </c>
      <c r="F25">
        <f t="shared" si="19"/>
        <v>0.47594259675746736</v>
      </c>
      <c r="G25">
        <f t="shared" si="19"/>
        <v>0.59837748239969357</v>
      </c>
      <c r="H25">
        <f t="shared" si="19"/>
        <v>0.59837748239969357</v>
      </c>
      <c r="I25">
        <f t="shared" si="18"/>
        <v>0.59837748239969357</v>
      </c>
      <c r="J25">
        <f t="shared" si="18"/>
        <v>0.59837748239969357</v>
      </c>
    </row>
    <row r="26" spans="3:10" x14ac:dyDescent="0.25">
      <c r="C26">
        <f t="shared" si="20"/>
        <v>0.71000000000000019</v>
      </c>
      <c r="D26">
        <f t="shared" si="19"/>
        <v>0.13742812955596342</v>
      </c>
      <c r="E26">
        <f t="shared" si="19"/>
        <v>0.31093742840567956</v>
      </c>
      <c r="F26">
        <f t="shared" si="19"/>
        <v>0.49974470510519631</v>
      </c>
      <c r="G26">
        <f t="shared" si="19"/>
        <v>0.66874109533151227</v>
      </c>
      <c r="H26">
        <f t="shared" si="19"/>
        <v>0.66874109533151227</v>
      </c>
      <c r="I26">
        <f t="shared" si="18"/>
        <v>0.66874109533151227</v>
      </c>
      <c r="J26">
        <f t="shared" si="18"/>
        <v>0.66874109533151227</v>
      </c>
    </row>
    <row r="27" spans="3:10" x14ac:dyDescent="0.25">
      <c r="C27">
        <f t="shared" si="20"/>
        <v>0.76000000000000023</v>
      </c>
      <c r="D27">
        <f t="shared" si="19"/>
        <v>0.13797753151376432</v>
      </c>
      <c r="E27">
        <f t="shared" si="19"/>
        <v>0.31549736870694539</v>
      </c>
      <c r="F27">
        <f t="shared" si="19"/>
        <v>0.51923698733720758</v>
      </c>
      <c r="G27">
        <f t="shared" si="19"/>
        <v>0.72965134784248065</v>
      </c>
      <c r="H27">
        <f t="shared" si="19"/>
        <v>0.72965134784248065</v>
      </c>
      <c r="I27">
        <f t="shared" si="18"/>
        <v>0.72965134784248065</v>
      </c>
      <c r="J27">
        <f t="shared" si="18"/>
        <v>0.72965134784248065</v>
      </c>
    </row>
    <row r="28" spans="3:10" x14ac:dyDescent="0.25">
      <c r="C28">
        <f t="shared" si="20"/>
        <v>0.81000000000000028</v>
      </c>
      <c r="D28">
        <f t="shared" si="19"/>
        <v>0.13839639811218216</v>
      </c>
      <c r="E28">
        <f t="shared" si="19"/>
        <v>0.31900635583548625</v>
      </c>
      <c r="F28">
        <f t="shared" si="19"/>
        <v>0.53455257534857059</v>
      </c>
      <c r="G28">
        <f t="shared" si="19"/>
        <v>0.77960908780630533</v>
      </c>
      <c r="H28">
        <f t="shared" si="19"/>
        <v>0.77960908780630533</v>
      </c>
      <c r="I28">
        <f t="shared" ref="I28:J43" si="21">_xlfn.GAMMA.DIST($C28,I$8,I$10,FALSE)</f>
        <v>0.77960908780630533</v>
      </c>
      <c r="J28">
        <f t="shared" si="21"/>
        <v>0.77960908780630533</v>
      </c>
    </row>
    <row r="29" spans="3:10" x14ac:dyDescent="0.25">
      <c r="C29">
        <f t="shared" si="20"/>
        <v>0.86000000000000032</v>
      </c>
      <c r="D29">
        <f t="shared" si="19"/>
        <v>0.13869946669815869</v>
      </c>
      <c r="E29">
        <f t="shared" si="19"/>
        <v>0.32156286793532007</v>
      </c>
      <c r="F29">
        <f t="shared" si="19"/>
        <v>0.54588508805228331</v>
      </c>
      <c r="G29">
        <f t="shared" si="19"/>
        <v>0.81777323543150182</v>
      </c>
      <c r="H29">
        <f t="shared" si="19"/>
        <v>0.81777323543150182</v>
      </c>
      <c r="I29">
        <f t="shared" si="21"/>
        <v>0.81777323543150182</v>
      </c>
      <c r="J29">
        <f t="shared" si="21"/>
        <v>0.81777323543150182</v>
      </c>
    </row>
    <row r="30" spans="3:10" x14ac:dyDescent="0.25">
      <c r="C30">
        <f t="shared" si="20"/>
        <v>0.91000000000000036</v>
      </c>
      <c r="D30">
        <f t="shared" si="19"/>
        <v>0.13889922422055412</v>
      </c>
      <c r="E30">
        <f t="shared" si="19"/>
        <v>0.3232560185527571</v>
      </c>
      <c r="F30">
        <f t="shared" si="19"/>
        <v>0.55347171894202551</v>
      </c>
      <c r="G30">
        <f t="shared" si="19"/>
        <v>0.84389561880781649</v>
      </c>
      <c r="H30">
        <f t="shared" si="19"/>
        <v>0.84389561880781649</v>
      </c>
      <c r="I30">
        <f t="shared" si="21"/>
        <v>0.84389561880781649</v>
      </c>
      <c r="J30">
        <f t="shared" si="21"/>
        <v>0.84389561880781649</v>
      </c>
    </row>
    <row r="31" spans="3:10" x14ac:dyDescent="0.25">
      <c r="C31">
        <f t="shared" si="20"/>
        <v>0.96000000000000041</v>
      </c>
      <c r="D31">
        <f t="shared" si="19"/>
        <v>0.13900635552339313</v>
      </c>
      <c r="E31">
        <f t="shared" si="19"/>
        <v>0.32416672801092694</v>
      </c>
      <c r="F31">
        <f t="shared" si="19"/>
        <v>0.55757926580430295</v>
      </c>
      <c r="G31">
        <f t="shared" si="19"/>
        <v>0.85823132576332439</v>
      </c>
      <c r="H31">
        <f t="shared" si="19"/>
        <v>0.85823132576332439</v>
      </c>
      <c r="I31">
        <f t="shared" si="21"/>
        <v>0.85823132576332439</v>
      </c>
      <c r="J31">
        <f t="shared" si="21"/>
        <v>0.85823132576332439</v>
      </c>
    </row>
    <row r="32" spans="3:10" x14ac:dyDescent="0.25">
      <c r="C32">
        <f t="shared" si="20"/>
        <v>1.0100000000000005</v>
      </c>
      <c r="D32">
        <f t="shared" si="19"/>
        <v>0.13903008342916867</v>
      </c>
      <c r="E32">
        <f t="shared" si="19"/>
        <v>0.32436868757007659</v>
      </c>
      <c r="F32">
        <f t="shared" si="19"/>
        <v>0.55849270821907193</v>
      </c>
      <c r="G32">
        <f t="shared" si="19"/>
        <v>0.86143774544414176</v>
      </c>
      <c r="H32">
        <f t="shared" si="19"/>
        <v>0.86143774544414176</v>
      </c>
      <c r="I32">
        <f t="shared" si="21"/>
        <v>0.86143774544414176</v>
      </c>
      <c r="J32">
        <f t="shared" si="21"/>
        <v>0.86143774544414176</v>
      </c>
    </row>
    <row r="33" spans="3:10" x14ac:dyDescent="0.25">
      <c r="C33">
        <f t="shared" si="20"/>
        <v>1.0600000000000005</v>
      </c>
      <c r="D33">
        <f t="shared" si="19"/>
        <v>0.13897843080443292</v>
      </c>
      <c r="E33">
        <f t="shared" si="19"/>
        <v>0.32392916431584057</v>
      </c>
      <c r="F33">
        <f t="shared" si="19"/>
        <v>0.55650597490705001</v>
      </c>
      <c r="G33">
        <f t="shared" si="19"/>
        <v>0.8544723665227395</v>
      </c>
      <c r="H33">
        <f t="shared" si="19"/>
        <v>0.8544723665227395</v>
      </c>
      <c r="I33">
        <f t="shared" si="21"/>
        <v>0.8544723665227395</v>
      </c>
      <c r="J33">
        <f t="shared" si="21"/>
        <v>0.8544723665227395</v>
      </c>
    </row>
    <row r="34" spans="3:10" x14ac:dyDescent="0.25">
      <c r="C34">
        <f t="shared" si="20"/>
        <v>1.1100000000000005</v>
      </c>
      <c r="D34">
        <f t="shared" si="19"/>
        <v>0.13885842535193169</v>
      </c>
      <c r="E34">
        <f t="shared" si="19"/>
        <v>0.322909681471856</v>
      </c>
      <c r="F34">
        <f t="shared" si="19"/>
        <v>0.55191458037876029</v>
      </c>
      <c r="G34">
        <f t="shared" si="19"/>
        <v>0.83849645984329368</v>
      </c>
      <c r="H34">
        <f t="shared" si="19"/>
        <v>0.83849645984329368</v>
      </c>
      <c r="I34">
        <f t="shared" si="21"/>
        <v>0.83849645984329368</v>
      </c>
      <c r="J34">
        <f t="shared" si="21"/>
        <v>0.83849645984329368</v>
      </c>
    </row>
    <row r="35" spans="3:10" x14ac:dyDescent="0.25">
      <c r="C35">
        <f t="shared" si="20"/>
        <v>1.1600000000000006</v>
      </c>
      <c r="D35">
        <f t="shared" si="19"/>
        <v>0.13867626167303526</v>
      </c>
      <c r="E35">
        <f t="shared" si="19"/>
        <v>0.32136659973312243</v>
      </c>
      <c r="F35">
        <f t="shared" si="19"/>
        <v>0.54500984676567332</v>
      </c>
      <c r="G35">
        <f t="shared" si="19"/>
        <v>0.8147892190372632</v>
      </c>
      <c r="H35">
        <f t="shared" si="19"/>
        <v>0.8147892190372632</v>
      </c>
      <c r="I35">
        <f t="shared" si="21"/>
        <v>0.8147892190372632</v>
      </c>
      <c r="J35">
        <f t="shared" si="21"/>
        <v>0.8147892190372632</v>
      </c>
    </row>
    <row r="36" spans="3:10" x14ac:dyDescent="0.25">
      <c r="C36">
        <f t="shared" si="20"/>
        <v>1.2100000000000006</v>
      </c>
      <c r="D36">
        <f t="shared" si="19"/>
        <v>0.13843743098365091</v>
      </c>
      <c r="E36">
        <f t="shared" si="19"/>
        <v>0.31935161883338337</v>
      </c>
      <c r="F36">
        <f t="shared" si="19"/>
        <v>0.53607446107041745</v>
      </c>
      <c r="G36">
        <f t="shared" si="19"/>
        <v>0.78467485372428414</v>
      </c>
      <c r="H36">
        <f t="shared" si="19"/>
        <v>0.78467485372428414</v>
      </c>
      <c r="I36">
        <f t="shared" si="21"/>
        <v>0.78467485372428414</v>
      </c>
      <c r="J36">
        <f t="shared" si="21"/>
        <v>0.78467485372428414</v>
      </c>
    </row>
    <row r="37" spans="3:10" x14ac:dyDescent="0.25">
      <c r="C37">
        <f t="shared" si="20"/>
        <v>1.2600000000000007</v>
      </c>
      <c r="D37">
        <f t="shared" si="19"/>
        <v>0.13814682601877287</v>
      </c>
      <c r="E37">
        <f t="shared" si="19"/>
        <v>0.31691221399755892</v>
      </c>
      <c r="F37">
        <f t="shared" si="19"/>
        <v>0.52537914979259759</v>
      </c>
      <c r="G37">
        <f t="shared" si="19"/>
        <v>0.74946353516683473</v>
      </c>
      <c r="H37">
        <f t="shared" si="19"/>
        <v>0.74946353516683473</v>
      </c>
      <c r="I37">
        <f t="shared" si="21"/>
        <v>0.74946353516683473</v>
      </c>
      <c r="J37">
        <f t="shared" si="21"/>
        <v>0.74946353516683473</v>
      </c>
    </row>
    <row r="38" spans="3:10" x14ac:dyDescent="0.25">
      <c r="C38">
        <f t="shared" si="20"/>
        <v>1.3100000000000007</v>
      </c>
      <c r="D38">
        <f t="shared" si="19"/>
        <v>0.13780882667578909</v>
      </c>
      <c r="E38">
        <f t="shared" si="19"/>
        <v>0.31409201861341846</v>
      </c>
      <c r="F38">
        <f t="shared" si="19"/>
        <v>0.51318028173004848</v>
      </c>
      <c r="G38">
        <f t="shared" si="19"/>
        <v>0.71040594438366378</v>
      </c>
      <c r="H38">
        <f t="shared" si="19"/>
        <v>0.71040594438366378</v>
      </c>
      <c r="I38">
        <f t="shared" si="21"/>
        <v>0.71040594438366378</v>
      </c>
      <c r="J38">
        <f t="shared" si="21"/>
        <v>0.71040594438366378</v>
      </c>
    </row>
    <row r="39" spans="3:10" x14ac:dyDescent="0.25">
      <c r="C39">
        <f t="shared" si="20"/>
        <v>1.3600000000000008</v>
      </c>
      <c r="D39">
        <f t="shared" si="19"/>
        <v>0.13742737054026041</v>
      </c>
      <c r="E39">
        <f t="shared" si="19"/>
        <v>0.31093116200747756</v>
      </c>
      <c r="F39">
        <f t="shared" si="19"/>
        <v>0.49971823568673718</v>
      </c>
      <c r="G39">
        <f t="shared" si="19"/>
        <v>0.66866040408398275</v>
      </c>
      <c r="H39">
        <f t="shared" si="19"/>
        <v>0.66866040408398275</v>
      </c>
      <c r="I39">
        <f t="shared" si="21"/>
        <v>0.66866040408398275</v>
      </c>
      <c r="J39">
        <f t="shared" si="21"/>
        <v>0.66866040408398275</v>
      </c>
    </row>
    <row r="40" spans="3:10" x14ac:dyDescent="0.25">
      <c r="C40">
        <f t="shared" si="20"/>
        <v>1.4100000000000008</v>
      </c>
      <c r="D40">
        <f t="shared" si="19"/>
        <v>0.13700601142642485</v>
      </c>
      <c r="E40">
        <f t="shared" si="19"/>
        <v>0.30746656937558758</v>
      </c>
      <c r="F40">
        <f t="shared" si="19"/>
        <v>0.48521639292560448</v>
      </c>
      <c r="G40">
        <f t="shared" si="19"/>
        <v>0.6252711161690484</v>
      </c>
      <c r="H40">
        <f t="shared" si="19"/>
        <v>0.6252711161690484</v>
      </c>
      <c r="I40">
        <f t="shared" si="21"/>
        <v>0.6252711161690484</v>
      </c>
      <c r="J40">
        <f t="shared" si="21"/>
        <v>0.6252711161690484</v>
      </c>
    </row>
    <row r="41" spans="3:10" x14ac:dyDescent="0.25">
      <c r="C41">
        <f t="shared" si="20"/>
        <v>1.4600000000000009</v>
      </c>
      <c r="D41">
        <f t="shared" si="19"/>
        <v>0.13654796832721641</v>
      </c>
      <c r="E41">
        <f t="shared" si="19"/>
        <v>0.30373222952640166</v>
      </c>
      <c r="F41">
        <f t="shared" si="19"/>
        <v>0.46988063464678342</v>
      </c>
      <c r="G41">
        <f t="shared" si="19"/>
        <v>0.58115580512779386</v>
      </c>
      <c r="H41">
        <f t="shared" si="19"/>
        <v>0.58115580512779386</v>
      </c>
      <c r="I41">
        <f t="shared" si="21"/>
        <v>0.58115580512779386</v>
      </c>
      <c r="J41">
        <f t="shared" si="21"/>
        <v>0.58115580512779386</v>
      </c>
    </row>
    <row r="42" spans="3:10" x14ac:dyDescent="0.25">
      <c r="C42">
        <f t="shared" si="20"/>
        <v>1.5100000000000009</v>
      </c>
      <c r="D42">
        <f t="shared" si="19"/>
        <v>0.13605616662406941</v>
      </c>
      <c r="E42">
        <f t="shared" si="19"/>
        <v>0.29975943502631008</v>
      </c>
      <c r="F42">
        <f t="shared" si="19"/>
        <v>0.45389924274637855</v>
      </c>
      <c r="G42">
        <f t="shared" si="19"/>
        <v>0.53710102055775477</v>
      </c>
      <c r="H42">
        <f t="shared" si="19"/>
        <v>0.53710102055775477</v>
      </c>
      <c r="I42">
        <f t="shared" si="21"/>
        <v>0.53710102055775477</v>
      </c>
      <c r="J42">
        <f t="shared" si="21"/>
        <v>0.53710102055775477</v>
      </c>
    </row>
    <row r="43" spans="3:10" x14ac:dyDescent="0.25">
      <c r="C43">
        <f t="shared" si="20"/>
        <v>1.5600000000000009</v>
      </c>
      <c r="D43">
        <f t="shared" si="19"/>
        <v>0.13553327300002027</v>
      </c>
      <c r="E43">
        <f t="shared" si="19"/>
        <v>0.29557699850341546</v>
      </c>
      <c r="F43">
        <f t="shared" si="19"/>
        <v>0.43744311783261663</v>
      </c>
      <c r="G43">
        <f t="shared" si="19"/>
        <v>0.49376342501292453</v>
      </c>
      <c r="H43">
        <f t="shared" si="19"/>
        <v>0.49376342501292453</v>
      </c>
      <c r="I43">
        <f t="shared" si="21"/>
        <v>0.49376342501292453</v>
      </c>
      <c r="J43">
        <f t="shared" si="21"/>
        <v>0.49376342501292453</v>
      </c>
    </row>
    <row r="44" spans="3:10" x14ac:dyDescent="0.25">
      <c r="C44">
        <f t="shared" si="20"/>
        <v>1.610000000000001</v>
      </c>
      <c r="D44">
        <f t="shared" si="19"/>
        <v>0.13498172519246915</v>
      </c>
      <c r="E44">
        <f t="shared" si="19"/>
        <v>0.29121144821562106</v>
      </c>
      <c r="F44">
        <f t="shared" si="19"/>
        <v>0.42066624216182608</v>
      </c>
      <c r="G44">
        <f t="shared" si="19"/>
        <v>0.45167554249655351</v>
      </c>
      <c r="H44">
        <f t="shared" si="19"/>
        <v>0.45167554249655351</v>
      </c>
      <c r="I44">
        <f t="shared" ref="I44:J59" si="22">_xlfn.GAMMA.DIST($C44,I$8,I$10,FALSE)</f>
        <v>0.45167554249655351</v>
      </c>
      <c r="J44">
        <f t="shared" si="22"/>
        <v>0.45167554249655351</v>
      </c>
    </row>
    <row r="45" spans="3:10" x14ac:dyDescent="0.25">
      <c r="C45">
        <f t="shared" si="20"/>
        <v>1.660000000000001</v>
      </c>
      <c r="D45">
        <f t="shared" si="19"/>
        <v>0.13440375748770145</v>
      </c>
      <c r="E45">
        <f t="shared" si="19"/>
        <v>0.28668720547050347</v>
      </c>
      <c r="F45">
        <f t="shared" si="19"/>
        <v>0.40370632701777426</v>
      </c>
      <c r="G45">
        <f t="shared" si="19"/>
        <v>0.41125463415435443</v>
      </c>
      <c r="H45">
        <f t="shared" si="19"/>
        <v>0.41125463415435443</v>
      </c>
      <c r="I45">
        <f t="shared" si="22"/>
        <v>0.41125463415435443</v>
      </c>
      <c r="J45">
        <f t="shared" si="22"/>
        <v>0.41125463415435443</v>
      </c>
    </row>
    <row r="46" spans="3:10" x14ac:dyDescent="0.25">
      <c r="C46">
        <f t="shared" si="20"/>
        <v>1.7100000000000011</v>
      </c>
      <c r="D46">
        <f t="shared" si="19"/>
        <v>0.13380142267891854</v>
      </c>
      <c r="E46">
        <f t="shared" si="19"/>
        <v>0.28202674607057665</v>
      </c>
      <c r="F46">
        <f t="shared" si="19"/>
        <v>0.38668559429488986</v>
      </c>
      <c r="G46">
        <f t="shared" si="19"/>
        <v>0.3728135758681046</v>
      </c>
      <c r="H46">
        <f t="shared" si="19"/>
        <v>0.3728135758681046</v>
      </c>
      <c r="I46">
        <f t="shared" si="22"/>
        <v>0.3728135758681046</v>
      </c>
      <c r="J46">
        <f t="shared" si="22"/>
        <v>0.3728135758681046</v>
      </c>
    </row>
    <row r="47" spans="3:10" x14ac:dyDescent="0.25">
      <c r="C47">
        <f t="shared" si="20"/>
        <v>1.7600000000000011</v>
      </c>
      <c r="D47">
        <f t="shared" si="19"/>
        <v>0.13317661106947054</v>
      </c>
      <c r="E47">
        <f t="shared" si="19"/>
        <v>0.27725074762328644</v>
      </c>
      <c r="F47">
        <f t="shared" si="19"/>
        <v>0.36971165084543467</v>
      </c>
      <c r="G47">
        <f t="shared" si="19"/>
        <v>0.33657281973238851</v>
      </c>
      <c r="H47">
        <f t="shared" si="19"/>
        <v>0.33657281973238851</v>
      </c>
      <c r="I47">
        <f t="shared" si="22"/>
        <v>0.33657281973238851</v>
      </c>
      <c r="J47">
        <f t="shared" si="22"/>
        <v>0.33657281973238851</v>
      </c>
    </row>
    <row r="48" spans="3:10" x14ac:dyDescent="0.25">
      <c r="C48">
        <f t="shared" si="20"/>
        <v>1.8100000000000012</v>
      </c>
      <c r="D48">
        <f t="shared" si="19"/>
        <v>0.1325310669933287</v>
      </c>
      <c r="E48">
        <f t="shared" si="19"/>
        <v>0.27237822428302599</v>
      </c>
      <c r="F48">
        <f t="shared" si="19"/>
        <v>0.35287842168422079</v>
      </c>
      <c r="G48">
        <f t="shared" si="19"/>
        <v>0.30267271607610563</v>
      </c>
      <c r="H48">
        <f t="shared" si="19"/>
        <v>0.30267271607610563</v>
      </c>
      <c r="I48">
        <f t="shared" si="22"/>
        <v>0.30267271607610563</v>
      </c>
      <c r="J48">
        <f t="shared" si="22"/>
        <v>0.30267271607610563</v>
      </c>
    </row>
    <row r="49" spans="3:10" x14ac:dyDescent="0.25">
      <c r="C49">
        <f t="shared" si="20"/>
        <v>1.8600000000000012</v>
      </c>
      <c r="D49">
        <f t="shared" si="19"/>
        <v>0.13186640323832208</v>
      </c>
      <c r="E49">
        <f t="shared" si="19"/>
        <v>0.26742665026932516</v>
      </c>
      <c r="F49">
        <f t="shared" si="19"/>
        <v>0.33626711456779251</v>
      </c>
      <c r="G49">
        <f t="shared" si="19"/>
        <v>0.27118564771589043</v>
      </c>
      <c r="H49">
        <f t="shared" si="19"/>
        <v>0.27118564771589043</v>
      </c>
      <c r="I49">
        <f t="shared" si="22"/>
        <v>0.27118564771589043</v>
      </c>
      <c r="J49">
        <f t="shared" si="22"/>
        <v>0.27118564771589043</v>
      </c>
    </row>
    <row r="50" spans="3:10" x14ac:dyDescent="0.25">
      <c r="C50">
        <f t="shared" si="20"/>
        <v>1.9100000000000013</v>
      </c>
      <c r="D50">
        <f t="shared" si="19"/>
        <v>0.13118411368891741</v>
      </c>
      <c r="E50">
        <f t="shared" si="19"/>
        <v>0.26241207332102034</v>
      </c>
      <c r="F50">
        <f t="shared" si="19"/>
        <v>0.31994719391860493</v>
      </c>
      <c r="G50">
        <f t="shared" si="19"/>
        <v>0.24212757996574019</v>
      </c>
      <c r="H50">
        <f t="shared" si="19"/>
        <v>0.24212757996574019</v>
      </c>
      <c r="I50">
        <f t="shared" si="22"/>
        <v>0.24212757996574019</v>
      </c>
      <c r="J50">
        <f t="shared" si="22"/>
        <v>0.24212757996574019</v>
      </c>
    </row>
    <row r="51" spans="3:10" x14ac:dyDescent="0.25">
      <c r="C51">
        <f t="shared" si="20"/>
        <v>1.9600000000000013</v>
      </c>
      <c r="D51">
        <f t="shared" si="19"/>
        <v>0.13048558445032477</v>
      </c>
      <c r="E51">
        <f t="shared" si="19"/>
        <v>0.25734921909284797</v>
      </c>
      <c r="F51">
        <f t="shared" si="19"/>
        <v>0.30397734667444232</v>
      </c>
      <c r="G51">
        <f t="shared" si="19"/>
        <v>0.21546875756340572</v>
      </c>
      <c r="H51">
        <f t="shared" si="19"/>
        <v>0.21546875756340572</v>
      </c>
      <c r="I51">
        <f t="shared" si="22"/>
        <v>0.21546875756340572</v>
      </c>
      <c r="J51">
        <f t="shared" si="22"/>
        <v>0.21546875756340572</v>
      </c>
    </row>
    <row r="52" spans="3:10" x14ac:dyDescent="0.25">
      <c r="C52">
        <f t="shared" si="20"/>
        <v>2.0100000000000011</v>
      </c>
      <c r="D52">
        <f t="shared" si="19"/>
        <v>0.12977210367143002</v>
      </c>
      <c r="E52">
        <f t="shared" si="19"/>
        <v>0.25225158737248382</v>
      </c>
      <c r="F52">
        <f t="shared" si="19"/>
        <v>0.2884064265211706</v>
      </c>
      <c r="G52">
        <f t="shared" si="19"/>
        <v>0.19114338381527088</v>
      </c>
      <c r="H52">
        <f t="shared" si="19"/>
        <v>0.19114338381527088</v>
      </c>
      <c r="I52">
        <f t="shared" si="22"/>
        <v>0.19114338381527088</v>
      </c>
      <c r="J52">
        <f t="shared" si="22"/>
        <v>0.19114338381527088</v>
      </c>
    </row>
    <row r="53" spans="3:10" x14ac:dyDescent="0.25">
      <c r="C53">
        <f t="shared" si="20"/>
        <v>2.0600000000000009</v>
      </c>
      <c r="D53">
        <f t="shared" si="19"/>
        <v>0.12904487024818795</v>
      </c>
      <c r="E53">
        <f t="shared" si="19"/>
        <v>0.24713154088784955</v>
      </c>
      <c r="F53">
        <f t="shared" si="19"/>
        <v>0.27327436621223306</v>
      </c>
      <c r="G53">
        <f t="shared" si="19"/>
        <v>0.16905819970277758</v>
      </c>
      <c r="H53">
        <f t="shared" si="19"/>
        <v>0.16905819970277758</v>
      </c>
      <c r="I53">
        <f t="shared" si="22"/>
        <v>0.16905819970277758</v>
      </c>
      <c r="J53">
        <f t="shared" si="22"/>
        <v>0.16905819970277758</v>
      </c>
    </row>
    <row r="54" spans="3:10" x14ac:dyDescent="0.25">
      <c r="C54">
        <f t="shared" si="20"/>
        <v>2.1100000000000008</v>
      </c>
      <c r="D54">
        <f t="shared" si="19"/>
        <v>0.12830500155989147</v>
      </c>
      <c r="E54">
        <f t="shared" si="19"/>
        <v>0.24200038738279034</v>
      </c>
      <c r="F54">
        <f t="shared" si="19"/>
        <v>0.25861305037871768</v>
      </c>
      <c r="G54">
        <f t="shared" si="19"/>
        <v>0.14909994384408798</v>
      </c>
      <c r="H54">
        <f t="shared" si="19"/>
        <v>0.14909994384408798</v>
      </c>
      <c r="I54">
        <f t="shared" si="22"/>
        <v>0.14909994384408798</v>
      </c>
      <c r="J54">
        <f t="shared" si="22"/>
        <v>0.14909994384408798</v>
      </c>
    </row>
    <row r="55" spans="3:10" x14ac:dyDescent="0.25">
      <c r="C55">
        <f t="shared" si="20"/>
        <v>2.1600000000000006</v>
      </c>
      <c r="D55">
        <f t="shared" si="19"/>
        <v>0.12755354036680022</v>
      </c>
      <c r="E55">
        <f t="shared" si="19"/>
        <v>0.236868455561066</v>
      </c>
      <c r="F55">
        <f t="shared" si="19"/>
        <v>0.24444714346644772</v>
      </c>
      <c r="G55">
        <f t="shared" si="19"/>
        <v>0.13114172074128239</v>
      </c>
      <c r="H55">
        <f t="shared" si="19"/>
        <v>0.13114172074128239</v>
      </c>
      <c r="I55">
        <f t="shared" si="22"/>
        <v>0.13114172074128239</v>
      </c>
      <c r="J55">
        <f t="shared" si="22"/>
        <v>0.13114172074128239</v>
      </c>
    </row>
    <row r="56" spans="3:10" x14ac:dyDescent="0.25">
      <c r="C56">
        <f t="shared" si="20"/>
        <v>2.2100000000000004</v>
      </c>
      <c r="D56">
        <f t="shared" si="19"/>
        <v>0.12679146097791089</v>
      </c>
      <c r="E56">
        <f t="shared" si="19"/>
        <v>0.23174516543161247</v>
      </c>
      <c r="F56">
        <f t="shared" si="19"/>
        <v>0.23079486926890486</v>
      </c>
      <c r="G56">
        <f t="shared" si="19"/>
        <v>0.1150483373685748</v>
      </c>
      <c r="H56">
        <f t="shared" si="19"/>
        <v>0.1150483373685748</v>
      </c>
      <c r="I56">
        <f t="shared" si="22"/>
        <v>0.1150483373685748</v>
      </c>
      <c r="J56">
        <f t="shared" si="22"/>
        <v>0.1150483373685748</v>
      </c>
    </row>
    <row r="57" spans="3:10" x14ac:dyDescent="0.25">
      <c r="C57">
        <f t="shared" si="20"/>
        <v>2.2600000000000002</v>
      </c>
      <c r="D57">
        <f t="shared" si="19"/>
        <v>0.12601967478135148</v>
      </c>
      <c r="E57">
        <f t="shared" si="19"/>
        <v>0.2266390935303455</v>
      </c>
      <c r="F57">
        <f t="shared" si="19"/>
        <v>0.21766874001590919</v>
      </c>
      <c r="G57">
        <f t="shared" si="19"/>
        <v>0.10068068944007853</v>
      </c>
      <c r="H57">
        <f t="shared" si="19"/>
        <v>0.10068068944007853</v>
      </c>
      <c r="I57">
        <f t="shared" si="22"/>
        <v>0.10068068944007853</v>
      </c>
      <c r="J57">
        <f t="shared" si="22"/>
        <v>0.10068068944007853</v>
      </c>
    </row>
    <row r="58" spans="3:10" x14ac:dyDescent="0.25">
      <c r="C58">
        <f t="shared" si="20"/>
        <v>2.31</v>
      </c>
      <c r="D58">
        <f t="shared" si="19"/>
        <v>0.12523903521633678</v>
      </c>
      <c r="E58">
        <f t="shared" si="19"/>
        <v>0.22155803344385588</v>
      </c>
      <c r="F58">
        <f t="shared" si="19"/>
        <v>0.20507623417923931</v>
      </c>
      <c r="G58">
        <f t="shared" si="19"/>
        <v>8.7899290976042682E-2</v>
      </c>
      <c r="H58">
        <f t="shared" si="19"/>
        <v>8.7899290976042682E-2</v>
      </c>
      <c r="I58">
        <f t="shared" si="22"/>
        <v>8.7899290976042682E-2</v>
      </c>
      <c r="J58">
        <f t="shared" si="22"/>
        <v>8.7899290976042682E-2</v>
      </c>
    </row>
    <row r="59" spans="3:10" x14ac:dyDescent="0.25">
      <c r="C59">
        <f t="shared" si="20"/>
        <v>2.36</v>
      </c>
      <c r="D59">
        <f t="shared" si="19"/>
        <v>0.1244503422543117</v>
      </c>
      <c r="E59">
        <f t="shared" si="19"/>
        <v>0.21650905201694282</v>
      </c>
      <c r="F59">
        <f t="shared" si="19"/>
        <v>0.19302042311240586</v>
      </c>
      <c r="G59">
        <f t="shared" si="19"/>
        <v>7.6567046123724655E-2</v>
      </c>
      <c r="H59">
        <f t="shared" si="19"/>
        <v>7.6567046123724655E-2</v>
      </c>
      <c r="I59">
        <f t="shared" si="22"/>
        <v>7.6567046123724655E-2</v>
      </c>
      <c r="J59">
        <f t="shared" si="22"/>
        <v>7.6567046123724655E-2</v>
      </c>
    </row>
    <row r="60" spans="3:10" x14ac:dyDescent="0.25">
      <c r="C60">
        <f t="shared" si="20"/>
        <v>2.4099999999999997</v>
      </c>
      <c r="D60">
        <f t="shared" si="19"/>
        <v>0.12365434644743081</v>
      </c>
      <c r="E60">
        <f t="shared" si="19"/>
        <v>0.21149854158803619</v>
      </c>
      <c r="F60">
        <f t="shared" si="19"/>
        <v>0.18150054739125207</v>
      </c>
      <c r="G60">
        <f t="shared" si="19"/>
        <v>6.6551362345334986E-2</v>
      </c>
      <c r="H60">
        <f t="shared" ref="E60:J75" si="23">_xlfn.GAMMA.DIST($C60,H$8,H$10,FALSE)</f>
        <v>6.6551362345334986E-2</v>
      </c>
      <c r="I60">
        <f t="shared" si="23"/>
        <v>6.6551362345334986E-2</v>
      </c>
      <c r="J60">
        <f t="shared" si="23"/>
        <v>6.6551362345334986E-2</v>
      </c>
    </row>
    <row r="61" spans="3:10" x14ac:dyDescent="0.25">
      <c r="C61">
        <f t="shared" si="20"/>
        <v>2.4599999999999995</v>
      </c>
      <c r="D61">
        <f t="shared" si="19"/>
        <v>0.12285175259454101</v>
      </c>
      <c r="E61">
        <f t="shared" si="23"/>
        <v>0.20653226856332815</v>
      </c>
      <c r="F61">
        <f t="shared" si="23"/>
        <v>0.17051254429829002</v>
      </c>
      <c r="G61">
        <f t="shared" si="23"/>
        <v>5.7725700530804017E-2</v>
      </c>
      <c r="H61">
        <f t="shared" si="23"/>
        <v>5.7725700530804017E-2</v>
      </c>
      <c r="I61">
        <f t="shared" si="23"/>
        <v>5.7725700530804017E-2</v>
      </c>
      <c r="J61">
        <f t="shared" si="23"/>
        <v>5.7725700530804017E-2</v>
      </c>
    </row>
    <row r="62" spans="3:10" x14ac:dyDescent="0.25">
      <c r="C62">
        <f t="shared" si="20"/>
        <v>2.5099999999999993</v>
      </c>
      <c r="D62">
        <f t="shared" si="19"/>
        <v>0.12204322306809208</v>
      </c>
      <c r="E62">
        <f t="shared" si="23"/>
        <v>0.20161541861118309</v>
      </c>
      <c r="F62">
        <f t="shared" si="23"/>
        <v>0.16004952832546585</v>
      </c>
      <c r="G62">
        <f t="shared" si="23"/>
        <v>4.9970651524430705E-2</v>
      </c>
      <c r="H62">
        <f t="shared" si="23"/>
        <v>4.9970651524430705E-2</v>
      </c>
      <c r="I62">
        <f t="shared" si="23"/>
        <v>4.9970651524430705E-2</v>
      </c>
      <c r="J62">
        <f t="shared" si="23"/>
        <v>4.9970651524430705E-2</v>
      </c>
    </row>
    <row r="63" spans="3:10" x14ac:dyDescent="0.25">
      <c r="C63">
        <f t="shared" si="20"/>
        <v>2.5599999999999992</v>
      </c>
      <c r="D63">
        <f t="shared" si="19"/>
        <v>0.12122938083968229</v>
      </c>
      <c r="E63">
        <f t="shared" si="23"/>
        <v>0.19675263873255153</v>
      </c>
      <c r="F63">
        <f t="shared" si="23"/>
        <v>0.15010222688199984</v>
      </c>
      <c r="G63">
        <f t="shared" si="23"/>
        <v>4.3174620923267973E-2</v>
      </c>
      <c r="H63">
        <f t="shared" si="23"/>
        <v>4.3174620923267973E-2</v>
      </c>
      <c r="I63">
        <f t="shared" si="23"/>
        <v>4.3174620923267973E-2</v>
      </c>
      <c r="J63">
        <f t="shared" si="23"/>
        <v>4.3174620923267973E-2</v>
      </c>
    </row>
    <row r="64" spans="3:10" x14ac:dyDescent="0.25">
      <c r="C64">
        <f t="shared" si="20"/>
        <v>2.609999999999999</v>
      </c>
      <c r="D64">
        <f t="shared" si="19"/>
        <v>0.12041081223707856</v>
      </c>
      <c r="E64">
        <f t="shared" si="23"/>
        <v>0.19194807644019202</v>
      </c>
      <c r="F64">
        <f t="shared" si="23"/>
        <v>0.1406593736072273</v>
      </c>
      <c r="G64">
        <f t="shared" si="23"/>
        <v>3.7234195548512213E-2</v>
      </c>
      <c r="H64">
        <f t="shared" si="23"/>
        <v>3.7234195548512213E-2</v>
      </c>
      <c r="I64">
        <f t="shared" si="23"/>
        <v>3.7234195548512213E-2</v>
      </c>
      <c r="J64">
        <f t="shared" si="23"/>
        <v>3.7234195548512213E-2</v>
      </c>
    </row>
    <row r="65" spans="3:10" x14ac:dyDescent="0.25">
      <c r="C65">
        <f t="shared" si="20"/>
        <v>2.6599999999999988</v>
      </c>
      <c r="D65">
        <f t="shared" si="19"/>
        <v>0.11958806946139541</v>
      </c>
      <c r="E65">
        <f t="shared" si="23"/>
        <v>0.1872054162591158</v>
      </c>
      <c r="F65">
        <f t="shared" si="23"/>
        <v>0.13170806182095252</v>
      </c>
      <c r="G65">
        <f t="shared" si="23"/>
        <v>3.2054256264058979E-2</v>
      </c>
      <c r="H65">
        <f t="shared" si="23"/>
        <v>3.2054256264058979E-2</v>
      </c>
      <c r="I65">
        <f t="shared" si="23"/>
        <v>3.2054256264058979E-2</v>
      </c>
      <c r="J65">
        <f t="shared" si="23"/>
        <v>3.2054256264058979E-2</v>
      </c>
    </row>
    <row r="66" spans="3:10" x14ac:dyDescent="0.25">
      <c r="C66">
        <f t="shared" si="20"/>
        <v>2.7099999999999986</v>
      </c>
      <c r="D66">
        <f t="shared" si="19"/>
        <v>0.11876167288955647</v>
      </c>
      <c r="E66">
        <f t="shared" si="23"/>
        <v>0.1825279137424653</v>
      </c>
      <c r="F66">
        <f t="shared" si="23"/>
        <v>0.12323406071106302</v>
      </c>
      <c r="G66">
        <f t="shared" si="23"/>
        <v>2.7547893222099863E-2</v>
      </c>
      <c r="H66">
        <f t="shared" si="23"/>
        <v>2.7547893222099863E-2</v>
      </c>
      <c r="I66">
        <f t="shared" si="23"/>
        <v>2.7547893222099863E-2</v>
      </c>
      <c r="J66">
        <f t="shared" si="23"/>
        <v>2.7547893222099863E-2</v>
      </c>
    </row>
    <row r="67" spans="3:10" x14ac:dyDescent="0.25">
      <c r="C67">
        <f t="shared" si="20"/>
        <v>2.7599999999999985</v>
      </c>
      <c r="D67">
        <f t="shared" si="19"/>
        <v>0.11793211318410256</v>
      </c>
      <c r="E67">
        <f t="shared" si="23"/>
        <v>0.1779184271807433</v>
      </c>
      <c r="F67">
        <f t="shared" si="23"/>
        <v>0.11522209687300029</v>
      </c>
      <c r="G67">
        <f t="shared" si="23"/>
        <v>2.3636171434324536E-2</v>
      </c>
      <c r="H67">
        <f t="shared" si="23"/>
        <v>2.3636171434324536E-2</v>
      </c>
      <c r="I67">
        <f t="shared" si="23"/>
        <v>2.3636171434324536E-2</v>
      </c>
      <c r="J67">
        <f t="shared" si="23"/>
        <v>2.3636171434324536E-2</v>
      </c>
    </row>
    <row r="68" spans="3:10" x14ac:dyDescent="0.25">
      <c r="C68">
        <f t="shared" si="20"/>
        <v>2.8099999999999983</v>
      </c>
      <c r="D68">
        <f t="shared" si="19"/>
        <v>0.11709985322977184</v>
      </c>
      <c r="E68">
        <f t="shared" si="23"/>
        <v>0.17337944716767209</v>
      </c>
      <c r="F68">
        <f t="shared" si="23"/>
        <v>0.10765610378910478</v>
      </c>
      <c r="G68">
        <f t="shared" si="23"/>
        <v>2.0247786981104517E-2</v>
      </c>
      <c r="H68">
        <f t="shared" si="23"/>
        <v>2.0247786981104517E-2</v>
      </c>
      <c r="I68">
        <f t="shared" si="23"/>
        <v>2.0247786981104517E-2</v>
      </c>
      <c r="J68">
        <f t="shared" si="23"/>
        <v>2.0247786981104517E-2</v>
      </c>
    </row>
    <row r="69" spans="3:10" x14ac:dyDescent="0.25">
      <c r="C69">
        <f t="shared" si="20"/>
        <v>2.8599999999999981</v>
      </c>
      <c r="D69">
        <f t="shared" si="19"/>
        <v>0.11626532991399942</v>
      </c>
      <c r="E69">
        <f t="shared" si="23"/>
        <v>0.16891312417279097</v>
      </c>
      <c r="F69">
        <f t="shared" si="23"/>
        <v>0.10051944177705698</v>
      </c>
      <c r="G69">
        <f t="shared" si="23"/>
        <v>1.7318647285999467E-2</v>
      </c>
      <c r="H69">
        <f t="shared" si="23"/>
        <v>1.7318647285999467E-2</v>
      </c>
      <c r="I69">
        <f t="shared" si="23"/>
        <v>1.7318647285999467E-2</v>
      </c>
      <c r="J69">
        <f t="shared" si="23"/>
        <v>1.7318647285999467E-2</v>
      </c>
    </row>
    <row r="70" spans="3:10" x14ac:dyDescent="0.25">
      <c r="C70">
        <f t="shared" si="20"/>
        <v>2.9099999999999979</v>
      </c>
      <c r="D70">
        <f t="shared" si="19"/>
        <v>0.11542895576650482</v>
      </c>
      <c r="E70">
        <f t="shared" si="23"/>
        <v>0.16452129425900197</v>
      </c>
      <c r="F70">
        <f t="shared" si="23"/>
        <v>9.3795090853314222E-2</v>
      </c>
      <c r="G70">
        <f t="shared" si="23"/>
        <v>1.4791402747359994E-2</v>
      </c>
      <c r="H70">
        <f t="shared" si="23"/>
        <v>1.4791402747359994E-2</v>
      </c>
      <c r="I70">
        <f t="shared" si="23"/>
        <v>1.4791402747359994E-2</v>
      </c>
      <c r="J70">
        <f t="shared" si="23"/>
        <v>1.4791402747359994E-2</v>
      </c>
    </row>
    <row r="71" spans="3:10" x14ac:dyDescent="0.25">
      <c r="C71">
        <f t="shared" si="20"/>
        <v>2.9599999999999977</v>
      </c>
      <c r="D71">
        <f t="shared" si="19"/>
        <v>0.11459112047142025</v>
      </c>
      <c r="E71">
        <f t="shared" si="23"/>
        <v>0.16020550307251194</v>
      </c>
      <c r="F71">
        <f t="shared" si="23"/>
        <v>8.7465818856010388E-2</v>
      </c>
      <c r="G71">
        <f t="shared" si="23"/>
        <v>1.2614951638669512E-2</v>
      </c>
      <c r="H71">
        <f t="shared" si="23"/>
        <v>1.2614951638669512E-2</v>
      </c>
      <c r="I71">
        <f t="shared" si="23"/>
        <v>1.2614951638669512E-2</v>
      </c>
      <c r="J71">
        <f t="shared" si="23"/>
        <v>1.2614951638669512E-2</v>
      </c>
    </row>
    <row r="72" spans="3:10" x14ac:dyDescent="0.25">
      <c r="C72">
        <f t="shared" si="20"/>
        <v>3.0099999999999976</v>
      </c>
      <c r="D72">
        <f t="shared" si="19"/>
        <v>0.11375219226391367</v>
      </c>
      <c r="E72">
        <f t="shared" si="23"/>
        <v>0.1559670282228556</v>
      </c>
      <c r="F72">
        <f t="shared" si="23"/>
        <v>8.1514327057535849E-2</v>
      </c>
      <c r="G72">
        <f t="shared" si="23"/>
        <v>1.0743935540567332E-2</v>
      </c>
      <c r="H72">
        <f t="shared" si="23"/>
        <v>1.0743935540567332E-2</v>
      </c>
      <c r="I72">
        <f t="shared" si="23"/>
        <v>1.0743935540567332E-2</v>
      </c>
      <c r="J72">
        <f t="shared" si="23"/>
        <v>1.0743935540567332E-2</v>
      </c>
    </row>
    <row r="73" spans="3:10" x14ac:dyDescent="0.25">
      <c r="C73">
        <f t="shared" si="20"/>
        <v>3.0599999999999974</v>
      </c>
      <c r="D73">
        <f t="shared" si="19"/>
        <v>0.11291251922195365</v>
      </c>
      <c r="E73">
        <f t="shared" si="23"/>
        <v>0.15180690016180606</v>
      </c>
      <c r="F73">
        <f t="shared" si="23"/>
        <v>7.5923375374303048E-2</v>
      </c>
      <c r="G73">
        <f t="shared" si="23"/>
        <v>9.1382386061535335E-3</v>
      </c>
      <c r="H73">
        <f t="shared" si="23"/>
        <v>9.1382386061535335E-3</v>
      </c>
      <c r="I73">
        <f t="shared" si="23"/>
        <v>9.1382386061535335E-3</v>
      </c>
      <c r="J73">
        <f t="shared" si="23"/>
        <v>9.1382386061535335E-3</v>
      </c>
    </row>
    <row r="74" spans="3:10" x14ac:dyDescent="0.25">
      <c r="C74">
        <f t="shared" si="20"/>
        <v>3.1099999999999972</v>
      </c>
      <c r="D74">
        <f t="shared" si="19"/>
        <v>0.11207243046271813</v>
      </c>
      <c r="E74">
        <f t="shared" si="23"/>
        <v>0.14772592166189558</v>
      </c>
      <c r="F74">
        <f t="shared" si="23"/>
        <v>7.0675889153572452E-2</v>
      </c>
      <c r="G74">
        <f t="shared" si="23"/>
        <v>7.7625006307426589E-3</v>
      </c>
      <c r="H74">
        <f t="shared" si="23"/>
        <v>7.7625006307426589E-3</v>
      </c>
      <c r="I74">
        <f t="shared" si="23"/>
        <v>7.7625006307426589E-3</v>
      </c>
      <c r="J74">
        <f t="shared" si="23"/>
        <v>7.7625006307426589E-3</v>
      </c>
    </row>
    <row r="75" spans="3:10" x14ac:dyDescent="0.25">
      <c r="C75">
        <f t="shared" si="20"/>
        <v>3.159999999999997</v>
      </c>
      <c r="D75">
        <f t="shared" si="19"/>
        <v>0.11123223725214262</v>
      </c>
      <c r="E75">
        <f t="shared" si="23"/>
        <v>0.14372468598788887</v>
      </c>
      <c r="F75">
        <f t="shared" si="23"/>
        <v>6.5755049387530268E-2</v>
      </c>
      <c r="G75">
        <f t="shared" si="23"/>
        <v>6.5856511347313143E-3</v>
      </c>
      <c r="H75">
        <f t="shared" si="23"/>
        <v>6.5856511347313143E-3</v>
      </c>
      <c r="I75">
        <f t="shared" si="23"/>
        <v>6.5856511347313143E-3</v>
      </c>
      <c r="J75">
        <f t="shared" si="23"/>
        <v>6.5856511347313143E-3</v>
      </c>
    </row>
    <row r="76" spans="3:10" x14ac:dyDescent="0.25">
      <c r="C76">
        <f t="shared" si="20"/>
        <v>3.2099999999999969</v>
      </c>
      <c r="D76">
        <f t="shared" si="19"/>
        <v>0.11039223403522125</v>
      </c>
      <c r="E76">
        <f t="shared" ref="E76:J76" si="24">_xlfn.GAMMA.DIST($C76,E$8,E$10,FALSE)</f>
        <v>0.13980359384779903</v>
      </c>
      <c r="F76">
        <f t="shared" si="24"/>
        <v>6.1144368075352472E-2</v>
      </c>
      <c r="G76">
        <f t="shared" si="24"/>
        <v>5.5804694085132226E-3</v>
      </c>
      <c r="H76">
        <f t="shared" si="24"/>
        <v>5.5804694085132226E-3</v>
      </c>
      <c r="I76">
        <f t="shared" si="24"/>
        <v>5.5804694085132226E-3</v>
      </c>
      <c r="J76">
        <f t="shared" si="24"/>
        <v>5.5804694085132226E-3</v>
      </c>
    </row>
    <row r="77" spans="3:10" x14ac:dyDescent="0.25">
      <c r="C77">
        <f t="shared" si="20"/>
        <v>3.2599999999999967</v>
      </c>
      <c r="D77">
        <f t="shared" ref="D77:J110" si="25">_xlfn.GAMMA.DIST($C77,D$8,D$10,FALSE)</f>
        <v>0.10955269939389212</v>
      </c>
      <c r="E77">
        <f t="shared" si="25"/>
        <v>0.13596286920385706</v>
      </c>
      <c r="F77">
        <f t="shared" si="25"/>
        <v>5.6827750326558096E-2</v>
      </c>
      <c r="G77">
        <f t="shared" si="25"/>
        <v>4.7231736471697785E-3</v>
      </c>
      <c r="H77">
        <f t="shared" si="25"/>
        <v>4.7231736471697785E-3</v>
      </c>
      <c r="I77">
        <f t="shared" si="25"/>
        <v>4.7231736471697785E-3</v>
      </c>
      <c r="J77">
        <f t="shared" si="25"/>
        <v>4.7231736471697785E-3</v>
      </c>
    </row>
    <row r="78" spans="3:10" x14ac:dyDescent="0.25">
      <c r="C78">
        <f t="shared" ref="C78:C110" si="26">C77+$C$11</f>
        <v>3.3099999999999965</v>
      </c>
      <c r="D78">
        <f t="shared" si="25"/>
        <v>0.10871389693865152</v>
      </c>
      <c r="E78">
        <f t="shared" si="25"/>
        <v>0.13220257401816912</v>
      </c>
      <c r="F78">
        <f t="shared" si="25"/>
        <v>5.2789544674934408E-2</v>
      </c>
      <c r="G78">
        <f t="shared" si="25"/>
        <v>3.9930408587857246E-3</v>
      </c>
      <c r="H78">
        <f t="shared" si="25"/>
        <v>3.9930408587857246E-3</v>
      </c>
      <c r="I78">
        <f t="shared" si="25"/>
        <v>3.9930408587857246E-3</v>
      </c>
      <c r="J78">
        <f t="shared" si="25"/>
        <v>3.9930408587857246E-3</v>
      </c>
    </row>
    <row r="79" spans="3:10" x14ac:dyDescent="0.25">
      <c r="C79">
        <f t="shared" si="26"/>
        <v>3.3599999999999963</v>
      </c>
      <c r="D79">
        <f t="shared" si="25"/>
        <v>0.10787607613943155</v>
      </c>
      <c r="E79">
        <f t="shared" si="25"/>
        <v>0.12852262200258224</v>
      </c>
      <c r="F79">
        <f t="shared" si="25"/>
        <v>4.9014582952752239E-2</v>
      </c>
      <c r="G79">
        <f t="shared" si="25"/>
        <v>3.3720581068940134E-3</v>
      </c>
      <c r="H79">
        <f t="shared" si="25"/>
        <v>3.3720581068940134E-3</v>
      </c>
      <c r="I79">
        <f t="shared" si="25"/>
        <v>3.3720581068940134E-3</v>
      </c>
      <c r="J79">
        <f t="shared" si="25"/>
        <v>3.3720581068940134E-3</v>
      </c>
    </row>
    <row r="80" spans="3:10" x14ac:dyDescent="0.25">
      <c r="C80">
        <f t="shared" si="26"/>
        <v>3.4099999999999961</v>
      </c>
      <c r="D80">
        <f t="shared" si="25"/>
        <v>0.10703947310073386</v>
      </c>
      <c r="E80">
        <f t="shared" si="25"/>
        <v>0.12492279143747967</v>
      </c>
      <c r="F80">
        <f t="shared" si="25"/>
        <v>4.5488210960643781E-2</v>
      </c>
      <c r="G80">
        <f t="shared" si="25"/>
        <v>2.8446047931335395E-3</v>
      </c>
      <c r="H80">
        <f t="shared" si="25"/>
        <v>2.8446047931335395E-3</v>
      </c>
      <c r="I80">
        <f t="shared" si="25"/>
        <v>2.8446047931335395E-3</v>
      </c>
      <c r="J80">
        <f t="shared" si="25"/>
        <v>2.8446047931335395E-3</v>
      </c>
    </row>
    <row r="81" spans="3:10" x14ac:dyDescent="0.25">
      <c r="C81">
        <f t="shared" si="26"/>
        <v>3.459999999999996</v>
      </c>
      <c r="D81">
        <f t="shared" si="25"/>
        <v>0.10620431128553338</v>
      </c>
      <c r="E81">
        <f t="shared" si="25"/>
        <v>0.12140273711980235</v>
      </c>
      <c r="F81">
        <f t="shared" si="25"/>
        <v>4.2196311059916364E-2</v>
      </c>
      <c r="G81">
        <f t="shared" si="25"/>
        <v>2.3971650546308577E-3</v>
      </c>
      <c r="H81">
        <f t="shared" si="25"/>
        <v>2.3971650546308577E-3</v>
      </c>
      <c r="I81">
        <f t="shared" si="25"/>
        <v>2.3971650546308577E-3</v>
      </c>
      <c r="J81">
        <f t="shared" si="25"/>
        <v>2.3971650546308577E-3</v>
      </c>
    </row>
    <row r="82" spans="3:10" x14ac:dyDescent="0.25">
      <c r="C82">
        <f t="shared" si="26"/>
        <v>3.5099999999999958</v>
      </c>
      <c r="D82">
        <f t="shared" si="25"/>
        <v>0.10537080219203666</v>
      </c>
      <c r="E82">
        <f t="shared" si="25"/>
        <v>0.11796200149651116</v>
      </c>
      <c r="F82">
        <f t="shared" si="25"/>
        <v>3.9125317711556563E-2</v>
      </c>
      <c r="G82">
        <f t="shared" si="25"/>
        <v>2.0180689013749495E-3</v>
      </c>
      <c r="H82">
        <f t="shared" si="25"/>
        <v>2.0180689013749495E-3</v>
      </c>
      <c r="I82">
        <f t="shared" si="25"/>
        <v>2.0180689013749495E-3</v>
      </c>
      <c r="J82">
        <f t="shared" si="25"/>
        <v>2.0180689013749495E-3</v>
      </c>
    </row>
    <row r="83" spans="3:10" x14ac:dyDescent="0.25">
      <c r="C83">
        <f t="shared" si="26"/>
        <v>3.5599999999999956</v>
      </c>
      <c r="D83">
        <f t="shared" si="25"/>
        <v>0.10453914598699873</v>
      </c>
      <c r="E83">
        <f t="shared" si="25"/>
        <v>0.11460002503592875</v>
      </c>
      <c r="F83">
        <f t="shared" si="25"/>
        <v>3.6262226889926058E-2</v>
      </c>
      <c r="G83">
        <f t="shared" si="25"/>
        <v>1.6972604167986979E-3</v>
      </c>
      <c r="H83">
        <f t="shared" si="25"/>
        <v>1.6972604167986979E-3</v>
      </c>
      <c r="I83">
        <f t="shared" si="25"/>
        <v>1.6972604167986979E-3</v>
      </c>
      <c r="J83">
        <f t="shared" si="25"/>
        <v>1.6972604167986979E-3</v>
      </c>
    </row>
    <row r="84" spans="3:10" x14ac:dyDescent="0.25">
      <c r="C84">
        <f t="shared" si="26"/>
        <v>3.6099999999999954</v>
      </c>
      <c r="D84">
        <f t="shared" si="25"/>
        <v>0.10370953209896107</v>
      </c>
      <c r="E84">
        <f t="shared" si="25"/>
        <v>0.11131615588591225</v>
      </c>
      <c r="F84">
        <f t="shared" si="25"/>
        <v>3.3594600209210949E-2</v>
      </c>
      <c r="G84">
        <f t="shared" si="25"/>
        <v>1.4260911598093686E-3</v>
      </c>
      <c r="H84">
        <f t="shared" si="25"/>
        <v>1.4260911598093686E-3</v>
      </c>
      <c r="I84">
        <f t="shared" si="25"/>
        <v>1.4260911598093686E-3</v>
      </c>
      <c r="J84">
        <f t="shared" si="25"/>
        <v>1.4260911598093686E-3</v>
      </c>
    </row>
    <row r="85" spans="3:10" x14ac:dyDescent="0.25">
      <c r="C85">
        <f t="shared" si="26"/>
        <v>3.6599999999999953</v>
      </c>
      <c r="D85">
        <f t="shared" si="25"/>
        <v>0.10288213977446829</v>
      </c>
      <c r="E85">
        <f t="shared" si="25"/>
        <v>0.10810965886457166</v>
      </c>
      <c r="F85">
        <f t="shared" si="25"/>
        <v>3.1110564517022203E-2</v>
      </c>
      <c r="G85">
        <f t="shared" si="25"/>
        <v>1.1971368131425512E-3</v>
      </c>
      <c r="H85">
        <f t="shared" si="25"/>
        <v>1.1971368131425512E-3</v>
      </c>
      <c r="I85">
        <f t="shared" si="25"/>
        <v>1.1971368131425512E-3</v>
      </c>
      <c r="J85">
        <f t="shared" si="25"/>
        <v>1.1971368131425512E-3</v>
      </c>
    </row>
    <row r="86" spans="3:10" x14ac:dyDescent="0.25">
      <c r="C86">
        <f t="shared" si="26"/>
        <v>3.7099999999999951</v>
      </c>
      <c r="D86">
        <f t="shared" si="25"/>
        <v>0.1020571386000476</v>
      </c>
      <c r="E86">
        <f t="shared" si="25"/>
        <v>0.10497972382625258</v>
      </c>
      <c r="F86">
        <f t="shared" si="25"/>
        <v>2.8798807632028429E-2</v>
      </c>
      <c r="G86">
        <f t="shared" si="25"/>
        <v>1.0040350998294445E-3</v>
      </c>
      <c r="H86">
        <f t="shared" si="25"/>
        <v>1.0040350998294445E-3</v>
      </c>
      <c r="I86">
        <f t="shared" si="25"/>
        <v>1.0040350998294445E-3</v>
      </c>
      <c r="J86">
        <f t="shared" si="25"/>
        <v>1.0040350998294445E-3</v>
      </c>
    </row>
    <row r="87" spans="3:10" x14ac:dyDescent="0.25">
      <c r="C87">
        <f t="shared" si="26"/>
        <v>3.7599999999999949</v>
      </c>
      <c r="D87">
        <f t="shared" si="25"/>
        <v>0.10123468899248979</v>
      </c>
      <c r="E87">
        <f t="shared" si="25"/>
        <v>0.10192547344271806</v>
      </c>
      <c r="F87">
        <f t="shared" si="25"/>
        <v>2.6648570830954687E-2</v>
      </c>
      <c r="G87">
        <f t="shared" si="25"/>
        <v>8.4134301913052598E-4</v>
      </c>
      <c r="H87">
        <f t="shared" si="25"/>
        <v>8.4134301913052598E-4</v>
      </c>
      <c r="I87">
        <f t="shared" si="25"/>
        <v>8.4134301913052598E-4</v>
      </c>
      <c r="J87">
        <f t="shared" si="25"/>
        <v>8.4134301913052598E-4</v>
      </c>
    </row>
    <row r="88" spans="3:10" x14ac:dyDescent="0.25">
      <c r="C88">
        <f t="shared" si="26"/>
        <v>3.8099999999999947</v>
      </c>
      <c r="D88">
        <f t="shared" si="25"/>
        <v>0.10041494265974892</v>
      </c>
      <c r="E88">
        <f t="shared" si="25"/>
        <v>9.894597043688079E-2</v>
      </c>
      <c r="F88">
        <f t="shared" si="25"/>
        <v>2.4649638624472132E-2</v>
      </c>
      <c r="G88">
        <f t="shared" si="25"/>
        <v>7.0441152108225076E-4</v>
      </c>
      <c r="H88">
        <f t="shared" si="25"/>
        <v>7.0441152108225076E-4</v>
      </c>
      <c r="I88">
        <f t="shared" si="25"/>
        <v>7.0441152108225076E-4</v>
      </c>
      <c r="J88">
        <f t="shared" si="25"/>
        <v>7.0441152108225076E-4</v>
      </c>
    </row>
    <row r="89" spans="3:10" x14ac:dyDescent="0.25">
      <c r="C89">
        <f t="shared" si="26"/>
        <v>3.8599999999999945</v>
      </c>
      <c r="D89">
        <f t="shared" si="25"/>
        <v>9.9598043034580253E-2</v>
      </c>
      <c r="E89">
        <f t="shared" si="25"/>
        <v>9.6040224304032709E-2</v>
      </c>
      <c r="F89">
        <f t="shared" si="25"/>
        <v>2.2792326301175996E-2</v>
      </c>
      <c r="G89">
        <f t="shared" si="25"/>
        <v>5.8927583318596445E-4</v>
      </c>
      <c r="H89">
        <f t="shared" si="25"/>
        <v>5.8927583318596445E-4</v>
      </c>
      <c r="I89">
        <f t="shared" si="25"/>
        <v>5.8927583318596445E-4</v>
      </c>
      <c r="J89">
        <f t="shared" si="25"/>
        <v>5.8927583318596445E-4</v>
      </c>
    </row>
    <row r="90" spans="3:10" x14ac:dyDescent="0.25">
      <c r="C90">
        <f t="shared" si="26"/>
        <v>3.9099999999999944</v>
      </c>
      <c r="D90">
        <f t="shared" si="25"/>
        <v>9.8784125682855287E-2</v>
      </c>
      <c r="E90">
        <f t="shared" si="25"/>
        <v>9.3207197553281995E-2</v>
      </c>
      <c r="F90">
        <f t="shared" si="25"/>
        <v>2.1067465663720721E-2</v>
      </c>
      <c r="G90">
        <f t="shared" si="25"/>
        <v>4.9255976446563462E-4</v>
      </c>
      <c r="H90">
        <f t="shared" si="25"/>
        <v>4.9255976446563462E-4</v>
      </c>
      <c r="I90">
        <f t="shared" si="25"/>
        <v>4.9255976446563462E-4</v>
      </c>
      <c r="J90">
        <f t="shared" si="25"/>
        <v>4.9255976446563462E-4</v>
      </c>
    </row>
    <row r="91" spans="3:10" x14ac:dyDescent="0.25">
      <c r="C91">
        <f t="shared" si="26"/>
        <v>3.9599999999999942</v>
      </c>
      <c r="D91">
        <f t="shared" si="25"/>
        <v>9.7973318688331854E-2</v>
      </c>
      <c r="E91">
        <f t="shared" si="25"/>
        <v>9.0445811499826057E-2</v>
      </c>
      <c r="F91">
        <f t="shared" si="25"/>
        <v>1.9466389330957682E-2</v>
      </c>
      <c r="G91">
        <f t="shared" si="25"/>
        <v>4.113924338538063E-4</v>
      </c>
      <c r="H91">
        <f t="shared" si="25"/>
        <v>4.113924338538063E-4</v>
      </c>
      <c r="I91">
        <f t="shared" si="25"/>
        <v>4.113924338538063E-4</v>
      </c>
      <c r="J91">
        <f t="shared" si="25"/>
        <v>4.113924338538063E-4</v>
      </c>
    </row>
    <row r="92" spans="3:10" x14ac:dyDescent="0.25">
      <c r="C92">
        <f t="shared" si="26"/>
        <v>4.0099999999999945</v>
      </c>
      <c r="D92">
        <f t="shared" si="25"/>
        <v>9.7165743015509815E-2</v>
      </c>
      <c r="E92">
        <f t="shared" si="25"/>
        <v>8.7754951636746722E-2</v>
      </c>
      <c r="F92">
        <f t="shared" si="25"/>
        <v>1.7980913934300801E-2</v>
      </c>
      <c r="G92">
        <f t="shared" si="25"/>
        <v>3.433359960196538E-4</v>
      </c>
      <c r="H92">
        <f t="shared" si="25"/>
        <v>3.433359960196538E-4</v>
      </c>
      <c r="I92">
        <f t="shared" si="25"/>
        <v>3.433359960196538E-4</v>
      </c>
      <c r="J92">
        <f t="shared" si="25"/>
        <v>3.433359960196538E-4</v>
      </c>
    </row>
    <row r="93" spans="3:10" x14ac:dyDescent="0.25">
      <c r="C93">
        <f t="shared" si="26"/>
        <v>4.0599999999999943</v>
      </c>
      <c r="D93">
        <f t="shared" si="25"/>
        <v>9.6361512852070799E-2</v>
      </c>
      <c r="E93">
        <f t="shared" si="25"/>
        <v>8.5133472613203184E-2</v>
      </c>
      <c r="F93">
        <f t="shared" si="25"/>
        <v>1.6603322495226523E-2</v>
      </c>
      <c r="G93">
        <f t="shared" si="25"/>
        <v>2.8632306408820886E-4</v>
      </c>
      <c r="H93">
        <f t="shared" si="25"/>
        <v>2.8632306408820886E-4</v>
      </c>
      <c r="I93">
        <f t="shared" si="25"/>
        <v>2.8632306408820886E-4</v>
      </c>
      <c r="J93">
        <f t="shared" si="25"/>
        <v>2.8632306408820886E-4</v>
      </c>
    </row>
    <row r="94" spans="3:10" x14ac:dyDescent="0.25">
      <c r="C94">
        <f t="shared" si="26"/>
        <v>4.1099999999999941</v>
      </c>
      <c r="D94">
        <f t="shared" si="25"/>
        <v>9.5560735932279955E-2</v>
      </c>
      <c r="E94">
        <f t="shared" si="25"/>
        <v>8.2580202844211137E-2</v>
      </c>
      <c r="F94">
        <f t="shared" si="25"/>
        <v>1.532634623349804E-2</v>
      </c>
      <c r="G94">
        <f t="shared" si="25"/>
        <v>2.3860265209708681E-4</v>
      </c>
      <c r="H94">
        <f t="shared" si="25"/>
        <v>2.3860265209708681E-4</v>
      </c>
      <c r="I94">
        <f t="shared" si="25"/>
        <v>2.3860265209708681E-4</v>
      </c>
      <c r="J94">
        <f t="shared" si="25"/>
        <v>2.3860265209708681E-4</v>
      </c>
    </row>
    <row r="95" spans="3:10" x14ac:dyDescent="0.25">
      <c r="C95">
        <f t="shared" si="26"/>
        <v>4.1599999999999939</v>
      </c>
      <c r="D95">
        <f t="shared" si="25"/>
        <v>9.4763513842618288E-2</v>
      </c>
      <c r="E95">
        <f t="shared" si="25"/>
        <v>8.0093948775615195E-2</v>
      </c>
      <c r="F95">
        <f t="shared" si="25"/>
        <v>1.4143146022098596E-2</v>
      </c>
      <c r="G95">
        <f t="shared" si="25"/>
        <v>1.9869357828190132E-4</v>
      </c>
      <c r="H95">
        <f t="shared" si="25"/>
        <v>1.9869357828190132E-4</v>
      </c>
      <c r="I95">
        <f t="shared" si="25"/>
        <v>1.9869357828190132E-4</v>
      </c>
      <c r="J95">
        <f t="shared" si="25"/>
        <v>1.9869357828190132E-4</v>
      </c>
    </row>
    <row r="96" spans="3:10" x14ac:dyDescent="0.25">
      <c r="C96">
        <f t="shared" si="26"/>
        <v>4.2099999999999937</v>
      </c>
      <c r="D96">
        <f t="shared" si="25"/>
        <v>9.3969942310814639E-2</v>
      </c>
      <c r="E96">
        <f t="shared" si="25"/>
        <v>7.767349882639113E-2</v>
      </c>
      <c r="F96">
        <f t="shared" si="25"/>
        <v>1.3047293674678754E-2</v>
      </c>
      <c r="G96">
        <f t="shared" si="25"/>
        <v>1.6534438188110258E-4</v>
      </c>
      <c r="H96">
        <f t="shared" si="25"/>
        <v>1.6534438188110258E-4</v>
      </c>
      <c r="I96">
        <f t="shared" si="25"/>
        <v>1.6534438188110258E-4</v>
      </c>
      <c r="J96">
        <f t="shared" si="25"/>
        <v>1.6534438188110258E-4</v>
      </c>
    </row>
    <row r="97" spans="3:10" x14ac:dyDescent="0.25">
      <c r="C97">
        <f t="shared" si="26"/>
        <v>4.2599999999999936</v>
      </c>
      <c r="D97">
        <f t="shared" si="25"/>
        <v>9.3180111479356578E-2</v>
      </c>
      <c r="E97">
        <f t="shared" si="25"/>
        <v>7.5317627029034551E-2</v>
      </c>
      <c r="F97">
        <f t="shared" si="25"/>
        <v>1.2032753224300851E-2</v>
      </c>
      <c r="G97">
        <f t="shared" si="25"/>
        <v>1.37498910178985E-4</v>
      </c>
      <c r="H97">
        <f t="shared" si="25"/>
        <v>1.37498910178985E-4</v>
      </c>
      <c r="I97">
        <f t="shared" si="25"/>
        <v>1.37498910178985E-4</v>
      </c>
      <c r="J97">
        <f t="shared" si="25"/>
        <v>1.37498910178985E-4</v>
      </c>
    </row>
    <row r="98" spans="3:10" x14ac:dyDescent="0.25">
      <c r="C98">
        <f t="shared" si="26"/>
        <v>4.3099999999999934</v>
      </c>
      <c r="D98">
        <f t="shared" si="25"/>
        <v>9.239410616447627E-2</v>
      </c>
      <c r="E98">
        <f t="shared" si="25"/>
        <v>7.3025096387504221E-2</v>
      </c>
      <c r="F98">
        <f t="shared" si="25"/>
        <v>1.1093862328136526E-2</v>
      </c>
      <c r="G98">
        <f t="shared" si="25"/>
        <v>1.1426682847443712E-4</v>
      </c>
      <c r="H98">
        <f t="shared" si="25"/>
        <v>1.1426682847443712E-4</v>
      </c>
      <c r="I98">
        <f t="shared" si="25"/>
        <v>1.1426682847443712E-4</v>
      </c>
      <c r="J98">
        <f t="shared" si="25"/>
        <v>1.1426682847443712E-4</v>
      </c>
    </row>
    <row r="99" spans="3:10" x14ac:dyDescent="0.25">
      <c r="C99">
        <f t="shared" si="26"/>
        <v>4.3599999999999932</v>
      </c>
      <c r="D99">
        <f t="shared" si="25"/>
        <v>9.1612006101532487E-2</v>
      </c>
      <c r="E99">
        <f t="shared" si="25"/>
        <v>7.0794661970982747E-2</v>
      </c>
      <c r="F99">
        <f t="shared" si="25"/>
        <v>1.0225313911298309E-2</v>
      </c>
      <c r="G99">
        <f t="shared" si="25"/>
        <v>9.4898393417889505E-5</v>
      </c>
      <c r="H99">
        <f t="shared" si="25"/>
        <v>9.4898393417889505E-5</v>
      </c>
      <c r="I99">
        <f t="shared" si="25"/>
        <v>9.4898393417889505E-5</v>
      </c>
      <c r="J99">
        <f t="shared" si="25"/>
        <v>9.4898393417889505E-5</v>
      </c>
    </row>
    <row r="100" spans="3:10" x14ac:dyDescent="0.25">
      <c r="C100">
        <f t="shared" si="26"/>
        <v>4.409999999999993</v>
      </c>
      <c r="D100">
        <f t="shared" si="25"/>
        <v>9.0833886177641834E-2</v>
      </c>
      <c r="E100">
        <f t="shared" si="25"/>
        <v>6.8625073760587157E-2</v>
      </c>
      <c r="F100">
        <f t="shared" si="25"/>
        <v>9.4221381439306973E-3</v>
      </c>
      <c r="G100">
        <f t="shared" si="25"/>
        <v>7.8762909792178838E-5</v>
      </c>
      <c r="H100">
        <f t="shared" si="25"/>
        <v>7.8762909792178838E-5</v>
      </c>
      <c r="I100">
        <f t="shared" si="25"/>
        <v>7.8762909792178838E-5</v>
      </c>
      <c r="J100">
        <f t="shared" si="25"/>
        <v>7.8762909792178838E-5</v>
      </c>
    </row>
    <row r="101" spans="3:10" x14ac:dyDescent="0.25">
      <c r="C101">
        <f t="shared" si="26"/>
        <v>4.4599999999999929</v>
      </c>
      <c r="D101">
        <f t="shared" si="25"/>
        <v>9.0059816652348121E-2</v>
      </c>
      <c r="E101">
        <f t="shared" si="25"/>
        <v>6.6515079265106025E-2</v>
      </c>
      <c r="F101">
        <f t="shared" si="25"/>
        <v>8.6796848288312727E-3</v>
      </c>
      <c r="G101">
        <f t="shared" si="25"/>
        <v>6.5330362594371316E-5</v>
      </c>
      <c r="H101">
        <f t="shared" si="25"/>
        <v>6.5330362594371316E-5</v>
      </c>
      <c r="I101">
        <f t="shared" si="25"/>
        <v>6.5330362594371316E-5</v>
      </c>
      <c r="J101">
        <f t="shared" si="25"/>
        <v>6.5330362594371316E-5</v>
      </c>
    </row>
    <row r="102" spans="3:10" x14ac:dyDescent="0.25">
      <c r="C102">
        <f t="shared" si="26"/>
        <v>4.5099999999999927</v>
      </c>
      <c r="D102">
        <f t="shared" si="25"/>
        <v>8.9289863367062572E-2</v>
      </c>
      <c r="E102">
        <f t="shared" si="25"/>
        <v>6.4463425920847528E-2</v>
      </c>
      <c r="F102">
        <f t="shared" si="25"/>
        <v>7.9936062620185686E-3</v>
      </c>
      <c r="G102">
        <f t="shared" si="25"/>
        <v>5.4155780597285011E-5</v>
      </c>
      <c r="H102">
        <f t="shared" si="25"/>
        <v>5.4155780597285011E-5</v>
      </c>
      <c r="I102">
        <f t="shared" si="25"/>
        <v>5.4155780597285011E-5</v>
      </c>
      <c r="J102">
        <f t="shared" si="25"/>
        <v>5.4155780597285011E-5</v>
      </c>
    </row>
    <row r="103" spans="3:10" x14ac:dyDescent="0.25">
      <c r="C103">
        <f t="shared" si="26"/>
        <v>4.5599999999999925</v>
      </c>
      <c r="D103">
        <f t="shared" si="25"/>
        <v>8.8524087943954263E-2</v>
      </c>
      <c r="E103">
        <f t="shared" si="25"/>
        <v>6.2468863289755656E-2</v>
      </c>
      <c r="F103">
        <f t="shared" si="25"/>
        <v>7.3598406156178001E-3</v>
      </c>
      <c r="G103">
        <f t="shared" si="25"/>
        <v>4.4865944902539322E-5</v>
      </c>
      <c r="H103">
        <f t="shared" si="25"/>
        <v>4.4865944902539322E-5</v>
      </c>
      <c r="I103">
        <f t="shared" si="25"/>
        <v>4.4865944902539322E-5</v>
      </c>
      <c r="J103">
        <f t="shared" si="25"/>
        <v>4.4865944902539322E-5</v>
      </c>
    </row>
    <row r="104" spans="3:10" x14ac:dyDescent="0.25">
      <c r="C104">
        <f t="shared" si="26"/>
        <v>4.6099999999999923</v>
      </c>
      <c r="D104">
        <f t="shared" si="25"/>
        <v>8.7762547974921903E-2</v>
      </c>
      <c r="E104">
        <f t="shared" si="25"/>
        <v>6.0530145069079583E-2</v>
      </c>
      <c r="F104">
        <f t="shared" si="25"/>
        <v>6.7745958810254223E-3</v>
      </c>
      <c r="G104">
        <f t="shared" si="25"/>
        <v>3.7148106857931179E-5</v>
      </c>
      <c r="H104">
        <f t="shared" si="25"/>
        <v>3.7148106857931179E-5</v>
      </c>
      <c r="I104">
        <f t="shared" si="25"/>
        <v>3.7148106857931179E-5</v>
      </c>
      <c r="J104">
        <f t="shared" si="25"/>
        <v>3.7148106857931179E-5</v>
      </c>
    </row>
    <row r="105" spans="3:10" x14ac:dyDescent="0.25">
      <c r="C105">
        <f t="shared" si="26"/>
        <v>4.6599999999999921</v>
      </c>
      <c r="D105">
        <f t="shared" si="25"/>
        <v>8.7005297201233442E-2</v>
      </c>
      <c r="E105">
        <f t="shared" si="25"/>
        <v>5.8646030925066352E-2</v>
      </c>
      <c r="F105">
        <f t="shared" si="25"/>
        <v>6.2343344003759496E-3</v>
      </c>
      <c r="G105">
        <f t="shared" si="25"/>
        <v>3.0740424636863894E-5</v>
      </c>
      <c r="H105">
        <f t="shared" si="25"/>
        <v>3.0740424636863894E-5</v>
      </c>
      <c r="I105">
        <f t="shared" si="25"/>
        <v>3.0740424636863894E-5</v>
      </c>
      <c r="J105">
        <f t="shared" si="25"/>
        <v>3.0740424636863894E-5</v>
      </c>
    </row>
    <row r="106" spans="3:10" x14ac:dyDescent="0.25">
      <c r="C106">
        <f t="shared" si="26"/>
        <v>4.709999999999992</v>
      </c>
      <c r="D106">
        <f t="shared" si="25"/>
        <v>8.6252385684380095E-2</v>
      </c>
      <c r="E106">
        <f t="shared" si="25"/>
        <v>5.6815288162379636E-2</v>
      </c>
      <c r="F106">
        <f t="shared" si="25"/>
        <v>5.7357580057195339E-3</v>
      </c>
      <c r="G106">
        <f t="shared" si="25"/>
        <v>2.542386730305659E-5</v>
      </c>
      <c r="H106">
        <f t="shared" si="25"/>
        <v>2.542386730305659E-5</v>
      </c>
      <c r="I106">
        <f t="shared" si="25"/>
        <v>2.542386730305659E-5</v>
      </c>
      <c r="J106">
        <f t="shared" si="25"/>
        <v>2.542386730305659E-5</v>
      </c>
    </row>
    <row r="107" spans="3:10" x14ac:dyDescent="0.25">
      <c r="C107">
        <f t="shared" si="26"/>
        <v>4.7599999999999918</v>
      </c>
      <c r="D107">
        <f t="shared" si="25"/>
        <v>8.5503859968652243E-2</v>
      </c>
      <c r="E107">
        <f t="shared" si="25"/>
        <v>5.5036693240228911E-2</v>
      </c>
      <c r="F107">
        <f t="shared" si="25"/>
        <v>5.2757937778907735E-3</v>
      </c>
      <c r="G107">
        <f t="shared" si="25"/>
        <v>2.1015369833248886E-5</v>
      </c>
      <c r="H107">
        <f t="shared" si="25"/>
        <v>2.1015369833248886E-5</v>
      </c>
      <c r="I107">
        <f t="shared" si="25"/>
        <v>2.1015369833248886E-5</v>
      </c>
      <c r="J107">
        <f t="shared" si="25"/>
        <v>2.1015369833248886E-5</v>
      </c>
    </row>
    <row r="108" spans="3:10" x14ac:dyDescent="0.25">
      <c r="C108">
        <f t="shared" si="26"/>
        <v>4.8099999999999916</v>
      </c>
      <c r="D108">
        <f t="shared" si="25"/>
        <v>8.475976323591175E-2</v>
      </c>
      <c r="E108">
        <f t="shared" si="25"/>
        <v>5.3309033145519033E-2</v>
      </c>
      <c r="F108">
        <f t="shared" si="25"/>
        <v>4.8515804306803606E-3</v>
      </c>
      <c r="G108">
        <f t="shared" si="25"/>
        <v>1.7362052844407941E-5</v>
      </c>
      <c r="H108">
        <f t="shared" si="25"/>
        <v>1.7362052844407941E-5</v>
      </c>
      <c r="I108">
        <f t="shared" si="25"/>
        <v>1.7362052844407941E-5</v>
      </c>
      <c r="J108">
        <f t="shared" si="25"/>
        <v>1.7362052844407941E-5</v>
      </c>
    </row>
    <row r="109" spans="3:10" x14ac:dyDescent="0.25">
      <c r="C109">
        <f t="shared" si="26"/>
        <v>4.8599999999999914</v>
      </c>
      <c r="D109">
        <f t="shared" si="25"/>
        <v>8.402013545300234E-2</v>
      </c>
      <c r="E109">
        <f t="shared" si="25"/>
        <v>5.1631106632695635E-2</v>
      </c>
      <c r="F109">
        <f t="shared" si="25"/>
        <v>4.4604553204985109E-3</v>
      </c>
      <c r="G109">
        <f t="shared" si="25"/>
        <v>1.4336347141070639E-5</v>
      </c>
      <c r="H109">
        <f t="shared" si="25"/>
        <v>1.4336347141070639E-5</v>
      </c>
      <c r="I109">
        <f t="shared" si="25"/>
        <v>1.4336347141070639E-5</v>
      </c>
      <c r="J109">
        <f t="shared" si="25"/>
        <v>1.4336347141070639E-5</v>
      </c>
    </row>
    <row r="110" spans="3:10" x14ac:dyDescent="0.25">
      <c r="C110">
        <f t="shared" si="26"/>
        <v>4.9099999999999913</v>
      </c>
      <c r="D110">
        <f t="shared" si="25"/>
        <v>8.328501351221039E-2</v>
      </c>
      <c r="E110">
        <f t="shared" si="25"/>
        <v>5.0001725339367517E-2</v>
      </c>
      <c r="F110">
        <f t="shared" si="25"/>
        <v>4.099942077136271E-3</v>
      </c>
      <c r="G110">
        <f t="shared" si="25"/>
        <v>1.1831886100632973E-5</v>
      </c>
      <c r="H110">
        <f t="shared" si="25"/>
        <v>1.1831886100632973E-5</v>
      </c>
      <c r="I110">
        <f t="shared" si="25"/>
        <v>1.1831886100632973E-5</v>
      </c>
      <c r="J110">
        <f t="shared" si="25"/>
        <v>1.1831886100632973E-5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Beta</vt:lpstr>
      <vt:lpstr>Gamma</vt:lpstr>
      <vt:lpstr>Blad3</vt:lpstr>
    </vt:vector>
  </TitlesOfParts>
  <Company>SLU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Torbjörn Jansson</dc:creator>
  <cp:lastModifiedBy>Staffan Waldo</cp:lastModifiedBy>
  <dcterms:created xsi:type="dcterms:W3CDTF">2013-04-19T08:43:07Z</dcterms:created>
  <dcterms:modified xsi:type="dcterms:W3CDTF">2015-08-12T07:13:41Z</dcterms:modified>
</cp:coreProperties>
</file>