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s\test\SCT Test\AT-6\utility\"/>
    </mc:Choice>
  </mc:AlternateContent>
  <xr:revisionPtr revIDLastSave="0" documentId="13_ncr:1_{95FC5891-3D1F-4CC8-A509-CEC5436232F7}" xr6:coauthVersionLast="44" xr6:coauthVersionMax="44" xr10:uidLastSave="{00000000-0000-0000-0000-000000000000}"/>
  <bookViews>
    <workbookView xWindow="6435" yWindow="2790" windowWidth="21600" windowHeight="11385" activeTab="2" xr2:uid="{00000000-000D-0000-FFFF-FFFF00000000}"/>
  </bookViews>
  <sheets>
    <sheet name="tab_i-129_test_data_2_column_su" sheetId="1" r:id="rId1"/>
    <sheet name="SRI Rate" sheetId="3" r:id="rId2"/>
    <sheet name="SRI Cumulativ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C5" i="1" l="1"/>
  <c r="E5" i="1" s="1"/>
  <c r="I5" i="1" s="1"/>
  <c r="H70" i="1"/>
  <c r="H65" i="1"/>
  <c r="H60" i="1"/>
  <c r="H55" i="1"/>
  <c r="H50" i="1"/>
  <c r="H45" i="1"/>
  <c r="H39" i="1"/>
  <c r="H38" i="1"/>
  <c r="H37" i="1"/>
  <c r="H35" i="1"/>
  <c r="H34" i="1"/>
  <c r="H33" i="1"/>
  <c r="H31" i="1"/>
  <c r="H30" i="1"/>
  <c r="H29" i="1"/>
  <c r="H27" i="1"/>
  <c r="H26" i="1"/>
  <c r="H25" i="1"/>
  <c r="H23" i="1"/>
  <c r="H22" i="1"/>
  <c r="H21" i="1"/>
  <c r="H19" i="1"/>
  <c r="H18" i="1"/>
  <c r="H17" i="1"/>
  <c r="H15" i="1"/>
  <c r="H14" i="1"/>
  <c r="H13" i="1"/>
  <c r="H11" i="1"/>
  <c r="H10" i="1"/>
  <c r="H9" i="1"/>
  <c r="H7" i="1"/>
  <c r="H6" i="1"/>
  <c r="H5" i="1"/>
  <c r="K5" i="1" l="1"/>
  <c r="Q5" i="1" s="1"/>
  <c r="E6" i="1"/>
  <c r="M5" i="1"/>
  <c r="L37" i="1"/>
  <c r="P70" i="1" s="1"/>
  <c r="L36" i="1"/>
  <c r="P65" i="1" s="1"/>
  <c r="L35" i="1"/>
  <c r="P60" i="1" s="1"/>
  <c r="L34" i="1"/>
  <c r="P55" i="1" s="1"/>
  <c r="L33" i="1"/>
  <c r="L32" i="1"/>
  <c r="L31" i="1"/>
  <c r="P39" i="1" s="1"/>
  <c r="L30" i="1"/>
  <c r="P38" i="1" s="1"/>
  <c r="L29" i="1"/>
  <c r="P37" i="1" s="1"/>
  <c r="L28" i="1"/>
  <c r="P35" i="1" s="1"/>
  <c r="L27" i="1"/>
  <c r="P34" i="1" s="1"/>
  <c r="L26" i="1"/>
  <c r="P33" i="1" s="1"/>
  <c r="L25" i="1"/>
  <c r="P31" i="1" s="1"/>
  <c r="L24" i="1"/>
  <c r="P30" i="1" s="1"/>
  <c r="L23" i="1"/>
  <c r="P29" i="1" s="1"/>
  <c r="L22" i="1"/>
  <c r="P27" i="1" s="1"/>
  <c r="L21" i="1"/>
  <c r="P26" i="1" s="1"/>
  <c r="L20" i="1"/>
  <c r="P25" i="1" s="1"/>
  <c r="L19" i="1"/>
  <c r="P23" i="1" s="1"/>
  <c r="L18" i="1"/>
  <c r="P22" i="1" s="1"/>
  <c r="L17" i="1"/>
  <c r="P21" i="1" s="1"/>
  <c r="L16" i="1"/>
  <c r="P19" i="1" s="1"/>
  <c r="L15" i="1"/>
  <c r="P18" i="1" s="1"/>
  <c r="L14" i="1"/>
  <c r="P17" i="1" s="1"/>
  <c r="L13" i="1"/>
  <c r="P15" i="1" s="1"/>
  <c r="L12" i="1"/>
  <c r="P14" i="1" s="1"/>
  <c r="L11" i="1"/>
  <c r="P13" i="1" s="1"/>
  <c r="L10" i="1"/>
  <c r="P11" i="1" s="1"/>
  <c r="L9" i="1"/>
  <c r="P10" i="1" s="1"/>
  <c r="L8" i="1"/>
  <c r="P9" i="1" s="1"/>
  <c r="L7" i="1"/>
  <c r="P7" i="1" s="1"/>
  <c r="L6" i="1"/>
  <c r="P6" i="1" s="1"/>
  <c r="L5" i="1"/>
  <c r="P5" i="1" s="1"/>
  <c r="C6" i="1"/>
  <c r="C7" i="1" s="1"/>
  <c r="E7" i="1" l="1"/>
  <c r="I6" i="1"/>
  <c r="P50" i="1"/>
  <c r="P45" i="1"/>
  <c r="K6" i="1"/>
  <c r="Q6" i="1" s="1"/>
  <c r="C8" i="1"/>
  <c r="K7" i="1"/>
  <c r="Q7" i="1" s="1"/>
  <c r="M6" i="1"/>
  <c r="M7" i="1" s="1"/>
  <c r="M8" i="1" s="1"/>
  <c r="Q9" i="1" s="1"/>
  <c r="E8" i="1" l="1"/>
  <c r="I7" i="1"/>
  <c r="P8" i="1"/>
  <c r="C9" i="1"/>
  <c r="K8" i="1"/>
  <c r="M9" i="1"/>
  <c r="E9" i="1" l="1"/>
  <c r="I9" i="1"/>
  <c r="I8" i="1" s="1"/>
  <c r="M10" i="1"/>
  <c r="Q10" i="1"/>
  <c r="C10" i="1"/>
  <c r="K9" i="1"/>
  <c r="H8" i="1" l="1"/>
  <c r="E10" i="1"/>
  <c r="I10" i="1"/>
  <c r="M11" i="1"/>
  <c r="Q11" i="1"/>
  <c r="C11" i="1"/>
  <c r="E11" i="1" l="1"/>
  <c r="I11" i="1"/>
  <c r="K10" i="1"/>
  <c r="Q13" i="1"/>
  <c r="Q12" i="1" s="1"/>
  <c r="M12" i="1"/>
  <c r="C12" i="1"/>
  <c r="K11" i="1"/>
  <c r="E12" i="1" l="1"/>
  <c r="I13" i="1"/>
  <c r="I12" i="1" s="1"/>
  <c r="M13" i="1"/>
  <c r="Q14" i="1"/>
  <c r="P12" i="1"/>
  <c r="C13" i="1"/>
  <c r="K12" i="1"/>
  <c r="H12" i="1" l="1"/>
  <c r="E13" i="1"/>
  <c r="I14" i="1"/>
  <c r="M14" i="1"/>
  <c r="Q15" i="1"/>
  <c r="C14" i="1"/>
  <c r="E14" i="1" l="1"/>
  <c r="I15" i="1"/>
  <c r="K13" i="1"/>
  <c r="Q17" i="1"/>
  <c r="Q16" i="1" s="1"/>
  <c r="M15" i="1"/>
  <c r="C15" i="1"/>
  <c r="K14" i="1"/>
  <c r="E15" i="1" l="1"/>
  <c r="I17" i="1"/>
  <c r="I16" i="1" s="1"/>
  <c r="M16" i="1"/>
  <c r="Q18" i="1"/>
  <c r="P16" i="1"/>
  <c r="C16" i="1"/>
  <c r="K15" i="1"/>
  <c r="H16" i="1" l="1"/>
  <c r="E16" i="1"/>
  <c r="I18" i="1"/>
  <c r="M17" i="1"/>
  <c r="Q19" i="1"/>
  <c r="C17" i="1"/>
  <c r="K16" i="1"/>
  <c r="E17" i="1" l="1"/>
  <c r="I19" i="1"/>
  <c r="Q21" i="1"/>
  <c r="Q20" i="1" s="1"/>
  <c r="M18" i="1"/>
  <c r="C18" i="1"/>
  <c r="K17" i="1"/>
  <c r="E18" i="1" l="1"/>
  <c r="I21" i="1"/>
  <c r="I20" i="1" s="1"/>
  <c r="M19" i="1"/>
  <c r="Q22" i="1"/>
  <c r="P20" i="1"/>
  <c r="C19" i="1"/>
  <c r="K18" i="1"/>
  <c r="H20" i="1" l="1"/>
  <c r="E19" i="1"/>
  <c r="I22" i="1"/>
  <c r="M20" i="1"/>
  <c r="Q23" i="1"/>
  <c r="C20" i="1"/>
  <c r="K19" i="1"/>
  <c r="E20" i="1" l="1"/>
  <c r="I23" i="1"/>
  <c r="Q25" i="1"/>
  <c r="Q24" i="1" s="1"/>
  <c r="M21" i="1"/>
  <c r="C21" i="1"/>
  <c r="K20" i="1"/>
  <c r="E21" i="1" l="1"/>
  <c r="I25" i="1"/>
  <c r="I24" i="1" s="1"/>
  <c r="M22" i="1"/>
  <c r="Q26" i="1"/>
  <c r="P24" i="1"/>
  <c r="C22" i="1"/>
  <c r="K21" i="1"/>
  <c r="H24" i="1" l="1"/>
  <c r="E22" i="1"/>
  <c r="I26" i="1"/>
  <c r="M23" i="1"/>
  <c r="Q27" i="1"/>
  <c r="C23" i="1"/>
  <c r="K22" i="1"/>
  <c r="E23" i="1" l="1"/>
  <c r="I27" i="1"/>
  <c r="Q29" i="1"/>
  <c r="Q28" i="1" s="1"/>
  <c r="M24" i="1"/>
  <c r="C24" i="1"/>
  <c r="K23" i="1"/>
  <c r="E24" i="1" l="1"/>
  <c r="I29" i="1"/>
  <c r="I28" i="1" s="1"/>
  <c r="M25" i="1"/>
  <c r="Q30" i="1"/>
  <c r="P28" i="1"/>
  <c r="C25" i="1"/>
  <c r="K24" i="1"/>
  <c r="H28" i="1" l="1"/>
  <c r="E25" i="1"/>
  <c r="I30" i="1"/>
  <c r="M26" i="1"/>
  <c r="Q31" i="1"/>
  <c r="C26" i="1"/>
  <c r="E26" i="1" l="1"/>
  <c r="I31" i="1"/>
  <c r="K25" i="1"/>
  <c r="Q33" i="1"/>
  <c r="Q32" i="1" s="1"/>
  <c r="M27" i="1"/>
  <c r="C27" i="1"/>
  <c r="E27" i="1" l="1"/>
  <c r="I33" i="1"/>
  <c r="I32" i="1" s="1"/>
  <c r="K26" i="1"/>
  <c r="M28" i="1"/>
  <c r="Q34" i="1"/>
  <c r="P32" i="1"/>
  <c r="C28" i="1"/>
  <c r="H32" i="1" l="1"/>
  <c r="E28" i="1"/>
  <c r="I34" i="1"/>
  <c r="K27" i="1"/>
  <c r="M29" i="1"/>
  <c r="Q35" i="1"/>
  <c r="C29" i="1"/>
  <c r="E29" i="1" l="1"/>
  <c r="I35" i="1"/>
  <c r="K28" i="1"/>
  <c r="M30" i="1"/>
  <c r="Q37" i="1"/>
  <c r="Q36" i="1"/>
  <c r="C30" i="1"/>
  <c r="K29" i="1"/>
  <c r="E30" i="1" l="1"/>
  <c r="K30" i="1" s="1"/>
  <c r="I37" i="1"/>
  <c r="I36" i="1" s="1"/>
  <c r="M31" i="1"/>
  <c r="Q38" i="1"/>
  <c r="P36" i="1"/>
  <c r="C31" i="1"/>
  <c r="H36" i="1" l="1"/>
  <c r="E31" i="1"/>
  <c r="I38" i="1"/>
  <c r="Q39" i="1"/>
  <c r="M32" i="1"/>
  <c r="C32" i="1"/>
  <c r="E32" i="1" l="1"/>
  <c r="K32" i="1" s="1"/>
  <c r="I39" i="1"/>
  <c r="K31" i="1"/>
  <c r="M33" i="1"/>
  <c r="Q45" i="1"/>
  <c r="Q40" i="1" s="1"/>
  <c r="P40" i="1" s="1"/>
  <c r="C33" i="1"/>
  <c r="E33" i="1" l="1"/>
  <c r="I45" i="1"/>
  <c r="M34" i="1"/>
  <c r="Q50" i="1"/>
  <c r="Q46" i="1" s="1"/>
  <c r="Q47" i="1" s="1"/>
  <c r="Q41" i="1"/>
  <c r="P41" i="1" s="1"/>
  <c r="C34" i="1"/>
  <c r="K33" i="1"/>
  <c r="I40" i="1" l="1"/>
  <c r="E34" i="1"/>
  <c r="K34" i="1" s="1"/>
  <c r="I50" i="1"/>
  <c r="P46" i="1"/>
  <c r="Q42" i="1"/>
  <c r="P42" i="1" s="1"/>
  <c r="M35" i="1"/>
  <c r="Q55" i="1"/>
  <c r="P47" i="1"/>
  <c r="Q48" i="1"/>
  <c r="Q43" i="1"/>
  <c r="C35" i="1"/>
  <c r="E35" i="1" l="1"/>
  <c r="I55" i="1"/>
  <c r="H40" i="1"/>
  <c r="I41" i="1"/>
  <c r="I46" i="1"/>
  <c r="Q51" i="1"/>
  <c r="M36" i="1"/>
  <c r="Q60" i="1"/>
  <c r="Q56" i="1" s="1"/>
  <c r="P48" i="1"/>
  <c r="Q49" i="1"/>
  <c r="P49" i="1" s="1"/>
  <c r="P43" i="1"/>
  <c r="Q44" i="1"/>
  <c r="P44" i="1" s="1"/>
  <c r="C36" i="1"/>
  <c r="K35" i="1"/>
  <c r="I47" i="1" l="1"/>
  <c r="H46" i="1"/>
  <c r="E36" i="1"/>
  <c r="I60" i="1"/>
  <c r="H41" i="1"/>
  <c r="I42" i="1"/>
  <c r="I51" i="1"/>
  <c r="P56" i="1"/>
  <c r="Q57" i="1"/>
  <c r="M37" i="1"/>
  <c r="Q70" i="1" s="1"/>
  <c r="Q65" i="1"/>
  <c r="Q66" i="1" s="1"/>
  <c r="P51" i="1"/>
  <c r="Q52" i="1"/>
  <c r="C37" i="1"/>
  <c r="K36" i="1"/>
  <c r="I52" i="1" l="1"/>
  <c r="H51" i="1"/>
  <c r="H42" i="1"/>
  <c r="I43" i="1"/>
  <c r="H47" i="1"/>
  <c r="I48" i="1"/>
  <c r="E37" i="1"/>
  <c r="I70" i="1" s="1"/>
  <c r="I65" i="1"/>
  <c r="I61" i="1" s="1"/>
  <c r="I56" i="1"/>
  <c r="P66" i="1"/>
  <c r="Q67" i="1"/>
  <c r="P52" i="1"/>
  <c r="Q53" i="1"/>
  <c r="P57" i="1"/>
  <c r="Q58" i="1"/>
  <c r="Q61" i="1"/>
  <c r="I57" i="1" l="1"/>
  <c r="H56" i="1"/>
  <c r="H48" i="1"/>
  <c r="I49" i="1"/>
  <c r="H49" i="1" s="1"/>
  <c r="I62" i="1"/>
  <c r="H61" i="1"/>
  <c r="I44" i="1"/>
  <c r="H44" i="1" s="1"/>
  <c r="H43" i="1"/>
  <c r="I66" i="1"/>
  <c r="K37" i="1"/>
  <c r="I53" i="1"/>
  <c r="H52" i="1"/>
  <c r="P53" i="1"/>
  <c r="Q54" i="1"/>
  <c r="P54" i="1" s="1"/>
  <c r="P58" i="1"/>
  <c r="Q59" i="1"/>
  <c r="P59" i="1" s="1"/>
  <c r="Q62" i="1"/>
  <c r="P61" i="1"/>
  <c r="Q68" i="1"/>
  <c r="P67" i="1"/>
  <c r="H53" i="1" l="1"/>
  <c r="I54" i="1"/>
  <c r="H54" i="1" s="1"/>
  <c r="I67" i="1"/>
  <c r="H66" i="1"/>
  <c r="H62" i="1"/>
  <c r="I63" i="1"/>
  <c r="I58" i="1"/>
  <c r="H57" i="1"/>
  <c r="Q69" i="1"/>
  <c r="P69" i="1" s="1"/>
  <c r="P68" i="1"/>
  <c r="P62" i="1"/>
  <c r="Q63" i="1"/>
  <c r="H58" i="1" l="1"/>
  <c r="I59" i="1"/>
  <c r="H59" i="1" s="1"/>
  <c r="I68" i="1"/>
  <c r="H67" i="1"/>
  <c r="I64" i="1"/>
  <c r="H64" i="1" s="1"/>
  <c r="H63" i="1"/>
  <c r="Q64" i="1"/>
  <c r="P64" i="1" s="1"/>
  <c r="P63" i="1"/>
  <c r="H68" i="1" l="1"/>
  <c r="I69" i="1"/>
  <c r="H69" i="1" s="1"/>
</calcChain>
</file>

<file path=xl/sharedStrings.xml><?xml version="1.0" encoding="utf-8"?>
<sst xmlns="http://schemas.openxmlformats.org/spreadsheetml/2006/main" count="20" uniqueCount="16">
  <si>
    <t xml:space="preserve">#test data                                                                </t>
  </si>
  <si>
    <t xml:space="preserve"># pound signs should be skipped as they are only comments                                                                </t>
  </si>
  <si>
    <t>time</t>
  </si>
  <si>
    <t>66-101</t>
  </si>
  <si>
    <t>66-102</t>
  </si>
  <si>
    <t>sum_cum</t>
  </si>
  <si>
    <t>sum_rate</t>
  </si>
  <si>
    <t>cum</t>
  </si>
  <si>
    <t>rate</t>
  </si>
  <si>
    <t>calc_cum</t>
  </si>
  <si>
    <t>66-102 Calc</t>
  </si>
  <si>
    <t>summed calc</t>
  </si>
  <si>
    <t>Note:</t>
  </si>
  <si>
    <t xml:space="preserve">SRI Rate may not match exactly to the hand calc, as the hand calc </t>
  </si>
  <si>
    <t xml:space="preserve">still has the incremental steps (E.G. 2.25,2.5,2.75) which are </t>
  </si>
  <si>
    <t>stripped out of the SRI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</si>
</sst>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129128497959798E-2"/>
          <c:y val="0.12425457358852701"/>
          <c:w val="0.82260612979338055"/>
          <c:h val="0.79802930715801923"/>
        </c:manualLayout>
      </c:layout>
      <c:scatterChart>
        <c:scatterStyle val="lineMarker"/>
        <c:varyColors val="0"/>
        <c:ser>
          <c:idx val="0"/>
          <c:order val="0"/>
          <c:tx>
            <c:v>orignal data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'tab_i-129_test_data_2_column_su'!$A$5:$A$37</c:f>
              <c:numCache>
                <c:formatCode>General</c:formatCode>
                <c:ptCount val="33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3.25</c:v>
                </c:pt>
                <c:pt idx="7">
                  <c:v>3.5</c:v>
                </c:pt>
                <c:pt idx="8">
                  <c:v>3.75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5.25</c:v>
                </c:pt>
                <c:pt idx="13">
                  <c:v>5.5</c:v>
                </c:pt>
                <c:pt idx="14">
                  <c:v>5.75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7.25</c:v>
                </c:pt>
                <c:pt idx="19">
                  <c:v>7.5</c:v>
                </c:pt>
                <c:pt idx="20">
                  <c:v>7.75</c:v>
                </c:pt>
                <c:pt idx="21">
                  <c:v>8.25</c:v>
                </c:pt>
                <c:pt idx="22">
                  <c:v>8.5</c:v>
                </c:pt>
                <c:pt idx="23">
                  <c:v>8.75</c:v>
                </c:pt>
                <c:pt idx="24">
                  <c:v>9.25</c:v>
                </c:pt>
                <c:pt idx="25">
                  <c:v>9.5</c:v>
                </c:pt>
                <c:pt idx="26">
                  <c:v>9.75</c:v>
                </c:pt>
                <c:pt idx="27">
                  <c:v>15</c:v>
                </c:pt>
                <c:pt idx="28">
                  <c:v>20</c:v>
                </c:pt>
                <c:pt idx="29">
                  <c:v>25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</c:numCache>
            </c:numRef>
          </c:xVal>
          <c:yVal>
            <c:numRef>
              <c:f>'tab_i-129_test_data_2_column_su'!$L$5:$L$37</c:f>
              <c:numCache>
                <c:formatCode>General</c:formatCode>
                <c:ptCount val="33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40</c:v>
                </c:pt>
                <c:pt idx="10">
                  <c:v>43</c:v>
                </c:pt>
                <c:pt idx="11">
                  <c:v>46</c:v>
                </c:pt>
                <c:pt idx="12">
                  <c:v>52</c:v>
                </c:pt>
                <c:pt idx="13">
                  <c:v>55</c:v>
                </c:pt>
                <c:pt idx="14">
                  <c:v>58</c:v>
                </c:pt>
                <c:pt idx="15">
                  <c:v>64</c:v>
                </c:pt>
                <c:pt idx="16">
                  <c:v>67</c:v>
                </c:pt>
                <c:pt idx="17">
                  <c:v>70</c:v>
                </c:pt>
                <c:pt idx="18">
                  <c:v>76</c:v>
                </c:pt>
                <c:pt idx="19">
                  <c:v>79</c:v>
                </c:pt>
                <c:pt idx="20">
                  <c:v>82</c:v>
                </c:pt>
                <c:pt idx="21">
                  <c:v>88</c:v>
                </c:pt>
                <c:pt idx="22">
                  <c:v>91</c:v>
                </c:pt>
                <c:pt idx="23">
                  <c:v>94</c:v>
                </c:pt>
                <c:pt idx="24">
                  <c:v>100</c:v>
                </c:pt>
                <c:pt idx="25">
                  <c:v>103</c:v>
                </c:pt>
                <c:pt idx="26">
                  <c:v>106</c:v>
                </c:pt>
                <c:pt idx="27">
                  <c:v>112</c:v>
                </c:pt>
                <c:pt idx="28">
                  <c:v>115</c:v>
                </c:pt>
                <c:pt idx="29">
                  <c:v>118</c:v>
                </c:pt>
                <c:pt idx="30">
                  <c:v>121</c:v>
                </c:pt>
                <c:pt idx="31">
                  <c:v>124</c:v>
                </c:pt>
                <c:pt idx="32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6-458D-926A-38FFEDD4C0F9}"/>
            </c:ext>
          </c:extLst>
        </c:ser>
        <c:ser>
          <c:idx val="1"/>
          <c:order val="1"/>
          <c:tx>
            <c:v>hand calc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'tab_i-129_test_data_2_column_su'!$G$4:$G$70</c:f>
              <c:numCache>
                <c:formatCode>General</c:formatCode>
                <c:ptCount val="67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26</c:v>
                </c:pt>
                <c:pt idx="53">
                  <c:v>27</c:v>
                </c:pt>
                <c:pt idx="54">
                  <c:v>28</c:v>
                </c:pt>
                <c:pt idx="55">
                  <c:v>29</c:v>
                </c:pt>
                <c:pt idx="56">
                  <c:v>30</c:v>
                </c:pt>
                <c:pt idx="57">
                  <c:v>31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35</c:v>
                </c:pt>
                <c:pt idx="62">
                  <c:v>36</c:v>
                </c:pt>
                <c:pt idx="63">
                  <c:v>37</c:v>
                </c:pt>
                <c:pt idx="64">
                  <c:v>38</c:v>
                </c:pt>
                <c:pt idx="65">
                  <c:v>39</c:v>
                </c:pt>
                <c:pt idx="66">
                  <c:v>40</c:v>
                </c:pt>
              </c:numCache>
            </c:numRef>
          </c:xVal>
          <c:yVal>
            <c:numRef>
              <c:f>'tab_i-129_test_data_2_column_su'!$P$4:$P$70</c:f>
              <c:numCache>
                <c:formatCode>General</c:formatCode>
                <c:ptCount val="67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 formatCode="0.0000">
                  <c:v>10.4</c:v>
                </c:pt>
                <c:pt idx="5" formatCode="0">
                  <c:v>16</c:v>
                </c:pt>
                <c:pt idx="6" formatCode="0">
                  <c:v>19</c:v>
                </c:pt>
                <c:pt idx="7" formatCode="0">
                  <c:v>22</c:v>
                </c:pt>
                <c:pt idx="8" formatCode="0.0000">
                  <c:v>21.480000000000004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 formatCode="0.0000">
                  <c:v>33.295999999999999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 formatCode="0.0000">
                  <c:v>45.259200000000007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 formatCode="0.0000">
                  <c:v>57.251839999999987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 formatCode="0.0000">
                  <c:v>69.250368000000009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 formatCode="0.0000">
                  <c:v>81.250073600000007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 formatCode="0.0000">
                  <c:v>93.250014720000024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 formatCode="0.0000">
                  <c:v>110.59375061333333</c:v>
                </c:pt>
                <c:pt idx="37" formatCode="0.0000">
                  <c:v>110.59375061333333</c:v>
                </c:pt>
                <c:pt idx="38" formatCode="0.0000">
                  <c:v>110.59375061333333</c:v>
                </c:pt>
                <c:pt idx="39" formatCode="0.0000">
                  <c:v>110.59375061333333</c:v>
                </c:pt>
                <c:pt idx="40" formatCode="0.0000">
                  <c:v>110.59375061333333</c:v>
                </c:pt>
                <c:pt idx="41">
                  <c:v>112</c:v>
                </c:pt>
                <c:pt idx="42" formatCode="0.0000">
                  <c:v>115</c:v>
                </c:pt>
                <c:pt idx="43" formatCode="0.0000">
                  <c:v>115</c:v>
                </c:pt>
                <c:pt idx="44" formatCode="0.0000">
                  <c:v>115</c:v>
                </c:pt>
                <c:pt idx="45" formatCode="0.0000">
                  <c:v>115</c:v>
                </c:pt>
                <c:pt idx="46">
                  <c:v>115</c:v>
                </c:pt>
                <c:pt idx="47" formatCode="0.0000">
                  <c:v>118</c:v>
                </c:pt>
                <c:pt idx="48" formatCode="0.0000">
                  <c:v>118</c:v>
                </c:pt>
                <c:pt idx="49" formatCode="0.0000">
                  <c:v>118</c:v>
                </c:pt>
                <c:pt idx="50" formatCode="0.0000">
                  <c:v>118</c:v>
                </c:pt>
                <c:pt idx="51">
                  <c:v>118</c:v>
                </c:pt>
                <c:pt idx="52" formatCode="0.0000">
                  <c:v>121</c:v>
                </c:pt>
                <c:pt idx="53" formatCode="0.0000">
                  <c:v>121</c:v>
                </c:pt>
                <c:pt idx="54" formatCode="0.0000">
                  <c:v>121</c:v>
                </c:pt>
                <c:pt idx="55" formatCode="0.0000">
                  <c:v>121</c:v>
                </c:pt>
                <c:pt idx="56">
                  <c:v>121</c:v>
                </c:pt>
                <c:pt idx="57" formatCode="0.0000">
                  <c:v>124</c:v>
                </c:pt>
                <c:pt idx="58" formatCode="0.0000">
                  <c:v>124</c:v>
                </c:pt>
                <c:pt idx="59" formatCode="0.0000">
                  <c:v>124</c:v>
                </c:pt>
                <c:pt idx="60" formatCode="0.0000">
                  <c:v>124</c:v>
                </c:pt>
                <c:pt idx="61">
                  <c:v>124</c:v>
                </c:pt>
                <c:pt idx="62" formatCode="0.0000">
                  <c:v>127</c:v>
                </c:pt>
                <c:pt idx="63" formatCode="0.0000">
                  <c:v>127</c:v>
                </c:pt>
                <c:pt idx="64" formatCode="0.0000">
                  <c:v>127</c:v>
                </c:pt>
                <c:pt idx="65" formatCode="0.0000">
                  <c:v>127</c:v>
                </c:pt>
                <c:pt idx="66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6-458D-926A-38FFEDD4C0F9}"/>
            </c:ext>
          </c:extLst>
        </c:ser>
        <c:ser>
          <c:idx val="2"/>
          <c:order val="2"/>
          <c:tx>
            <c:v>SRI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'SRI Rate'!$A$4:$A$42</c:f>
              <c:numCache>
                <c:formatCode>General</c:formatCode>
                <c:ptCount val="39"/>
              </c:numCache>
            </c:numRef>
          </c:xVal>
          <c:yVal>
            <c:numRef>
              <c:f>'SRI Rate'!$B$4:$B$42</c:f>
              <c:numCache>
                <c:formatCode>General</c:formatCode>
                <c:ptCount val="3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6-458D-926A-38FFEDD4C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00703"/>
        <c:axId val="936353743"/>
      </c:scatterChart>
      <c:valAx>
        <c:axId val="110700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53743"/>
        <c:crosses val="autoZero"/>
        <c:crossBetween val="midCat"/>
      </c:valAx>
      <c:valAx>
        <c:axId val="9363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0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129128497959798E-2"/>
          <c:y val="0.12425457358852701"/>
          <c:w val="0.82260612979338055"/>
          <c:h val="0.79802930715801923"/>
        </c:manualLayout>
      </c:layout>
      <c:scatterChart>
        <c:scatterStyle val="lineMarker"/>
        <c:varyColors val="0"/>
        <c:ser>
          <c:idx val="0"/>
          <c:order val="0"/>
          <c:tx>
            <c:v>orignal data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'tab_i-129_test_data_2_column_su'!$A$5:$A$37</c:f>
              <c:numCache>
                <c:formatCode>General</c:formatCode>
                <c:ptCount val="33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3.25</c:v>
                </c:pt>
                <c:pt idx="7">
                  <c:v>3.5</c:v>
                </c:pt>
                <c:pt idx="8">
                  <c:v>3.75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5.25</c:v>
                </c:pt>
                <c:pt idx="13">
                  <c:v>5.5</c:v>
                </c:pt>
                <c:pt idx="14">
                  <c:v>5.75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7.25</c:v>
                </c:pt>
                <c:pt idx="19">
                  <c:v>7.5</c:v>
                </c:pt>
                <c:pt idx="20">
                  <c:v>7.75</c:v>
                </c:pt>
                <c:pt idx="21">
                  <c:v>8.25</c:v>
                </c:pt>
                <c:pt idx="22">
                  <c:v>8.5</c:v>
                </c:pt>
                <c:pt idx="23">
                  <c:v>8.75</c:v>
                </c:pt>
                <c:pt idx="24">
                  <c:v>9.25</c:v>
                </c:pt>
                <c:pt idx="25">
                  <c:v>9.5</c:v>
                </c:pt>
                <c:pt idx="26">
                  <c:v>9.75</c:v>
                </c:pt>
                <c:pt idx="27">
                  <c:v>15</c:v>
                </c:pt>
                <c:pt idx="28">
                  <c:v>20</c:v>
                </c:pt>
                <c:pt idx="29">
                  <c:v>25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</c:numCache>
            </c:numRef>
          </c:xVal>
          <c:yVal>
            <c:numRef>
              <c:f>'tab_i-129_test_data_2_column_su'!$M$5:$M$37</c:f>
              <c:numCache>
                <c:formatCode>General</c:formatCode>
                <c:ptCount val="33"/>
                <c:pt idx="0">
                  <c:v>0.75</c:v>
                </c:pt>
                <c:pt idx="1">
                  <c:v>2.5</c:v>
                </c:pt>
                <c:pt idx="2">
                  <c:v>5</c:v>
                </c:pt>
                <c:pt idx="3">
                  <c:v>13</c:v>
                </c:pt>
                <c:pt idx="4">
                  <c:v>17.75</c:v>
                </c:pt>
                <c:pt idx="5">
                  <c:v>23.25</c:v>
                </c:pt>
                <c:pt idx="6">
                  <c:v>37.25</c:v>
                </c:pt>
                <c:pt idx="7">
                  <c:v>45</c:v>
                </c:pt>
                <c:pt idx="8">
                  <c:v>53.5</c:v>
                </c:pt>
                <c:pt idx="9">
                  <c:v>73.5</c:v>
                </c:pt>
                <c:pt idx="10">
                  <c:v>84.25</c:v>
                </c:pt>
                <c:pt idx="11">
                  <c:v>95.75</c:v>
                </c:pt>
                <c:pt idx="12">
                  <c:v>121.75</c:v>
                </c:pt>
                <c:pt idx="13">
                  <c:v>135.5</c:v>
                </c:pt>
                <c:pt idx="14">
                  <c:v>150</c:v>
                </c:pt>
                <c:pt idx="15">
                  <c:v>182</c:v>
                </c:pt>
                <c:pt idx="16">
                  <c:v>198.75</c:v>
                </c:pt>
                <c:pt idx="17">
                  <c:v>216.25</c:v>
                </c:pt>
                <c:pt idx="18">
                  <c:v>254.25</c:v>
                </c:pt>
                <c:pt idx="19">
                  <c:v>274</c:v>
                </c:pt>
                <c:pt idx="20">
                  <c:v>294.5</c:v>
                </c:pt>
                <c:pt idx="21">
                  <c:v>338.5</c:v>
                </c:pt>
                <c:pt idx="22">
                  <c:v>361.25</c:v>
                </c:pt>
                <c:pt idx="23">
                  <c:v>384.75</c:v>
                </c:pt>
                <c:pt idx="24">
                  <c:v>434.75</c:v>
                </c:pt>
                <c:pt idx="25">
                  <c:v>460.5</c:v>
                </c:pt>
                <c:pt idx="26">
                  <c:v>487</c:v>
                </c:pt>
                <c:pt idx="27">
                  <c:v>1075</c:v>
                </c:pt>
                <c:pt idx="28">
                  <c:v>1650</c:v>
                </c:pt>
                <c:pt idx="29">
                  <c:v>2240</c:v>
                </c:pt>
                <c:pt idx="30">
                  <c:v>2845</c:v>
                </c:pt>
                <c:pt idx="31">
                  <c:v>3465</c:v>
                </c:pt>
                <c:pt idx="32">
                  <c:v>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F-45EA-800E-CACFA5D4E83D}"/>
            </c:ext>
          </c:extLst>
        </c:ser>
        <c:ser>
          <c:idx val="1"/>
          <c:order val="1"/>
          <c:tx>
            <c:v>hand calc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'tab_i-129_test_data_2_column_su'!$O$4:$O$70</c:f>
              <c:numCache>
                <c:formatCode>General</c:formatCode>
                <c:ptCount val="67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26</c:v>
                </c:pt>
                <c:pt idx="53">
                  <c:v>27</c:v>
                </c:pt>
                <c:pt idx="54">
                  <c:v>28</c:v>
                </c:pt>
                <c:pt idx="55">
                  <c:v>29</c:v>
                </c:pt>
                <c:pt idx="56">
                  <c:v>30</c:v>
                </c:pt>
                <c:pt idx="57">
                  <c:v>31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35</c:v>
                </c:pt>
                <c:pt idx="62">
                  <c:v>36</c:v>
                </c:pt>
                <c:pt idx="63">
                  <c:v>37</c:v>
                </c:pt>
                <c:pt idx="64">
                  <c:v>38</c:v>
                </c:pt>
                <c:pt idx="65">
                  <c:v>39</c:v>
                </c:pt>
                <c:pt idx="66">
                  <c:v>40</c:v>
                </c:pt>
              </c:numCache>
            </c:numRef>
          </c:xVal>
          <c:yVal>
            <c:numRef>
              <c:f>'tab_i-129_test_data_2_column_su'!$Q$4:$Q$70</c:f>
              <c:numCache>
                <c:formatCode>0.000</c:formatCode>
                <c:ptCount val="67"/>
                <c:pt idx="0" formatCode="General">
                  <c:v>0</c:v>
                </c:pt>
                <c:pt idx="1">
                  <c:v>0.75</c:v>
                </c:pt>
                <c:pt idx="2">
                  <c:v>2.5</c:v>
                </c:pt>
                <c:pt idx="3">
                  <c:v>5</c:v>
                </c:pt>
                <c:pt idx="4">
                  <c:v>10.4</c:v>
                </c:pt>
                <c:pt idx="5">
                  <c:v>13</c:v>
                </c:pt>
                <c:pt idx="6">
                  <c:v>17.75</c:v>
                </c:pt>
                <c:pt idx="7">
                  <c:v>23.25</c:v>
                </c:pt>
                <c:pt idx="8">
                  <c:v>31.880000000000003</c:v>
                </c:pt>
                <c:pt idx="9" formatCode="General">
                  <c:v>37.25</c:v>
                </c:pt>
                <c:pt idx="10" formatCode="General">
                  <c:v>45</c:v>
                </c:pt>
                <c:pt idx="11" formatCode="General">
                  <c:v>53.5</c:v>
                </c:pt>
                <c:pt idx="12">
                  <c:v>65.176000000000002</c:v>
                </c:pt>
                <c:pt idx="13" formatCode="General">
                  <c:v>73.5</c:v>
                </c:pt>
                <c:pt idx="14" formatCode="General">
                  <c:v>84.25</c:v>
                </c:pt>
                <c:pt idx="15" formatCode="General">
                  <c:v>95.75</c:v>
                </c:pt>
                <c:pt idx="16">
                  <c:v>110.43520000000001</c:v>
                </c:pt>
                <c:pt idx="17" formatCode="General">
                  <c:v>121.75</c:v>
                </c:pt>
                <c:pt idx="18" formatCode="General">
                  <c:v>135.5</c:v>
                </c:pt>
                <c:pt idx="19" formatCode="General">
                  <c:v>150</c:v>
                </c:pt>
                <c:pt idx="20">
                  <c:v>167.68704</c:v>
                </c:pt>
                <c:pt idx="21" formatCode="General">
                  <c:v>182</c:v>
                </c:pt>
                <c:pt idx="22" formatCode="General">
                  <c:v>198.75</c:v>
                </c:pt>
                <c:pt idx="23" formatCode="General">
                  <c:v>216.25</c:v>
                </c:pt>
                <c:pt idx="24">
                  <c:v>236.937408</c:v>
                </c:pt>
                <c:pt idx="25" formatCode="General">
                  <c:v>254.25</c:v>
                </c:pt>
                <c:pt idx="26" formatCode="General">
                  <c:v>274</c:v>
                </c:pt>
                <c:pt idx="27" formatCode="General">
                  <c:v>294.5</c:v>
                </c:pt>
                <c:pt idx="28">
                  <c:v>318.18748160000001</c:v>
                </c:pt>
                <c:pt idx="29" formatCode="General">
                  <c:v>338.5</c:v>
                </c:pt>
                <c:pt idx="30" formatCode="General">
                  <c:v>361.25</c:v>
                </c:pt>
                <c:pt idx="31" formatCode="General">
                  <c:v>384.75</c:v>
                </c:pt>
                <c:pt idx="32">
                  <c:v>411.43749632000004</c:v>
                </c:pt>
                <c:pt idx="33" formatCode="General">
                  <c:v>434.75</c:v>
                </c:pt>
                <c:pt idx="34" formatCode="General">
                  <c:v>460.5</c:v>
                </c:pt>
                <c:pt idx="35" formatCode="General">
                  <c:v>487</c:v>
                </c:pt>
                <c:pt idx="36">
                  <c:v>522.03124693333336</c:v>
                </c:pt>
                <c:pt idx="37">
                  <c:v>632.62499754666669</c:v>
                </c:pt>
                <c:pt idx="38">
                  <c:v>743.21874816000002</c:v>
                </c:pt>
                <c:pt idx="39">
                  <c:v>853.81249877333335</c:v>
                </c:pt>
                <c:pt idx="40">
                  <c:v>964.40624938666667</c:v>
                </c:pt>
                <c:pt idx="41" formatCode="General">
                  <c:v>1075</c:v>
                </c:pt>
                <c:pt idx="42">
                  <c:v>1190</c:v>
                </c:pt>
                <c:pt idx="43">
                  <c:v>1305</c:v>
                </c:pt>
                <c:pt idx="44">
                  <c:v>1420</c:v>
                </c:pt>
                <c:pt idx="45">
                  <c:v>1535</c:v>
                </c:pt>
                <c:pt idx="46" formatCode="General">
                  <c:v>1650</c:v>
                </c:pt>
                <c:pt idx="47">
                  <c:v>1768</c:v>
                </c:pt>
                <c:pt idx="48">
                  <c:v>1886</c:v>
                </c:pt>
                <c:pt idx="49">
                  <c:v>2004</c:v>
                </c:pt>
                <c:pt idx="50">
                  <c:v>2122</c:v>
                </c:pt>
                <c:pt idx="51" formatCode="General">
                  <c:v>2240</c:v>
                </c:pt>
                <c:pt idx="52">
                  <c:v>2361</c:v>
                </c:pt>
                <c:pt idx="53">
                  <c:v>2482</c:v>
                </c:pt>
                <c:pt idx="54">
                  <c:v>2603</c:v>
                </c:pt>
                <c:pt idx="55">
                  <c:v>2724</c:v>
                </c:pt>
                <c:pt idx="56" formatCode="General">
                  <c:v>2845</c:v>
                </c:pt>
                <c:pt idx="57">
                  <c:v>2969</c:v>
                </c:pt>
                <c:pt idx="58">
                  <c:v>3093</c:v>
                </c:pt>
                <c:pt idx="59">
                  <c:v>3217</c:v>
                </c:pt>
                <c:pt idx="60">
                  <c:v>3341</c:v>
                </c:pt>
                <c:pt idx="61" formatCode="General">
                  <c:v>3465</c:v>
                </c:pt>
                <c:pt idx="62">
                  <c:v>3592</c:v>
                </c:pt>
                <c:pt idx="63">
                  <c:v>3719</c:v>
                </c:pt>
                <c:pt idx="64">
                  <c:v>3846</c:v>
                </c:pt>
                <c:pt idx="65">
                  <c:v>3973</c:v>
                </c:pt>
                <c:pt idx="66" formatCode="General">
                  <c:v>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9F-45EA-800E-CACFA5D4E83D}"/>
            </c:ext>
          </c:extLst>
        </c:ser>
        <c:ser>
          <c:idx val="2"/>
          <c:order val="2"/>
          <c:tx>
            <c:v>SRI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'SRI Cumulative'!$A$3:$A$69</c:f>
              <c:numCache>
                <c:formatCode>General</c:formatCode>
                <c:ptCount val="67"/>
              </c:numCache>
            </c:numRef>
          </c:xVal>
          <c:yVal>
            <c:numRef>
              <c:f>'SRI Cumulative'!$B$3:$B$69</c:f>
              <c:numCache>
                <c:formatCode>General</c:formatCode>
                <c:ptCount val="6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9F-45EA-800E-CACFA5D4E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00703"/>
        <c:axId val="936353743"/>
      </c:scatterChart>
      <c:valAx>
        <c:axId val="110700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53743"/>
        <c:crosses val="autoZero"/>
        <c:crossBetween val="midCat"/>
      </c:valAx>
      <c:valAx>
        <c:axId val="9363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0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180975</xdr:rowOff>
    </xdr:from>
    <xdr:to>
      <xdr:col>18</xdr:col>
      <xdr:colOff>581026</xdr:colOff>
      <xdr:row>24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8D560-14C5-4AF1-9C8A-BB9973468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180975</xdr:rowOff>
    </xdr:from>
    <xdr:to>
      <xdr:col>18</xdr:col>
      <xdr:colOff>581026</xdr:colOff>
      <xdr:row>20</xdr:row>
      <xdr:rowOff>161926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846DF9-AA16-4A5A-9E54-7F7FFD6DA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0"/>
  <sheetViews>
    <sheetView topLeftCell="A4" workbookViewId="0">
      <selection activeCell="Q8" sqref="Q8"/>
    </sheetView>
  </sheetViews>
  <sheetFormatPr defaultRowHeight="15" x14ac:dyDescent="0.25"/>
  <cols>
    <col min="8" max="8" width="13.7109375" bestFit="1" customWidth="1"/>
    <col min="16" max="16" width="13.7109375" bestFit="1" customWidth="1"/>
    <col min="19" max="19" width="12.5703125" bestFit="1" customWidth="1"/>
  </cols>
  <sheetData>
    <row r="1" spans="1:17" x14ac:dyDescent="0.25">
      <c r="A1" t="s">
        <v>0</v>
      </c>
    </row>
    <row r="2" spans="1:17" x14ac:dyDescent="0.25">
      <c r="A2" t="s">
        <v>1</v>
      </c>
      <c r="H2" t="s">
        <v>10</v>
      </c>
      <c r="P2" t="s">
        <v>11</v>
      </c>
    </row>
    <row r="3" spans="1:17" x14ac:dyDescent="0.25">
      <c r="A3" t="s">
        <v>2</v>
      </c>
      <c r="B3" t="s">
        <v>3</v>
      </c>
      <c r="D3" t="s">
        <v>4</v>
      </c>
      <c r="G3" t="s">
        <v>2</v>
      </c>
      <c r="H3" t="s">
        <v>8</v>
      </c>
      <c r="I3" t="s">
        <v>7</v>
      </c>
      <c r="K3" t="s">
        <v>5</v>
      </c>
      <c r="L3" t="s">
        <v>6</v>
      </c>
      <c r="M3" t="s">
        <v>9</v>
      </c>
      <c r="O3" t="s">
        <v>2</v>
      </c>
      <c r="P3" t="s">
        <v>8</v>
      </c>
      <c r="Q3" t="s">
        <v>7</v>
      </c>
    </row>
    <row r="4" spans="1:17" x14ac:dyDescent="0.25">
      <c r="A4">
        <v>1</v>
      </c>
      <c r="B4">
        <v>0</v>
      </c>
      <c r="C4">
        <v>0</v>
      </c>
      <c r="D4">
        <v>0</v>
      </c>
      <c r="E4">
        <v>0</v>
      </c>
      <c r="G4">
        <v>1</v>
      </c>
      <c r="H4">
        <v>0</v>
      </c>
      <c r="I4">
        <v>0</v>
      </c>
      <c r="K4">
        <v>0</v>
      </c>
      <c r="L4">
        <v>0</v>
      </c>
      <c r="M4">
        <v>0</v>
      </c>
      <c r="O4">
        <v>1</v>
      </c>
      <c r="P4">
        <v>0</v>
      </c>
      <c r="Q4">
        <v>0</v>
      </c>
    </row>
    <row r="5" spans="1:17" x14ac:dyDescent="0.25">
      <c r="A5">
        <v>1.25</v>
      </c>
      <c r="B5">
        <v>1</v>
      </c>
      <c r="C5">
        <f>((A5-A4)*B5)+C4</f>
        <v>0.25</v>
      </c>
      <c r="D5">
        <v>2</v>
      </c>
      <c r="E5">
        <f>((C5-C4)*D5)+E4</f>
        <v>0.5</v>
      </c>
      <c r="G5">
        <v>1.25</v>
      </c>
      <c r="H5">
        <f>D5</f>
        <v>2</v>
      </c>
      <c r="I5" s="4">
        <f>E5</f>
        <v>0.5</v>
      </c>
      <c r="J5" s="4"/>
      <c r="K5">
        <f>C5+E5</f>
        <v>0.75</v>
      </c>
      <c r="L5">
        <f t="shared" ref="L5:L37" si="0">B5+D5</f>
        <v>3</v>
      </c>
      <c r="M5">
        <f>C5+E5</f>
        <v>0.75</v>
      </c>
      <c r="O5">
        <v>1.25</v>
      </c>
      <c r="P5">
        <f>L5</f>
        <v>3</v>
      </c>
      <c r="Q5" s="4">
        <f>K5</f>
        <v>0.75</v>
      </c>
    </row>
    <row r="6" spans="1:17" x14ac:dyDescent="0.25">
      <c r="A6">
        <v>1.5</v>
      </c>
      <c r="B6">
        <v>2</v>
      </c>
      <c r="C6">
        <f>((A6-A5)*B6)+C5</f>
        <v>0.75</v>
      </c>
      <c r="D6">
        <v>5</v>
      </c>
      <c r="E6">
        <f>((A6-A5)*D6)+E5</f>
        <v>1.75</v>
      </c>
      <c r="G6">
        <v>1.5</v>
      </c>
      <c r="H6">
        <f t="shared" ref="H6:H7" si="1">D6</f>
        <v>5</v>
      </c>
      <c r="I6" s="4">
        <f t="shared" ref="I6:I7" si="2">E6</f>
        <v>1.75</v>
      </c>
      <c r="J6" s="4"/>
      <c r="K6">
        <f t="shared" ref="K6:K37" si="3">C6+E6</f>
        <v>2.5</v>
      </c>
      <c r="L6">
        <f t="shared" si="0"/>
        <v>7</v>
      </c>
      <c r="M6">
        <f>((A6-A5)*L6)+M5</f>
        <v>2.5</v>
      </c>
      <c r="O6">
        <v>1.5</v>
      </c>
      <c r="P6">
        <f t="shared" ref="P6:P7" si="4">L6</f>
        <v>7</v>
      </c>
      <c r="Q6" s="4">
        <f t="shared" ref="Q6:Q7" si="5">K6</f>
        <v>2.5</v>
      </c>
    </row>
    <row r="7" spans="1:17" x14ac:dyDescent="0.25">
      <c r="A7">
        <v>1.75</v>
      </c>
      <c r="B7">
        <v>3</v>
      </c>
      <c r="C7">
        <f t="shared" ref="C7:C37" si="6">((A7-A6)*B7)+C6</f>
        <v>1.5</v>
      </c>
      <c r="D7">
        <v>7</v>
      </c>
      <c r="E7">
        <f t="shared" ref="E7:E37" si="7">((A7-A6)*D7)+E6</f>
        <v>3.5</v>
      </c>
      <c r="G7">
        <v>1.75</v>
      </c>
      <c r="H7">
        <f t="shared" si="1"/>
        <v>7</v>
      </c>
      <c r="I7" s="4">
        <f t="shared" si="2"/>
        <v>3.5</v>
      </c>
      <c r="J7" s="4"/>
      <c r="K7">
        <f t="shared" si="3"/>
        <v>5</v>
      </c>
      <c r="L7">
        <f t="shared" si="0"/>
        <v>10</v>
      </c>
      <c r="M7">
        <f t="shared" ref="M7:M37" si="8">((A7-A6)*L7)+M6</f>
        <v>5</v>
      </c>
      <c r="O7">
        <v>1.75</v>
      </c>
      <c r="P7">
        <f t="shared" si="4"/>
        <v>10</v>
      </c>
      <c r="Q7" s="4">
        <f t="shared" si="5"/>
        <v>5</v>
      </c>
    </row>
    <row r="8" spans="1:17" x14ac:dyDescent="0.25">
      <c r="A8">
        <v>2.25</v>
      </c>
      <c r="B8">
        <v>5</v>
      </c>
      <c r="C8">
        <f t="shared" si="6"/>
        <v>4</v>
      </c>
      <c r="D8">
        <v>11</v>
      </c>
      <c r="E8">
        <f t="shared" si="7"/>
        <v>9</v>
      </c>
      <c r="G8">
        <v>2</v>
      </c>
      <c r="H8" s="3">
        <f>I8-I4</f>
        <v>7.2</v>
      </c>
      <c r="I8" s="4">
        <f>I4+((G8-G4)/(G9-G4))*(I9-I4)</f>
        <v>7.2</v>
      </c>
      <c r="J8" s="4"/>
      <c r="K8">
        <f t="shared" si="3"/>
        <v>13</v>
      </c>
      <c r="L8">
        <f t="shared" si="0"/>
        <v>16</v>
      </c>
      <c r="M8">
        <f t="shared" si="8"/>
        <v>13</v>
      </c>
      <c r="O8">
        <v>2</v>
      </c>
      <c r="P8" s="3">
        <f>Q8-Q4</f>
        <v>10.4</v>
      </c>
      <c r="Q8" s="4">
        <f>Q4+((O8-O4)/(O9-O4))*(Q9-Q4)</f>
        <v>10.4</v>
      </c>
    </row>
    <row r="9" spans="1:17" x14ac:dyDescent="0.25">
      <c r="A9">
        <v>2.5</v>
      </c>
      <c r="B9">
        <v>6</v>
      </c>
      <c r="C9">
        <f t="shared" si="6"/>
        <v>5.5</v>
      </c>
      <c r="D9">
        <v>13</v>
      </c>
      <c r="E9">
        <f t="shared" si="7"/>
        <v>12.25</v>
      </c>
      <c r="G9">
        <v>2.25</v>
      </c>
      <c r="H9" s="2">
        <f>D8</f>
        <v>11</v>
      </c>
      <c r="I9" s="4">
        <f>E8</f>
        <v>9</v>
      </c>
      <c r="J9" s="4"/>
      <c r="K9">
        <f t="shared" si="3"/>
        <v>17.75</v>
      </c>
      <c r="L9">
        <f t="shared" si="0"/>
        <v>19</v>
      </c>
      <c r="M9">
        <f t="shared" si="8"/>
        <v>17.75</v>
      </c>
      <c r="O9">
        <v>2.25</v>
      </c>
      <c r="P9" s="2">
        <f>L8</f>
        <v>16</v>
      </c>
      <c r="Q9" s="4">
        <f>M8</f>
        <v>13</v>
      </c>
    </row>
    <row r="10" spans="1:17" x14ac:dyDescent="0.25">
      <c r="A10">
        <v>2.75</v>
      </c>
      <c r="B10">
        <v>7</v>
      </c>
      <c r="C10">
        <f t="shared" si="6"/>
        <v>7.25</v>
      </c>
      <c r="D10">
        <v>15</v>
      </c>
      <c r="E10">
        <f t="shared" si="7"/>
        <v>16</v>
      </c>
      <c r="G10">
        <v>2.5</v>
      </c>
      <c r="H10" s="2">
        <f t="shared" ref="H10:H11" si="9">D9</f>
        <v>13</v>
      </c>
      <c r="I10" s="4">
        <f t="shared" ref="I10:I11" si="10">E9</f>
        <v>12.25</v>
      </c>
      <c r="J10" s="4"/>
      <c r="K10">
        <f t="shared" si="3"/>
        <v>23.25</v>
      </c>
      <c r="L10">
        <f t="shared" si="0"/>
        <v>22</v>
      </c>
      <c r="M10">
        <f t="shared" si="8"/>
        <v>23.25</v>
      </c>
      <c r="O10">
        <v>2.5</v>
      </c>
      <c r="P10" s="2">
        <f t="shared" ref="P10:Q11" si="11">L9</f>
        <v>19</v>
      </c>
      <c r="Q10" s="4">
        <f t="shared" si="11"/>
        <v>17.75</v>
      </c>
    </row>
    <row r="11" spans="1:17" x14ac:dyDescent="0.25">
      <c r="A11">
        <v>3.25</v>
      </c>
      <c r="B11">
        <v>9</v>
      </c>
      <c r="C11">
        <f t="shared" si="6"/>
        <v>11.75</v>
      </c>
      <c r="D11">
        <v>19</v>
      </c>
      <c r="E11">
        <f t="shared" si="7"/>
        <v>25.5</v>
      </c>
      <c r="G11">
        <v>2.75</v>
      </c>
      <c r="H11" s="2">
        <f t="shared" si="9"/>
        <v>15</v>
      </c>
      <c r="I11" s="4">
        <f t="shared" si="10"/>
        <v>16</v>
      </c>
      <c r="J11" s="4"/>
      <c r="K11">
        <f t="shared" si="3"/>
        <v>37.25</v>
      </c>
      <c r="L11">
        <f t="shared" si="0"/>
        <v>28</v>
      </c>
      <c r="M11">
        <f t="shared" si="8"/>
        <v>37.25</v>
      </c>
      <c r="O11">
        <v>2.75</v>
      </c>
      <c r="P11" s="2">
        <f t="shared" si="11"/>
        <v>22</v>
      </c>
      <c r="Q11" s="4">
        <f t="shared" si="11"/>
        <v>23.25</v>
      </c>
    </row>
    <row r="12" spans="1:17" x14ac:dyDescent="0.25">
      <c r="A12">
        <v>3.5</v>
      </c>
      <c r="B12">
        <v>10</v>
      </c>
      <c r="C12">
        <f t="shared" si="6"/>
        <v>14.25</v>
      </c>
      <c r="D12">
        <v>21</v>
      </c>
      <c r="E12">
        <f t="shared" si="7"/>
        <v>30.75</v>
      </c>
      <c r="G12">
        <v>3</v>
      </c>
      <c r="H12" s="3">
        <f>I12-I8</f>
        <v>14.64</v>
      </c>
      <c r="I12" s="4">
        <f>I8+((G12-G8)/(G13-G8))*(I13-I8)</f>
        <v>21.84</v>
      </c>
      <c r="J12" s="4"/>
      <c r="K12">
        <f t="shared" si="3"/>
        <v>45</v>
      </c>
      <c r="L12">
        <f t="shared" si="0"/>
        <v>31</v>
      </c>
      <c r="M12">
        <f t="shared" si="8"/>
        <v>45</v>
      </c>
      <c r="O12">
        <v>3</v>
      </c>
      <c r="P12" s="3">
        <f>Q12-Q8</f>
        <v>21.480000000000004</v>
      </c>
      <c r="Q12" s="4">
        <f>Q8+((O12-O8)/(O13-O8))*(Q13-Q8)</f>
        <v>31.880000000000003</v>
      </c>
    </row>
    <row r="13" spans="1:17" x14ac:dyDescent="0.25">
      <c r="A13">
        <v>3.75</v>
      </c>
      <c r="B13">
        <v>11</v>
      </c>
      <c r="C13">
        <f t="shared" si="6"/>
        <v>17</v>
      </c>
      <c r="D13">
        <v>23</v>
      </c>
      <c r="E13">
        <f t="shared" si="7"/>
        <v>36.5</v>
      </c>
      <c r="G13">
        <v>3.25</v>
      </c>
      <c r="H13">
        <f>D11</f>
        <v>19</v>
      </c>
      <c r="I13">
        <f>E11</f>
        <v>25.5</v>
      </c>
      <c r="K13">
        <f t="shared" si="3"/>
        <v>53.5</v>
      </c>
      <c r="L13">
        <f t="shared" si="0"/>
        <v>34</v>
      </c>
      <c r="M13">
        <f t="shared" si="8"/>
        <v>53.5</v>
      </c>
      <c r="O13">
        <v>3.25</v>
      </c>
      <c r="P13">
        <f>L11</f>
        <v>28</v>
      </c>
      <c r="Q13">
        <f>M11</f>
        <v>37.25</v>
      </c>
    </row>
    <row r="14" spans="1:17" x14ac:dyDescent="0.25">
      <c r="A14">
        <v>4.25</v>
      </c>
      <c r="B14">
        <v>13</v>
      </c>
      <c r="C14">
        <f t="shared" si="6"/>
        <v>23.5</v>
      </c>
      <c r="D14">
        <v>27</v>
      </c>
      <c r="E14">
        <f t="shared" si="7"/>
        <v>50</v>
      </c>
      <c r="G14">
        <v>3.5</v>
      </c>
      <c r="H14">
        <f t="shared" ref="H14:H15" si="12">D12</f>
        <v>21</v>
      </c>
      <c r="I14">
        <f t="shared" ref="I14:I15" si="13">E12</f>
        <v>30.75</v>
      </c>
      <c r="K14">
        <f t="shared" si="3"/>
        <v>73.5</v>
      </c>
      <c r="L14">
        <f t="shared" si="0"/>
        <v>40</v>
      </c>
      <c r="M14">
        <f t="shared" si="8"/>
        <v>73.5</v>
      </c>
      <c r="O14">
        <v>3.5</v>
      </c>
      <c r="P14">
        <f t="shared" ref="P14:Q15" si="14">L12</f>
        <v>31</v>
      </c>
      <c r="Q14">
        <f t="shared" si="14"/>
        <v>45</v>
      </c>
    </row>
    <row r="15" spans="1:17" x14ac:dyDescent="0.25">
      <c r="A15">
        <v>4.5</v>
      </c>
      <c r="B15">
        <v>14</v>
      </c>
      <c r="C15">
        <f t="shared" si="6"/>
        <v>27</v>
      </c>
      <c r="D15">
        <v>29</v>
      </c>
      <c r="E15">
        <f t="shared" si="7"/>
        <v>57.25</v>
      </c>
      <c r="G15">
        <v>3.75</v>
      </c>
      <c r="H15">
        <f t="shared" si="12"/>
        <v>23</v>
      </c>
      <c r="I15">
        <f t="shared" si="13"/>
        <v>36.5</v>
      </c>
      <c r="K15">
        <f t="shared" si="3"/>
        <v>84.25</v>
      </c>
      <c r="L15">
        <f t="shared" si="0"/>
        <v>43</v>
      </c>
      <c r="M15">
        <f t="shared" si="8"/>
        <v>84.25</v>
      </c>
      <c r="O15">
        <v>3.75</v>
      </c>
      <c r="P15">
        <f t="shared" si="14"/>
        <v>34</v>
      </c>
      <c r="Q15">
        <f t="shared" si="14"/>
        <v>53.5</v>
      </c>
    </row>
    <row r="16" spans="1:17" x14ac:dyDescent="0.25">
      <c r="A16">
        <v>4.75</v>
      </c>
      <c r="B16">
        <v>15</v>
      </c>
      <c r="C16">
        <f t="shared" si="6"/>
        <v>30.75</v>
      </c>
      <c r="D16">
        <v>31</v>
      </c>
      <c r="E16">
        <f t="shared" si="7"/>
        <v>65</v>
      </c>
      <c r="G16">
        <v>4</v>
      </c>
      <c r="H16" s="3">
        <f>I16-I12</f>
        <v>22.528000000000002</v>
      </c>
      <c r="I16" s="4">
        <f>I12+((G16-G12)/(G17-G12))*(I17-I12)</f>
        <v>44.368000000000002</v>
      </c>
      <c r="J16" s="4"/>
      <c r="K16">
        <f t="shared" si="3"/>
        <v>95.75</v>
      </c>
      <c r="L16">
        <f t="shared" si="0"/>
        <v>46</v>
      </c>
      <c r="M16">
        <f t="shared" si="8"/>
        <v>95.75</v>
      </c>
      <c r="O16">
        <v>4</v>
      </c>
      <c r="P16" s="3">
        <f>Q16-Q12</f>
        <v>33.295999999999999</v>
      </c>
      <c r="Q16" s="4">
        <f>Q12+((O16-O12)/(O17-O12))*(Q17-Q12)</f>
        <v>65.176000000000002</v>
      </c>
    </row>
    <row r="17" spans="1:19" x14ac:dyDescent="0.25">
      <c r="A17">
        <v>5.25</v>
      </c>
      <c r="B17">
        <v>17</v>
      </c>
      <c r="C17">
        <f t="shared" si="6"/>
        <v>39.25</v>
      </c>
      <c r="D17">
        <v>35</v>
      </c>
      <c r="E17">
        <f t="shared" si="7"/>
        <v>82.5</v>
      </c>
      <c r="G17">
        <v>4.25</v>
      </c>
      <c r="H17">
        <f>D14</f>
        <v>27</v>
      </c>
      <c r="I17">
        <f>E14</f>
        <v>50</v>
      </c>
      <c r="K17">
        <f t="shared" si="3"/>
        <v>121.75</v>
      </c>
      <c r="L17">
        <f t="shared" si="0"/>
        <v>52</v>
      </c>
      <c r="M17">
        <f t="shared" si="8"/>
        <v>121.75</v>
      </c>
      <c r="O17">
        <v>4.25</v>
      </c>
      <c r="P17">
        <f>L14</f>
        <v>40</v>
      </c>
      <c r="Q17">
        <f>M14</f>
        <v>73.5</v>
      </c>
    </row>
    <row r="18" spans="1:19" x14ac:dyDescent="0.25">
      <c r="A18">
        <v>5.5</v>
      </c>
      <c r="B18">
        <v>18</v>
      </c>
      <c r="C18">
        <f t="shared" si="6"/>
        <v>43.75</v>
      </c>
      <c r="D18">
        <v>37</v>
      </c>
      <c r="E18">
        <f t="shared" si="7"/>
        <v>91.75</v>
      </c>
      <c r="G18">
        <v>4.5</v>
      </c>
      <c r="H18">
        <f t="shared" ref="H18:H19" si="15">D15</f>
        <v>29</v>
      </c>
      <c r="I18">
        <f t="shared" ref="I18:I19" si="16">E15</f>
        <v>57.25</v>
      </c>
      <c r="K18">
        <f t="shared" si="3"/>
        <v>135.5</v>
      </c>
      <c r="L18">
        <f t="shared" si="0"/>
        <v>55</v>
      </c>
      <c r="M18">
        <f t="shared" si="8"/>
        <v>135.5</v>
      </c>
      <c r="O18">
        <v>4.5</v>
      </c>
      <c r="P18">
        <f t="shared" ref="P18:Q19" si="17">L15</f>
        <v>43</v>
      </c>
      <c r="Q18">
        <f t="shared" si="17"/>
        <v>84.25</v>
      </c>
    </row>
    <row r="19" spans="1:19" x14ac:dyDescent="0.25">
      <c r="A19">
        <v>5.75</v>
      </c>
      <c r="B19">
        <v>19</v>
      </c>
      <c r="C19">
        <f t="shared" si="6"/>
        <v>48.5</v>
      </c>
      <c r="D19">
        <v>39</v>
      </c>
      <c r="E19">
        <f t="shared" si="7"/>
        <v>101.5</v>
      </c>
      <c r="G19">
        <v>4.75</v>
      </c>
      <c r="H19">
        <f t="shared" si="15"/>
        <v>31</v>
      </c>
      <c r="I19">
        <f t="shared" si="16"/>
        <v>65</v>
      </c>
      <c r="K19">
        <f t="shared" si="3"/>
        <v>150</v>
      </c>
      <c r="L19">
        <f t="shared" si="0"/>
        <v>58</v>
      </c>
      <c r="M19">
        <f t="shared" si="8"/>
        <v>150</v>
      </c>
      <c r="O19">
        <v>4.75</v>
      </c>
      <c r="P19">
        <f t="shared" si="17"/>
        <v>46</v>
      </c>
      <c r="Q19">
        <f t="shared" si="17"/>
        <v>95.75</v>
      </c>
    </row>
    <row r="20" spans="1:19" x14ac:dyDescent="0.25">
      <c r="A20">
        <v>6.25</v>
      </c>
      <c r="B20">
        <v>21</v>
      </c>
      <c r="C20">
        <f t="shared" si="6"/>
        <v>59</v>
      </c>
      <c r="D20">
        <v>43</v>
      </c>
      <c r="E20">
        <f t="shared" si="7"/>
        <v>123</v>
      </c>
      <c r="G20">
        <v>5</v>
      </c>
      <c r="H20" s="3">
        <f>I20-I16</f>
        <v>30.505600000000008</v>
      </c>
      <c r="I20" s="4">
        <f>I16+((G20-G16)/(G21-G16))*(I21-I16)</f>
        <v>74.87360000000001</v>
      </c>
      <c r="J20" s="4"/>
      <c r="K20">
        <f t="shared" si="3"/>
        <v>182</v>
      </c>
      <c r="L20">
        <f t="shared" si="0"/>
        <v>64</v>
      </c>
      <c r="M20">
        <f t="shared" si="8"/>
        <v>182</v>
      </c>
      <c r="O20">
        <v>5</v>
      </c>
      <c r="P20" s="3">
        <f>Q20-Q16</f>
        <v>45.259200000000007</v>
      </c>
      <c r="Q20" s="4">
        <f>Q16+((O20-O16)/(O21-O16))*(Q21-Q16)</f>
        <v>110.43520000000001</v>
      </c>
    </row>
    <row r="21" spans="1:19" x14ac:dyDescent="0.25">
      <c r="A21">
        <v>6.5</v>
      </c>
      <c r="B21">
        <v>22</v>
      </c>
      <c r="C21">
        <f t="shared" si="6"/>
        <v>64.5</v>
      </c>
      <c r="D21">
        <v>45</v>
      </c>
      <c r="E21">
        <f t="shared" si="7"/>
        <v>134.25</v>
      </c>
      <c r="G21">
        <v>5.25</v>
      </c>
      <c r="H21">
        <f>D17</f>
        <v>35</v>
      </c>
      <c r="I21">
        <f t="shared" ref="I21:I23" si="18">E17</f>
        <v>82.5</v>
      </c>
      <c r="K21">
        <f t="shared" si="3"/>
        <v>198.75</v>
      </c>
      <c r="L21">
        <f t="shared" si="0"/>
        <v>67</v>
      </c>
      <c r="M21">
        <f t="shared" si="8"/>
        <v>198.75</v>
      </c>
      <c r="O21">
        <v>5.25</v>
      </c>
      <c r="P21">
        <f>L17</f>
        <v>52</v>
      </c>
      <c r="Q21">
        <f t="shared" ref="Q21:Q23" si="19">M17</f>
        <v>121.75</v>
      </c>
    </row>
    <row r="22" spans="1:19" x14ac:dyDescent="0.25">
      <c r="A22">
        <v>6.75</v>
      </c>
      <c r="B22">
        <v>23</v>
      </c>
      <c r="C22">
        <f t="shared" si="6"/>
        <v>70.25</v>
      </c>
      <c r="D22">
        <v>47</v>
      </c>
      <c r="E22">
        <f t="shared" si="7"/>
        <v>146</v>
      </c>
      <c r="G22">
        <v>5.5</v>
      </c>
      <c r="H22">
        <f t="shared" ref="H22:H23" si="20">D18</f>
        <v>37</v>
      </c>
      <c r="I22">
        <f t="shared" si="18"/>
        <v>91.75</v>
      </c>
      <c r="K22">
        <f t="shared" si="3"/>
        <v>216.25</v>
      </c>
      <c r="L22">
        <f t="shared" si="0"/>
        <v>70</v>
      </c>
      <c r="M22">
        <f t="shared" si="8"/>
        <v>216.25</v>
      </c>
      <c r="O22">
        <v>5.5</v>
      </c>
      <c r="P22">
        <f t="shared" ref="P22:P23" si="21">L18</f>
        <v>55</v>
      </c>
      <c r="Q22">
        <f t="shared" si="19"/>
        <v>135.5</v>
      </c>
    </row>
    <row r="23" spans="1:19" x14ac:dyDescent="0.25">
      <c r="A23">
        <v>7.25</v>
      </c>
      <c r="B23">
        <v>25</v>
      </c>
      <c r="C23">
        <f t="shared" si="6"/>
        <v>82.75</v>
      </c>
      <c r="D23">
        <v>51</v>
      </c>
      <c r="E23">
        <f t="shared" si="7"/>
        <v>171.5</v>
      </c>
      <c r="G23">
        <v>5.75</v>
      </c>
      <c r="H23">
        <f t="shared" si="20"/>
        <v>39</v>
      </c>
      <c r="I23">
        <f t="shared" si="18"/>
        <v>101.5</v>
      </c>
      <c r="K23">
        <f t="shared" si="3"/>
        <v>254.25</v>
      </c>
      <c r="L23">
        <f t="shared" si="0"/>
        <v>76</v>
      </c>
      <c r="M23">
        <f t="shared" si="8"/>
        <v>254.25</v>
      </c>
      <c r="O23">
        <v>5.75</v>
      </c>
      <c r="P23">
        <f t="shared" si="21"/>
        <v>58</v>
      </c>
      <c r="Q23">
        <f t="shared" si="19"/>
        <v>150</v>
      </c>
    </row>
    <row r="24" spans="1:19" x14ac:dyDescent="0.25">
      <c r="A24">
        <v>7.5</v>
      </c>
      <c r="B24">
        <v>26</v>
      </c>
      <c r="C24">
        <f t="shared" si="6"/>
        <v>89.25</v>
      </c>
      <c r="D24">
        <v>53</v>
      </c>
      <c r="E24">
        <f t="shared" si="7"/>
        <v>184.75</v>
      </c>
      <c r="G24">
        <v>6</v>
      </c>
      <c r="H24" s="3">
        <f>I24-I20</f>
        <v>38.501119999999986</v>
      </c>
      <c r="I24" s="4">
        <f>I20+((G24-G20)/(G25-G20))*(I25-I20)</f>
        <v>113.37472</v>
      </c>
      <c r="J24" s="4"/>
      <c r="K24">
        <f t="shared" si="3"/>
        <v>274</v>
      </c>
      <c r="L24">
        <f t="shared" si="0"/>
        <v>79</v>
      </c>
      <c r="M24">
        <f t="shared" si="8"/>
        <v>274</v>
      </c>
      <c r="O24">
        <v>6</v>
      </c>
      <c r="P24" s="3">
        <f>Q24-Q20</f>
        <v>57.251839999999987</v>
      </c>
      <c r="Q24" s="4">
        <f>Q20+((O24-O20)/(O25-O20))*(Q25-Q20)</f>
        <v>167.68704</v>
      </c>
    </row>
    <row r="25" spans="1:19" x14ac:dyDescent="0.25">
      <c r="A25">
        <v>7.75</v>
      </c>
      <c r="B25">
        <v>27</v>
      </c>
      <c r="C25">
        <f t="shared" si="6"/>
        <v>96</v>
      </c>
      <c r="D25">
        <v>55</v>
      </c>
      <c r="E25">
        <f t="shared" si="7"/>
        <v>198.5</v>
      </c>
      <c r="G25">
        <v>6.25</v>
      </c>
      <c r="H25">
        <f>D20</f>
        <v>43</v>
      </c>
      <c r="I25">
        <f t="shared" ref="I25:I27" si="22">E20</f>
        <v>123</v>
      </c>
      <c r="K25">
        <f t="shared" si="3"/>
        <v>294.5</v>
      </c>
      <c r="L25">
        <f t="shared" si="0"/>
        <v>82</v>
      </c>
      <c r="M25">
        <f t="shared" si="8"/>
        <v>294.5</v>
      </c>
      <c r="O25">
        <v>6.25</v>
      </c>
      <c r="P25">
        <f>L20</f>
        <v>64</v>
      </c>
      <c r="Q25">
        <f t="shared" ref="Q25:Q27" si="23">M20</f>
        <v>182</v>
      </c>
    </row>
    <row r="26" spans="1:19" x14ac:dyDescent="0.25">
      <c r="A26">
        <v>8.25</v>
      </c>
      <c r="B26">
        <v>29</v>
      </c>
      <c r="C26">
        <f t="shared" si="6"/>
        <v>110.5</v>
      </c>
      <c r="D26">
        <v>59</v>
      </c>
      <c r="E26">
        <f t="shared" si="7"/>
        <v>228</v>
      </c>
      <c r="G26">
        <v>6.5</v>
      </c>
      <c r="H26">
        <f t="shared" ref="H26:H27" si="24">D21</f>
        <v>45</v>
      </c>
      <c r="I26">
        <f t="shared" si="22"/>
        <v>134.25</v>
      </c>
      <c r="K26">
        <f t="shared" si="3"/>
        <v>338.5</v>
      </c>
      <c r="L26">
        <f t="shared" si="0"/>
        <v>88</v>
      </c>
      <c r="M26">
        <f t="shared" si="8"/>
        <v>338.5</v>
      </c>
      <c r="O26">
        <v>6.5</v>
      </c>
      <c r="P26">
        <f t="shared" ref="P26:P27" si="25">L21</f>
        <v>67</v>
      </c>
      <c r="Q26">
        <f t="shared" si="23"/>
        <v>198.75</v>
      </c>
    </row>
    <row r="27" spans="1:19" x14ac:dyDescent="0.25">
      <c r="A27">
        <v>8.5</v>
      </c>
      <c r="B27">
        <v>30</v>
      </c>
      <c r="C27">
        <f t="shared" si="6"/>
        <v>118</v>
      </c>
      <c r="D27">
        <v>61</v>
      </c>
      <c r="E27">
        <f t="shared" si="7"/>
        <v>243.25</v>
      </c>
      <c r="G27">
        <v>6.75</v>
      </c>
      <c r="H27">
        <f t="shared" si="24"/>
        <v>47</v>
      </c>
      <c r="I27">
        <f t="shared" si="22"/>
        <v>146</v>
      </c>
      <c r="K27">
        <f t="shared" si="3"/>
        <v>361.25</v>
      </c>
      <c r="L27">
        <f t="shared" si="0"/>
        <v>91</v>
      </c>
      <c r="M27">
        <f t="shared" si="8"/>
        <v>361.25</v>
      </c>
      <c r="O27">
        <v>6.75</v>
      </c>
      <c r="P27">
        <f t="shared" si="25"/>
        <v>70</v>
      </c>
      <c r="Q27">
        <f t="shared" si="23"/>
        <v>216.25</v>
      </c>
    </row>
    <row r="28" spans="1:19" x14ac:dyDescent="0.25">
      <c r="A28">
        <v>8.75</v>
      </c>
      <c r="B28">
        <v>31</v>
      </c>
      <c r="C28">
        <f t="shared" si="6"/>
        <v>125.75</v>
      </c>
      <c r="D28">
        <v>63</v>
      </c>
      <c r="E28">
        <f t="shared" si="7"/>
        <v>259</v>
      </c>
      <c r="G28">
        <v>7</v>
      </c>
      <c r="H28" s="3">
        <f>I28-I24</f>
        <v>46.500224000000003</v>
      </c>
      <c r="I28" s="4">
        <f>I24+((G28-G24)/(G29-G24))*(I29-I24)</f>
        <v>159.874944</v>
      </c>
      <c r="J28" s="4"/>
      <c r="K28">
        <f t="shared" si="3"/>
        <v>384.75</v>
      </c>
      <c r="L28">
        <f t="shared" si="0"/>
        <v>94</v>
      </c>
      <c r="M28">
        <f t="shared" si="8"/>
        <v>384.75</v>
      </c>
      <c r="O28">
        <v>7</v>
      </c>
      <c r="P28" s="3">
        <f>Q28-Q24</f>
        <v>69.250368000000009</v>
      </c>
      <c r="Q28" s="4">
        <f>Q24+((O28-O24)/(O29-O24))*(Q29-Q24)</f>
        <v>236.937408</v>
      </c>
    </row>
    <row r="29" spans="1:19" x14ac:dyDescent="0.25">
      <c r="A29">
        <v>9.25</v>
      </c>
      <c r="B29">
        <v>33</v>
      </c>
      <c r="C29">
        <f t="shared" si="6"/>
        <v>142.25</v>
      </c>
      <c r="D29">
        <v>67</v>
      </c>
      <c r="E29">
        <f t="shared" si="7"/>
        <v>292.5</v>
      </c>
      <c r="G29">
        <v>7.25</v>
      </c>
      <c r="H29">
        <f>D23</f>
        <v>51</v>
      </c>
      <c r="I29">
        <f t="shared" ref="I29:I31" si="26">E23</f>
        <v>171.5</v>
      </c>
      <c r="K29">
        <f t="shared" si="3"/>
        <v>434.75</v>
      </c>
      <c r="L29">
        <f t="shared" si="0"/>
        <v>100</v>
      </c>
      <c r="M29">
        <f t="shared" si="8"/>
        <v>434.75</v>
      </c>
      <c r="O29">
        <v>7.25</v>
      </c>
      <c r="P29">
        <f>L23</f>
        <v>76</v>
      </c>
      <c r="Q29">
        <f t="shared" ref="Q29:Q31" si="27">M23</f>
        <v>254.25</v>
      </c>
    </row>
    <row r="30" spans="1:19" x14ac:dyDescent="0.25">
      <c r="A30">
        <v>9.5</v>
      </c>
      <c r="B30">
        <v>34</v>
      </c>
      <c r="C30">
        <f t="shared" si="6"/>
        <v>150.75</v>
      </c>
      <c r="D30">
        <v>69</v>
      </c>
      <c r="E30">
        <f t="shared" si="7"/>
        <v>309.75</v>
      </c>
      <c r="G30">
        <v>7.5</v>
      </c>
      <c r="H30">
        <f t="shared" ref="H30:H31" si="28">D24</f>
        <v>53</v>
      </c>
      <c r="I30">
        <f t="shared" si="26"/>
        <v>184.75</v>
      </c>
      <c r="K30">
        <f t="shared" si="3"/>
        <v>460.5</v>
      </c>
      <c r="L30">
        <f t="shared" si="0"/>
        <v>103</v>
      </c>
      <c r="M30">
        <f t="shared" si="8"/>
        <v>460.5</v>
      </c>
      <c r="O30">
        <v>7.5</v>
      </c>
      <c r="P30">
        <f t="shared" ref="P30:P31" si="29">L24</f>
        <v>79</v>
      </c>
      <c r="Q30">
        <f t="shared" si="27"/>
        <v>274</v>
      </c>
    </row>
    <row r="31" spans="1:19" x14ac:dyDescent="0.25">
      <c r="A31">
        <v>9.75</v>
      </c>
      <c r="B31">
        <v>35</v>
      </c>
      <c r="C31">
        <f t="shared" si="6"/>
        <v>159.5</v>
      </c>
      <c r="D31">
        <v>71</v>
      </c>
      <c r="E31">
        <f t="shared" si="7"/>
        <v>327.5</v>
      </c>
      <c r="G31">
        <v>7.75</v>
      </c>
      <c r="H31">
        <f t="shared" si="28"/>
        <v>55</v>
      </c>
      <c r="I31">
        <f t="shared" si="26"/>
        <v>198.5</v>
      </c>
      <c r="K31">
        <f t="shared" si="3"/>
        <v>487</v>
      </c>
      <c r="L31">
        <f t="shared" si="0"/>
        <v>106</v>
      </c>
      <c r="M31">
        <f t="shared" si="8"/>
        <v>487</v>
      </c>
      <c r="O31">
        <v>7.75</v>
      </c>
      <c r="P31">
        <f t="shared" si="29"/>
        <v>82</v>
      </c>
      <c r="Q31">
        <f t="shared" si="27"/>
        <v>294.5</v>
      </c>
      <c r="S31" s="1"/>
    </row>
    <row r="32" spans="1:19" x14ac:dyDescent="0.25">
      <c r="A32">
        <v>15</v>
      </c>
      <c r="B32">
        <v>37</v>
      </c>
      <c r="C32">
        <f t="shared" si="6"/>
        <v>353.75</v>
      </c>
      <c r="D32">
        <v>75</v>
      </c>
      <c r="E32">
        <f t="shared" si="7"/>
        <v>721.25</v>
      </c>
      <c r="G32">
        <v>8</v>
      </c>
      <c r="H32" s="3">
        <f>I32-I28</f>
        <v>54.500044800000012</v>
      </c>
      <c r="I32" s="4">
        <f>I28+((G32-G28)/(G33-G28))*(I33-I28)</f>
        <v>214.37498880000001</v>
      </c>
      <c r="J32" s="4"/>
      <c r="K32">
        <f t="shared" si="3"/>
        <v>1075</v>
      </c>
      <c r="L32">
        <f t="shared" si="0"/>
        <v>112</v>
      </c>
      <c r="M32">
        <f t="shared" si="8"/>
        <v>1075</v>
      </c>
      <c r="O32">
        <v>8</v>
      </c>
      <c r="P32" s="3">
        <f>Q32-Q28</f>
        <v>81.250073600000007</v>
      </c>
      <c r="Q32" s="4">
        <f>Q28+((O32-O28)/(O33-O28))*(Q33-Q28)</f>
        <v>318.18748160000001</v>
      </c>
    </row>
    <row r="33" spans="1:17" x14ac:dyDescent="0.25">
      <c r="A33">
        <v>20</v>
      </c>
      <c r="B33">
        <v>38</v>
      </c>
      <c r="C33">
        <f t="shared" si="6"/>
        <v>543.75</v>
      </c>
      <c r="D33">
        <v>77</v>
      </c>
      <c r="E33">
        <f t="shared" si="7"/>
        <v>1106.25</v>
      </c>
      <c r="G33">
        <v>8.25</v>
      </c>
      <c r="H33">
        <f>D26</f>
        <v>59</v>
      </c>
      <c r="I33">
        <f t="shared" ref="I33:I35" si="30">E26</f>
        <v>228</v>
      </c>
      <c r="K33">
        <f t="shared" si="3"/>
        <v>1650</v>
      </c>
      <c r="L33">
        <f t="shared" si="0"/>
        <v>115</v>
      </c>
      <c r="M33">
        <f t="shared" si="8"/>
        <v>1650</v>
      </c>
      <c r="O33">
        <v>8.25</v>
      </c>
      <c r="P33">
        <f>L26</f>
        <v>88</v>
      </c>
      <c r="Q33">
        <f t="shared" ref="Q33:Q35" si="31">M26</f>
        <v>338.5</v>
      </c>
    </row>
    <row r="34" spans="1:17" x14ac:dyDescent="0.25">
      <c r="A34">
        <v>25</v>
      </c>
      <c r="B34">
        <v>39</v>
      </c>
      <c r="C34">
        <f t="shared" si="6"/>
        <v>738.75</v>
      </c>
      <c r="D34">
        <v>79</v>
      </c>
      <c r="E34">
        <f t="shared" si="7"/>
        <v>1501.25</v>
      </c>
      <c r="G34">
        <v>8.5</v>
      </c>
      <c r="H34">
        <f t="shared" ref="H34:H35" si="32">D27</f>
        <v>61</v>
      </c>
      <c r="I34">
        <f t="shared" si="30"/>
        <v>243.25</v>
      </c>
      <c r="K34">
        <f t="shared" si="3"/>
        <v>2240</v>
      </c>
      <c r="L34">
        <f t="shared" si="0"/>
        <v>118</v>
      </c>
      <c r="M34">
        <f t="shared" si="8"/>
        <v>2240</v>
      </c>
      <c r="O34">
        <v>8.5</v>
      </c>
      <c r="P34">
        <f t="shared" ref="P34:P35" si="33">L27</f>
        <v>91</v>
      </c>
      <c r="Q34">
        <f t="shared" si="31"/>
        <v>361.25</v>
      </c>
    </row>
    <row r="35" spans="1:17" x14ac:dyDescent="0.25">
      <c r="A35">
        <v>30</v>
      </c>
      <c r="B35">
        <v>40</v>
      </c>
      <c r="C35">
        <f t="shared" si="6"/>
        <v>938.75</v>
      </c>
      <c r="D35">
        <v>81</v>
      </c>
      <c r="E35">
        <f t="shared" si="7"/>
        <v>1906.25</v>
      </c>
      <c r="G35">
        <v>8.75</v>
      </c>
      <c r="H35">
        <f t="shared" si="32"/>
        <v>63</v>
      </c>
      <c r="I35">
        <f t="shared" si="30"/>
        <v>259</v>
      </c>
      <c r="K35">
        <f t="shared" si="3"/>
        <v>2845</v>
      </c>
      <c r="L35">
        <f t="shared" si="0"/>
        <v>121</v>
      </c>
      <c r="M35">
        <f t="shared" si="8"/>
        <v>2845</v>
      </c>
      <c r="O35">
        <v>8.75</v>
      </c>
      <c r="P35">
        <f t="shared" si="33"/>
        <v>94</v>
      </c>
      <c r="Q35">
        <f t="shared" si="31"/>
        <v>384.75</v>
      </c>
    </row>
    <row r="36" spans="1:17" x14ac:dyDescent="0.25">
      <c r="A36">
        <v>35</v>
      </c>
      <c r="B36">
        <v>41</v>
      </c>
      <c r="C36">
        <f t="shared" si="6"/>
        <v>1143.75</v>
      </c>
      <c r="D36">
        <v>83</v>
      </c>
      <c r="E36">
        <f t="shared" si="7"/>
        <v>2321.25</v>
      </c>
      <c r="G36">
        <v>9</v>
      </c>
      <c r="H36" s="3">
        <f>I36-I32</f>
        <v>62.500008959999974</v>
      </c>
      <c r="I36" s="4">
        <f>I32+((G36-G32)/(G37-G32))*(I37-I32)</f>
        <v>276.87499775999999</v>
      </c>
      <c r="J36" s="4"/>
      <c r="K36">
        <f t="shared" si="3"/>
        <v>3465</v>
      </c>
      <c r="L36">
        <f t="shared" si="0"/>
        <v>124</v>
      </c>
      <c r="M36">
        <f t="shared" si="8"/>
        <v>3465</v>
      </c>
      <c r="O36">
        <v>9</v>
      </c>
      <c r="P36" s="3">
        <f>Q36-Q32</f>
        <v>93.250014720000024</v>
      </c>
      <c r="Q36" s="4">
        <f>Q32+((O36-O32)/(O37-O32))*(Q37-Q32)</f>
        <v>411.43749632000004</v>
      </c>
    </row>
    <row r="37" spans="1:17" x14ac:dyDescent="0.25">
      <c r="A37">
        <v>40</v>
      </c>
      <c r="B37">
        <v>42</v>
      </c>
      <c r="C37">
        <f t="shared" si="6"/>
        <v>1353.75</v>
      </c>
      <c r="D37">
        <v>85</v>
      </c>
      <c r="E37">
        <f t="shared" si="7"/>
        <v>2746.25</v>
      </c>
      <c r="G37">
        <v>9.25</v>
      </c>
      <c r="H37">
        <f>D29</f>
        <v>67</v>
      </c>
      <c r="I37">
        <f t="shared" ref="I37:I39" si="34">E29</f>
        <v>292.5</v>
      </c>
      <c r="K37">
        <f t="shared" si="3"/>
        <v>4100</v>
      </c>
      <c r="L37">
        <f t="shared" si="0"/>
        <v>127</v>
      </c>
      <c r="M37">
        <f t="shared" si="8"/>
        <v>4100</v>
      </c>
      <c r="O37">
        <v>9.25</v>
      </c>
      <c r="P37">
        <f>L29</f>
        <v>100</v>
      </c>
      <c r="Q37">
        <f t="shared" ref="Q37:Q39" si="35">M29</f>
        <v>434.75</v>
      </c>
    </row>
    <row r="38" spans="1:17" x14ac:dyDescent="0.25">
      <c r="G38">
        <v>9.5</v>
      </c>
      <c r="H38">
        <f t="shared" ref="H38:H39" si="36">D30</f>
        <v>69</v>
      </c>
      <c r="I38">
        <f t="shared" si="34"/>
        <v>309.75</v>
      </c>
      <c r="O38">
        <v>9.5</v>
      </c>
      <c r="P38">
        <f t="shared" ref="P38:P39" si="37">L30</f>
        <v>103</v>
      </c>
      <c r="Q38">
        <f t="shared" si="35"/>
        <v>460.5</v>
      </c>
    </row>
    <row r="39" spans="1:17" x14ac:dyDescent="0.25">
      <c r="G39">
        <v>9.75</v>
      </c>
      <c r="H39">
        <f t="shared" si="36"/>
        <v>71</v>
      </c>
      <c r="I39">
        <f t="shared" si="34"/>
        <v>327.5</v>
      </c>
      <c r="O39">
        <v>9.75</v>
      </c>
      <c r="P39">
        <f t="shared" si="37"/>
        <v>106</v>
      </c>
      <c r="Q39">
        <f t="shared" si="35"/>
        <v>487</v>
      </c>
    </row>
    <row r="40" spans="1:17" x14ac:dyDescent="0.25">
      <c r="G40">
        <v>10</v>
      </c>
      <c r="H40" s="3">
        <f>I40-I36</f>
        <v>74.062500373333307</v>
      </c>
      <c r="I40" s="4">
        <f>I36+((G40-G36)/(G45-G36))*(I45-I36)</f>
        <v>350.93749813333329</v>
      </c>
      <c r="J40" s="4"/>
      <c r="O40">
        <v>10</v>
      </c>
      <c r="P40" s="3">
        <f>Q40-Q36</f>
        <v>110.59375061333333</v>
      </c>
      <c r="Q40" s="4">
        <f>Q36+((O40-O36)/(O45-O36))*(Q45-Q36)</f>
        <v>522.03124693333336</v>
      </c>
    </row>
    <row r="41" spans="1:17" x14ac:dyDescent="0.25">
      <c r="G41">
        <v>11</v>
      </c>
      <c r="H41" s="3">
        <f>I41-I40</f>
        <v>74.062500373333364</v>
      </c>
      <c r="I41" s="4">
        <f>I40+((G41-G40)/(G$45-G40))*(I$45-I40)</f>
        <v>424.99999850666666</v>
      </c>
      <c r="J41" s="4"/>
      <c r="O41">
        <v>11</v>
      </c>
      <c r="P41" s="3">
        <f>Q41-Q40</f>
        <v>110.59375061333333</v>
      </c>
      <c r="Q41" s="4">
        <f>Q40+((O41-O40)/(O$45-O40))*(Q$45-Q40)</f>
        <v>632.62499754666669</v>
      </c>
    </row>
    <row r="42" spans="1:17" x14ac:dyDescent="0.25">
      <c r="G42">
        <v>12</v>
      </c>
      <c r="H42" s="3">
        <f t="shared" ref="H42:H44" si="38">I42-I41</f>
        <v>74.062500373333364</v>
      </c>
      <c r="I42" s="4">
        <f>I41+((G42-G41)/(G$45-G41))*(I$45-I41)</f>
        <v>499.06249888000002</v>
      </c>
      <c r="J42" s="4"/>
      <c r="O42">
        <v>12</v>
      </c>
      <c r="P42" s="3">
        <f t="shared" ref="P42:P44" si="39">Q42-Q41</f>
        <v>110.59375061333333</v>
      </c>
      <c r="Q42" s="4">
        <f>Q41+((O42-O41)/(O$45-O41))*(Q$45-Q41)</f>
        <v>743.21874816000002</v>
      </c>
    </row>
    <row r="43" spans="1:17" x14ac:dyDescent="0.25">
      <c r="G43">
        <v>13</v>
      </c>
      <c r="H43" s="3">
        <f t="shared" si="38"/>
        <v>74.062500373333364</v>
      </c>
      <c r="I43" s="4">
        <f t="shared" ref="I43:I44" si="40">I42+((G43-G42)/(G$45-G42))*(I$45-I42)</f>
        <v>573.12499925333339</v>
      </c>
      <c r="J43" s="4"/>
      <c r="O43">
        <v>13</v>
      </c>
      <c r="P43" s="3">
        <f t="shared" si="39"/>
        <v>110.59375061333333</v>
      </c>
      <c r="Q43" s="4">
        <f t="shared" ref="Q43:Q44" si="41">Q42+((O43-O42)/(O$45-O42))*(Q$45-Q42)</f>
        <v>853.81249877333335</v>
      </c>
    </row>
    <row r="44" spans="1:17" x14ac:dyDescent="0.25">
      <c r="G44">
        <v>14</v>
      </c>
      <c r="H44" s="3">
        <f t="shared" si="38"/>
        <v>74.062500373333364</v>
      </c>
      <c r="I44" s="4">
        <f t="shared" si="40"/>
        <v>647.18749962666675</v>
      </c>
      <c r="J44" s="4"/>
      <c r="O44">
        <v>14</v>
      </c>
      <c r="P44" s="3">
        <f t="shared" si="39"/>
        <v>110.59375061333333</v>
      </c>
      <c r="Q44" s="4">
        <f t="shared" si="41"/>
        <v>964.40624938666667</v>
      </c>
    </row>
    <row r="45" spans="1:17" x14ac:dyDescent="0.25">
      <c r="G45">
        <v>15</v>
      </c>
      <c r="H45">
        <f>D32</f>
        <v>75</v>
      </c>
      <c r="I45">
        <f t="shared" ref="I45" si="42">E32</f>
        <v>721.25</v>
      </c>
      <c r="O45">
        <v>15</v>
      </c>
      <c r="P45">
        <f>L32</f>
        <v>112</v>
      </c>
      <c r="Q45">
        <f t="shared" ref="Q45" si="43">M32</f>
        <v>1075</v>
      </c>
    </row>
    <row r="46" spans="1:17" x14ac:dyDescent="0.25">
      <c r="G46">
        <v>16</v>
      </c>
      <c r="H46" s="3">
        <f>I46-I45</f>
        <v>77</v>
      </c>
      <c r="I46" s="4">
        <f>I45+((G46-G45)/(G$50-G45))*(I$50-I45)</f>
        <v>798.25</v>
      </c>
      <c r="J46" s="4"/>
      <c r="O46">
        <v>16</v>
      </c>
      <c r="P46" s="3">
        <f>Q46-Q45</f>
        <v>115</v>
      </c>
      <c r="Q46" s="4">
        <f>Q45+((O46-O45)/(O$50-O45))*(Q$50-Q45)</f>
        <v>1190</v>
      </c>
    </row>
    <row r="47" spans="1:17" x14ac:dyDescent="0.25">
      <c r="G47">
        <v>17</v>
      </c>
      <c r="H47" s="3">
        <f t="shared" ref="H47:H49" si="44">I47-I46</f>
        <v>77</v>
      </c>
      <c r="I47" s="4">
        <f t="shared" ref="I47:I49" si="45">I46+((G47-G46)/(G$50-G46))*(I$50-I46)</f>
        <v>875.25</v>
      </c>
      <c r="J47" s="4"/>
      <c r="O47">
        <v>17</v>
      </c>
      <c r="P47" s="3">
        <f t="shared" ref="P47:P49" si="46">Q47-Q46</f>
        <v>115</v>
      </c>
      <c r="Q47" s="4">
        <f t="shared" ref="Q47:Q49" si="47">Q46+((O47-O46)/(O$50-O46))*(Q$50-Q46)</f>
        <v>1305</v>
      </c>
    </row>
    <row r="48" spans="1:17" x14ac:dyDescent="0.25">
      <c r="G48">
        <v>18</v>
      </c>
      <c r="H48" s="3">
        <f t="shared" si="44"/>
        <v>77</v>
      </c>
      <c r="I48" s="4">
        <f t="shared" si="45"/>
        <v>952.25</v>
      </c>
      <c r="J48" s="4"/>
      <c r="O48">
        <v>18</v>
      </c>
      <c r="P48" s="3">
        <f t="shared" si="46"/>
        <v>115</v>
      </c>
      <c r="Q48" s="4">
        <f t="shared" si="47"/>
        <v>1420</v>
      </c>
    </row>
    <row r="49" spans="7:17" x14ac:dyDescent="0.25">
      <c r="G49">
        <v>19</v>
      </c>
      <c r="H49" s="3">
        <f t="shared" si="44"/>
        <v>77</v>
      </c>
      <c r="I49" s="4">
        <f t="shared" si="45"/>
        <v>1029.25</v>
      </c>
      <c r="J49" s="4"/>
      <c r="O49">
        <v>19</v>
      </c>
      <c r="P49" s="3">
        <f t="shared" si="46"/>
        <v>115</v>
      </c>
      <c r="Q49" s="4">
        <f t="shared" si="47"/>
        <v>1535</v>
      </c>
    </row>
    <row r="50" spans="7:17" x14ac:dyDescent="0.25">
      <c r="G50">
        <v>20</v>
      </c>
      <c r="H50">
        <f>D33</f>
        <v>77</v>
      </c>
      <c r="I50">
        <f t="shared" ref="I50" si="48">E33</f>
        <v>1106.25</v>
      </c>
      <c r="O50">
        <v>20</v>
      </c>
      <c r="P50">
        <f>L33</f>
        <v>115</v>
      </c>
      <c r="Q50">
        <f t="shared" ref="Q50" si="49">M33</f>
        <v>1650</v>
      </c>
    </row>
    <row r="51" spans="7:17" x14ac:dyDescent="0.25">
      <c r="G51">
        <v>21</v>
      </c>
      <c r="H51" s="3">
        <f>I51-I50</f>
        <v>79</v>
      </c>
      <c r="I51" s="4">
        <f>I50+((G51-G50)/(G$55-G50))*(I$55-I50)</f>
        <v>1185.25</v>
      </c>
      <c r="J51" s="4"/>
      <c r="O51">
        <v>21</v>
      </c>
      <c r="P51" s="3">
        <f>Q51-Q50</f>
        <v>118</v>
      </c>
      <c r="Q51" s="4">
        <f>Q50+((O51-O50)/(O$55-O50))*(Q$55-Q50)</f>
        <v>1768</v>
      </c>
    </row>
    <row r="52" spans="7:17" x14ac:dyDescent="0.25">
      <c r="G52">
        <v>22</v>
      </c>
      <c r="H52" s="3">
        <f t="shared" ref="H52:H54" si="50">I52-I51</f>
        <v>79</v>
      </c>
      <c r="I52" s="4">
        <f t="shared" ref="I52:I54" si="51">I51+((G52-G51)/(G$55-G51))*(I$55-I51)</f>
        <v>1264.25</v>
      </c>
      <c r="J52" s="4"/>
      <c r="O52">
        <v>22</v>
      </c>
      <c r="P52" s="3">
        <f t="shared" ref="P52:P54" si="52">Q52-Q51</f>
        <v>118</v>
      </c>
      <c r="Q52" s="4">
        <f t="shared" ref="Q52:Q54" si="53">Q51+((O52-O51)/(O$55-O51))*(Q$55-Q51)</f>
        <v>1886</v>
      </c>
    </row>
    <row r="53" spans="7:17" x14ac:dyDescent="0.25">
      <c r="G53">
        <v>23</v>
      </c>
      <c r="H53" s="3">
        <f t="shared" si="50"/>
        <v>79</v>
      </c>
      <c r="I53" s="4">
        <f t="shared" si="51"/>
        <v>1343.25</v>
      </c>
      <c r="J53" s="4"/>
      <c r="O53">
        <v>23</v>
      </c>
      <c r="P53" s="3">
        <f t="shared" si="52"/>
        <v>118</v>
      </c>
      <c r="Q53" s="4">
        <f t="shared" si="53"/>
        <v>2004</v>
      </c>
    </row>
    <row r="54" spans="7:17" x14ac:dyDescent="0.25">
      <c r="G54">
        <v>24</v>
      </c>
      <c r="H54" s="3">
        <f t="shared" si="50"/>
        <v>79</v>
      </c>
      <c r="I54" s="4">
        <f t="shared" si="51"/>
        <v>1422.25</v>
      </c>
      <c r="J54" s="4"/>
      <c r="O54">
        <v>24</v>
      </c>
      <c r="P54" s="3">
        <f t="shared" si="52"/>
        <v>118</v>
      </c>
      <c r="Q54" s="4">
        <f t="shared" si="53"/>
        <v>2122</v>
      </c>
    </row>
    <row r="55" spans="7:17" x14ac:dyDescent="0.25">
      <c r="G55">
        <v>25</v>
      </c>
      <c r="H55">
        <f>D34</f>
        <v>79</v>
      </c>
      <c r="I55">
        <f>E34</f>
        <v>1501.25</v>
      </c>
      <c r="O55">
        <v>25</v>
      </c>
      <c r="P55">
        <f>L34</f>
        <v>118</v>
      </c>
      <c r="Q55">
        <f>M34</f>
        <v>2240</v>
      </c>
    </row>
    <row r="56" spans="7:17" x14ac:dyDescent="0.25">
      <c r="G56">
        <v>26</v>
      </c>
      <c r="H56" s="3">
        <f>I56-I55</f>
        <v>81</v>
      </c>
      <c r="I56" s="4">
        <f>I55+((G56-G55)/(G$60-G55))*(I$60-I55)</f>
        <v>1582.25</v>
      </c>
      <c r="J56" s="4"/>
      <c r="O56">
        <v>26</v>
      </c>
      <c r="P56" s="3">
        <f>Q56-Q55</f>
        <v>121</v>
      </c>
      <c r="Q56" s="4">
        <f>Q55+((O56-O55)/(O$60-O55))*(Q$60-Q55)</f>
        <v>2361</v>
      </c>
    </row>
    <row r="57" spans="7:17" x14ac:dyDescent="0.25">
      <c r="G57">
        <v>27</v>
      </c>
      <c r="H57" s="3">
        <f t="shared" ref="H57:H59" si="54">I57-I56</f>
        <v>81</v>
      </c>
      <c r="I57" s="4">
        <f t="shared" ref="I57:I59" si="55">I56+((G57-G56)/(G$60-G56))*(I$60-I56)</f>
        <v>1663.25</v>
      </c>
      <c r="J57" s="4"/>
      <c r="O57">
        <v>27</v>
      </c>
      <c r="P57" s="3">
        <f t="shared" ref="P57:P59" si="56">Q57-Q56</f>
        <v>121</v>
      </c>
      <c r="Q57" s="4">
        <f t="shared" ref="Q57:Q59" si="57">Q56+((O57-O56)/(O$60-O56))*(Q$60-Q56)</f>
        <v>2482</v>
      </c>
    </row>
    <row r="58" spans="7:17" x14ac:dyDescent="0.25">
      <c r="G58">
        <v>28</v>
      </c>
      <c r="H58" s="3">
        <f t="shared" si="54"/>
        <v>81</v>
      </c>
      <c r="I58" s="4">
        <f t="shared" si="55"/>
        <v>1744.25</v>
      </c>
      <c r="J58" s="4"/>
      <c r="O58">
        <v>28</v>
      </c>
      <c r="P58" s="3">
        <f t="shared" si="56"/>
        <v>121</v>
      </c>
      <c r="Q58" s="4">
        <f t="shared" si="57"/>
        <v>2603</v>
      </c>
    </row>
    <row r="59" spans="7:17" x14ac:dyDescent="0.25">
      <c r="G59">
        <v>29</v>
      </c>
      <c r="H59" s="3">
        <f t="shared" si="54"/>
        <v>81</v>
      </c>
      <c r="I59" s="4">
        <f t="shared" si="55"/>
        <v>1825.25</v>
      </c>
      <c r="J59" s="4"/>
      <c r="O59">
        <v>29</v>
      </c>
      <c r="P59" s="3">
        <f t="shared" si="56"/>
        <v>121</v>
      </c>
      <c r="Q59" s="4">
        <f t="shared" si="57"/>
        <v>2724</v>
      </c>
    </row>
    <row r="60" spans="7:17" x14ac:dyDescent="0.25">
      <c r="G60">
        <v>30</v>
      </c>
      <c r="H60">
        <f>D35</f>
        <v>81</v>
      </c>
      <c r="I60">
        <f>E35</f>
        <v>1906.25</v>
      </c>
      <c r="O60">
        <v>30</v>
      </c>
      <c r="P60">
        <f>L35</f>
        <v>121</v>
      </c>
      <c r="Q60">
        <f>M35</f>
        <v>2845</v>
      </c>
    </row>
    <row r="61" spans="7:17" x14ac:dyDescent="0.25">
      <c r="G61">
        <v>31</v>
      </c>
      <c r="H61" s="3">
        <f>I61-I60</f>
        <v>83</v>
      </c>
      <c r="I61" s="4">
        <f>I60+((G61-G60)/(G$65-G60))*(I$65-I60)</f>
        <v>1989.25</v>
      </c>
      <c r="J61" s="4"/>
      <c r="O61">
        <v>31</v>
      </c>
      <c r="P61" s="3">
        <f>Q61-Q60</f>
        <v>124</v>
      </c>
      <c r="Q61" s="4">
        <f>Q60+((O61-O60)/(O$65-O60))*(Q$65-Q60)</f>
        <v>2969</v>
      </c>
    </row>
    <row r="62" spans="7:17" x14ac:dyDescent="0.25">
      <c r="G62">
        <v>32</v>
      </c>
      <c r="H62" s="3">
        <f t="shared" ref="H62:H64" si="58">I62-I61</f>
        <v>83</v>
      </c>
      <c r="I62" s="4">
        <f t="shared" ref="I62:I64" si="59">I61+((G62-G61)/(G$65-G61))*(I$65-I61)</f>
        <v>2072.25</v>
      </c>
      <c r="J62" s="4"/>
      <c r="O62">
        <v>32</v>
      </c>
      <c r="P62" s="3">
        <f t="shared" ref="P62:P64" si="60">Q62-Q61</f>
        <v>124</v>
      </c>
      <c r="Q62" s="4">
        <f t="shared" ref="Q62:Q64" si="61">Q61+((O62-O61)/(O$65-O61))*(Q$65-Q61)</f>
        <v>3093</v>
      </c>
    </row>
    <row r="63" spans="7:17" x14ac:dyDescent="0.25">
      <c r="G63">
        <v>33</v>
      </c>
      <c r="H63" s="3">
        <f t="shared" si="58"/>
        <v>83</v>
      </c>
      <c r="I63" s="4">
        <f t="shared" si="59"/>
        <v>2155.25</v>
      </c>
      <c r="J63" s="4"/>
      <c r="O63">
        <v>33</v>
      </c>
      <c r="P63" s="3">
        <f t="shared" si="60"/>
        <v>124</v>
      </c>
      <c r="Q63" s="4">
        <f t="shared" si="61"/>
        <v>3217</v>
      </c>
    </row>
    <row r="64" spans="7:17" x14ac:dyDescent="0.25">
      <c r="G64">
        <v>34</v>
      </c>
      <c r="H64" s="3">
        <f t="shared" si="58"/>
        <v>83</v>
      </c>
      <c r="I64" s="4">
        <f t="shared" si="59"/>
        <v>2238.25</v>
      </c>
      <c r="J64" s="4"/>
      <c r="O64">
        <v>34</v>
      </c>
      <c r="P64" s="3">
        <f t="shared" si="60"/>
        <v>124</v>
      </c>
      <c r="Q64" s="4">
        <f t="shared" si="61"/>
        <v>3341</v>
      </c>
    </row>
    <row r="65" spans="7:17" x14ac:dyDescent="0.25">
      <c r="G65">
        <v>35</v>
      </c>
      <c r="H65">
        <f>D36</f>
        <v>83</v>
      </c>
      <c r="I65">
        <f>E36</f>
        <v>2321.25</v>
      </c>
      <c r="O65">
        <v>35</v>
      </c>
      <c r="P65">
        <f>L36</f>
        <v>124</v>
      </c>
      <c r="Q65">
        <f>M36</f>
        <v>3465</v>
      </c>
    </row>
    <row r="66" spans="7:17" x14ac:dyDescent="0.25">
      <c r="G66">
        <v>36</v>
      </c>
      <c r="H66" s="3">
        <f>I66-I65</f>
        <v>85</v>
      </c>
      <c r="I66" s="4">
        <f>I65+((G66-G65)/(G$70-G65))*(I$70-I65)</f>
        <v>2406.25</v>
      </c>
      <c r="J66" s="4"/>
      <c r="O66">
        <v>36</v>
      </c>
      <c r="P66" s="3">
        <f>Q66-Q65</f>
        <v>127</v>
      </c>
      <c r="Q66" s="4">
        <f>Q65+((O66-O65)/(O$70-O65))*(Q$70-Q65)</f>
        <v>3592</v>
      </c>
    </row>
    <row r="67" spans="7:17" x14ac:dyDescent="0.25">
      <c r="G67">
        <v>37</v>
      </c>
      <c r="H67" s="3">
        <f t="shared" ref="H67:H69" si="62">I67-I66</f>
        <v>85</v>
      </c>
      <c r="I67" s="4">
        <f t="shared" ref="I67:I69" si="63">I66+((G67-G66)/(G$70-G66))*(I$70-I66)</f>
        <v>2491.25</v>
      </c>
      <c r="J67" s="4"/>
      <c r="O67">
        <v>37</v>
      </c>
      <c r="P67" s="3">
        <f t="shared" ref="P67:P69" si="64">Q67-Q66</f>
        <v>127</v>
      </c>
      <c r="Q67" s="4">
        <f t="shared" ref="Q67:Q69" si="65">Q66+((O67-O66)/(O$70-O66))*(Q$70-Q66)</f>
        <v>3719</v>
      </c>
    </row>
    <row r="68" spans="7:17" x14ac:dyDescent="0.25">
      <c r="G68">
        <v>38</v>
      </c>
      <c r="H68" s="3">
        <f t="shared" si="62"/>
        <v>85</v>
      </c>
      <c r="I68" s="4">
        <f t="shared" si="63"/>
        <v>2576.25</v>
      </c>
      <c r="J68" s="4"/>
      <c r="O68">
        <v>38</v>
      </c>
      <c r="P68" s="3">
        <f t="shared" si="64"/>
        <v>127</v>
      </c>
      <c r="Q68" s="4">
        <f t="shared" si="65"/>
        <v>3846</v>
      </c>
    </row>
    <row r="69" spans="7:17" x14ac:dyDescent="0.25">
      <c r="G69">
        <v>39</v>
      </c>
      <c r="H69" s="3">
        <f t="shared" si="62"/>
        <v>85</v>
      </c>
      <c r="I69" s="4">
        <f t="shared" si="63"/>
        <v>2661.25</v>
      </c>
      <c r="J69" s="4"/>
      <c r="O69">
        <v>39</v>
      </c>
      <c r="P69" s="3">
        <f t="shared" si="64"/>
        <v>127</v>
      </c>
      <c r="Q69" s="4">
        <f t="shared" si="65"/>
        <v>3973</v>
      </c>
    </row>
    <row r="70" spans="7:17" x14ac:dyDescent="0.25">
      <c r="G70">
        <v>40</v>
      </c>
      <c r="H70">
        <f>D37</f>
        <v>85</v>
      </c>
      <c r="I70">
        <f>E37</f>
        <v>2746.25</v>
      </c>
      <c r="O70">
        <v>40</v>
      </c>
      <c r="P70">
        <f>L37</f>
        <v>127</v>
      </c>
      <c r="Q70">
        <f>M37</f>
        <v>4100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FBAE-2CB7-434A-BCC2-456C17627BB7}">
  <dimension ref="D2:D5"/>
  <sheetViews>
    <sheetView workbookViewId="0">
      <selection sqref="A1:B1048576"/>
    </sheetView>
  </sheetViews>
  <sheetFormatPr defaultRowHeight="15" x14ac:dyDescent="0.25"/>
  <cols>
    <col min="4" max="4" width="9.140625" customWidth="1"/>
  </cols>
  <sheetData>
    <row r="2" spans="4:4" x14ac:dyDescent="0.25">
      <c r="D2" t="s">
        <v>12</v>
      </c>
    </row>
    <row r="3" spans="4:4" x14ac:dyDescent="0.25">
      <c r="D3" t="s">
        <v>13</v>
      </c>
    </row>
    <row r="4" spans="4:4" x14ac:dyDescent="0.25">
      <c r="D4" t="s">
        <v>14</v>
      </c>
    </row>
    <row r="5" spans="4:4" x14ac:dyDescent="0.25">
      <c r="D5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3E85-E0BD-40FA-9660-2A00AA51AFDF}">
  <dimension ref="A1"/>
  <sheetViews>
    <sheetView tabSelected="1" workbookViewId="0">
      <selection sqref="A1:B104857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tab_i-129_test_data_2_column_su</vt:lpstr>
      <vt:lpstr>SRI Rate</vt:lpstr>
      <vt:lpstr>SRI Cumulative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 Powers</cp:lastModifiedBy>
  <dcterms:created xsi:type="dcterms:W3CDTF">2020-05-08T22:26:17Z</dcterms:created>
  <dcterms:modified xsi:type="dcterms:W3CDTF">2020-05-14T16:12:37Z</dcterms:modified>
</cp:coreProperties>
</file>