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ossg\Downloads\"/>
    </mc:Choice>
  </mc:AlternateContent>
  <xr:revisionPtr revIDLastSave="0" documentId="13_ncr:1_{58EF0A8E-B1C3-43FA-BFAB-86C60EF13D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<sst xmlns="http://schemas.openxmlformats.org/spreadsheetml/2006/main" count="114" uniqueCount="82">
  <si>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</si>
  <si>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</si>
  <si>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</si>
  <si>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</si>
  <si>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</si>
  <si>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</si>
  <si>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</si>
  <si>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</si>
  <si>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</si>
  <si>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</si>
  <si>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</si>
  <si>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</si>
  <si>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</si>
  <si>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</si>
  <si>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</si>
  <si>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Administrador</t>
  </si>
  <si>
    <t>Alta</t>
  </si>
  <si>
    <t>Terminado</t>
  </si>
  <si>
    <t>No iniciado</t>
  </si>
  <si>
    <t>Baja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</si>
  <si>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</si>
  <si>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</si>
  <si>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</si>
  <si>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</si>
  <si>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</si>
  <si>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</si>
  <si>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</si>
  <si>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</si>
  <si>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</si>
  <si>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</si>
  <si>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</si>
  <si>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</si>
  <si>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</si>
  <si>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REQ01</t>
  </si>
  <si>
    <t>El sistema debe permitir iniciar sesión</t>
  </si>
  <si>
    <t>Iniciar sesión con Id y contraseña</t>
  </si>
  <si>
    <t>Control acceso</t>
  </si>
  <si>
    <t>Administrador y Vendedores</t>
  </si>
  <si>
    <t>Ingresar datos: Usuarios (ID máximo 15 caracteres) contraseña: afanumérico mínimo 8</t>
  </si>
  <si>
    <t>Joselyn Gavilanes</t>
  </si>
  <si>
    <t>TERMINADO</t>
  </si>
  <si>
    <t>El usuario accede a la aplicación</t>
  </si>
  <si>
    <t>Ingreso aplicativo con credenciales</t>
  </si>
  <si>
    <t>REQ02</t>
  </si>
  <si>
    <t>El sistema debe ser intuitivo para los usuarios.</t>
  </si>
  <si>
    <t>Tener una interfaz con los módulos asignados</t>
  </si>
  <si>
    <t>Organización del sistema</t>
  </si>
  <si>
    <t>El usuario debe visualizar cada módulo en un menú</t>
  </si>
  <si>
    <t xml:space="preserve">Matteo Freire </t>
  </si>
  <si>
    <t>Creación menú con módulos</t>
  </si>
  <si>
    <t>REQ03</t>
  </si>
  <si>
    <t>El sistema debe gestionar datos de los empleados</t>
  </si>
  <si>
    <t>Tener interfaz módulo empleados</t>
  </si>
  <si>
    <t xml:space="preserve">Permitir almacenar los datos de los empleados </t>
  </si>
  <si>
    <t>El administrador debe ingresar los datos de los empleados</t>
  </si>
  <si>
    <t>Implementación y gestión módulo empleados</t>
  </si>
  <si>
    <t>REQ04</t>
  </si>
  <si>
    <t>El sistema puede modificar los datos de los empleados</t>
  </si>
  <si>
    <t>Tener acceso al sistema con su información</t>
  </si>
  <si>
    <t xml:space="preserve">Control de personal </t>
  </si>
  <si>
    <t>El administrador puede modificar los datos de los empleados</t>
  </si>
  <si>
    <t>José Flores</t>
  </si>
  <si>
    <t>Implementación administración-empleados</t>
  </si>
  <si>
    <t>REQ05</t>
  </si>
  <si>
    <t>El sistema debe permitir cambiar credenciales de inicio de sesión</t>
  </si>
  <si>
    <t>Cambio contraseña inicio de sesión al sistema</t>
  </si>
  <si>
    <t>REQ06</t>
  </si>
  <si>
    <t xml:space="preserve">El sistema debe gestionar datos de los clientes </t>
  </si>
  <si>
    <t>Tener interfaz módulo clientes</t>
  </si>
  <si>
    <t>Permitir almacenar los datos de los clientes</t>
  </si>
  <si>
    <t>Vendedores</t>
  </si>
  <si>
    <t>El vendedor debe ingresar los datos de los clientes generando un registro conciso y completo de los clientes.</t>
  </si>
  <si>
    <t xml:space="preserve">Luis Granda </t>
  </si>
  <si>
    <t xml:space="preserve">El vendedor debe ingresar los datos de los clientes y verificar que se almaceno correctamente los datos. </t>
  </si>
  <si>
    <t>Implementación y gestión módulo clientes</t>
  </si>
  <si>
    <t>REQ07</t>
  </si>
  <si>
    <t>El sistema puede modificar los datos de los clientes</t>
  </si>
  <si>
    <t>Tener acceso al sistema para modificar los datos</t>
  </si>
  <si>
    <t xml:space="preserve">Permitir tener registro actualizado de los clientes en la base de datos  </t>
  </si>
  <si>
    <t>El vendedor puede modificar los datos de los clientes</t>
  </si>
  <si>
    <t>Implementación vendedores-cliente</t>
  </si>
  <si>
    <t>REQ08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</si>
</sst>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34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4" borderId="10" xfId="0" applyFont="1" applyFill="1" applyBorder="1"/>
    <xf numFmtId="0" fontId="9" fillId="4" borderId="11" xfId="0" applyFont="1" applyFill="1" applyBorder="1" applyAlignment="1">
      <alignment horizontal="left" vertical="center" wrapText="1"/>
    </xf>
    <xf numFmtId="0" fontId="2" fillId="4" borderId="11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12" fillId="5" borderId="5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vertical="center"/>
    </xf>
    <xf numFmtId="0" fontId="3" fillId="4" borderId="14" xfId="0" applyFont="1" applyFill="1" applyBorder="1"/>
    <xf numFmtId="0" fontId="3" fillId="4" borderId="15" xfId="0" applyFont="1" applyFill="1" applyBorder="1"/>
    <xf numFmtId="0" fontId="14" fillId="6" borderId="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/>
    </xf>
    <xf numFmtId="0" fontId="14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36" xfId="0" applyFont="1" applyFill="1" applyBorder="1"/>
    <xf numFmtId="0" fontId="3" fillId="4" borderId="37" xfId="0" applyFont="1" applyFill="1" applyBorder="1"/>
    <xf numFmtId="0" fontId="3" fillId="4" borderId="38" xfId="0" applyFont="1" applyFill="1" applyBorder="1"/>
    <xf numFmtId="0" fontId="7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16" fillId="0" borderId="2" xfId="1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7" fillId="0" borderId="3" xfId="1" applyFont="1" applyBorder="1" applyAlignment="1">
      <alignment horizontal="left" vertical="top" wrapText="1"/>
    </xf>
    <xf numFmtId="0" fontId="16" fillId="0" borderId="4" xfId="1" applyFont="1" applyBorder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2" fillId="0" borderId="3" xfId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0" fontId="16" fillId="3" borderId="6" xfId="1" applyFont="1" applyFill="1" applyBorder="1" applyAlignment="1">
      <alignment vertical="center" wrapText="1"/>
    </xf>
    <xf numFmtId="0" fontId="16" fillId="0" borderId="3" xfId="1" applyFont="1" applyBorder="1" applyAlignment="1">
      <alignment vertical="center" wrapText="1"/>
    </xf>
    <xf numFmtId="0" fontId="16" fillId="0" borderId="6" xfId="1" applyFont="1" applyBorder="1" applyAlignment="1">
      <alignment vertical="center" wrapText="1"/>
    </xf>
    <xf numFmtId="0" fontId="17" fillId="0" borderId="3" xfId="1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2" fillId="7" borderId="16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23" xfId="0" applyFont="1" applyBorder="1"/>
    <xf numFmtId="0" fontId="15" fillId="8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4" xfId="0" applyFont="1" applyBorder="1"/>
    <xf numFmtId="0" fontId="11" fillId="0" borderId="25" xfId="0" applyFont="1" applyBorder="1"/>
    <xf numFmtId="0" fontId="12" fillId="5" borderId="17" xfId="0" applyFont="1" applyFill="1" applyBorder="1" applyAlignment="1">
      <alignment horizontal="center" vertical="center"/>
    </xf>
    <xf numFmtId="0" fontId="11" fillId="0" borderId="33" xfId="0" applyFont="1" applyBorder="1"/>
    <xf numFmtId="0" fontId="11" fillId="0" borderId="21" xfId="0" applyFont="1" applyBorder="1"/>
    <xf numFmtId="0" fontId="11" fillId="0" borderId="34" xfId="0" applyFont="1" applyBorder="1"/>
    <xf numFmtId="0" fontId="11" fillId="0" borderId="35" xfId="0" applyFont="1" applyBorder="1"/>
    <xf numFmtId="0" fontId="2" fillId="6" borderId="17" xfId="0" applyFont="1" applyFill="1" applyBorder="1" applyAlignment="1">
      <alignment horizontal="center" vertical="center" wrapText="1"/>
    </xf>
    <xf numFmtId="0" fontId="11" fillId="0" borderId="19" xfId="0" applyFont="1" applyBorder="1"/>
    <xf numFmtId="0" fontId="11" fillId="0" borderId="22" xfId="0" applyFont="1" applyBorder="1"/>
    <xf numFmtId="0" fontId="11" fillId="0" borderId="26" xfId="0" applyFont="1" applyBorder="1"/>
    <xf numFmtId="0" fontId="10" fillId="4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1" fillId="0" borderId="9" xfId="0" applyFont="1" applyBorder="1"/>
    <xf numFmtId="0" fontId="1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64" fontId="2" fillId="6" borderId="17" xfId="0" applyNumberFormat="1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1" fillId="0" borderId="31" xfId="0" applyFont="1" applyBorder="1"/>
    <xf numFmtId="0" fontId="11" fillId="0" borderId="32" xfId="0" applyFont="1" applyBorder="1"/>
  </cellXfs>
  <cellStyles count="2">
    <cellStyle name="Normal" xfId="0" builtinId="0"/>
    <cellStyle name="Normal 2" xfId="1" xr:uid="{E1EEEA79-48AC-4F3F-BDCC-A6DEB23CC253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2"/>
  <sheetViews>
    <sheetView showGridLines="0" tabSelected="1" topLeftCell="A4" zoomScale="70" zoomScaleNormal="70" workbookViewId="0">
      <selection activeCell="H19" sqref="H1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6" customWidth="1"/>
    <col min="4" max="4" width="26.25" customWidth="1"/>
    <col min="5" max="5" width="26" customWidth="1"/>
    <col min="6" max="6" width="15" customWidth="1"/>
    <col min="7" max="7" width="20.625" customWidth="1"/>
    <col min="8" max="8" width="14.625" customWidth="1"/>
    <col min="9" max="11" width="10.625" customWidth="1"/>
    <col min="12" max="12" width="11.875" customWidth="1"/>
    <col min="13" max="13" width="29.5" customWidth="1"/>
    <col min="14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3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">
      <c r="B6" s="33" t="s">
        <v>33</v>
      </c>
      <c r="C6" s="32" t="s">
        <v>34</v>
      </c>
      <c r="D6" s="32" t="s">
        <v>35</v>
      </c>
      <c r="E6" s="32" t="s">
        <v>36</v>
      </c>
      <c r="F6" s="35" t="s">
        <v>37</v>
      </c>
      <c r="G6" s="32" t="s">
        <v>38</v>
      </c>
      <c r="H6" s="32" t="s">
        <v>39</v>
      </c>
      <c r="I6" s="30">
        <v>8</v>
      </c>
      <c r="J6" s="31">
        <v>45122</v>
      </c>
      <c r="K6" s="30" t="s">
        <v>16</v>
      </c>
      <c r="L6" s="34" t="s">
        <v>40</v>
      </c>
      <c r="M6" s="32" t="s">
        <v>41</v>
      </c>
      <c r="N6" s="29"/>
      <c r="O6" s="32" t="s">
        <v>42</v>
      </c>
    </row>
    <row r="7" spans="2:15" ht="72" customHeight="1" x14ac:dyDescent="0.2">
      <c r="B7" s="33" t="s">
        <v>43</v>
      </c>
      <c r="C7" s="32" t="s">
        <v>44</v>
      </c>
      <c r="D7" s="41" t="s">
        <v>45</v>
      </c>
      <c r="E7" s="41" t="s">
        <v>46</v>
      </c>
      <c r="F7" s="40" t="s">
        <v>37</v>
      </c>
      <c r="G7" s="32" t="s">
        <v>47</v>
      </c>
      <c r="H7" s="40" t="s">
        <v>48</v>
      </c>
      <c r="I7" s="37">
        <v>12</v>
      </c>
      <c r="J7" s="38">
        <v>45121</v>
      </c>
      <c r="K7" s="30" t="s">
        <v>16</v>
      </c>
      <c r="L7" s="42" t="s">
        <v>40</v>
      </c>
      <c r="M7" s="32" t="s">
        <v>47</v>
      </c>
      <c r="N7" s="29"/>
      <c r="O7" s="41" t="s">
        <v>49</v>
      </c>
    </row>
    <row r="8" spans="2:15" ht="74.25" customHeight="1" x14ac:dyDescent="0.2">
      <c r="B8" s="33" t="s">
        <v>50</v>
      </c>
      <c r="C8" s="39" t="s">
        <v>51</v>
      </c>
      <c r="D8" s="41" t="s">
        <v>52</v>
      </c>
      <c r="E8" s="41" t="s">
        <v>53</v>
      </c>
      <c r="F8" s="40" t="s">
        <v>15</v>
      </c>
      <c r="G8" s="32" t="s">
        <v>54</v>
      </c>
      <c r="H8" s="36" t="s">
        <v>39</v>
      </c>
      <c r="I8" s="37">
        <v>12</v>
      </c>
      <c r="J8" s="38">
        <v>45121</v>
      </c>
      <c r="K8" s="30" t="s">
        <v>16</v>
      </c>
      <c r="L8" s="42" t="s">
        <v>40</v>
      </c>
      <c r="M8" s="32" t="s">
        <v>54</v>
      </c>
      <c r="N8" s="29"/>
      <c r="O8" s="41" t="s">
        <v>55</v>
      </c>
    </row>
    <row r="9" spans="2:15" ht="86.25" customHeight="1" x14ac:dyDescent="0.2">
      <c r="B9" s="33" t="s">
        <v>56</v>
      </c>
      <c r="C9" s="39" t="s">
        <v>57</v>
      </c>
      <c r="D9" s="41" t="s">
        <v>58</v>
      </c>
      <c r="E9" s="41" t="s">
        <v>59</v>
      </c>
      <c r="F9" s="40" t="s">
        <v>15</v>
      </c>
      <c r="G9" s="32" t="s">
        <v>60</v>
      </c>
      <c r="H9" s="40" t="s">
        <v>61</v>
      </c>
      <c r="I9" s="37">
        <v>12</v>
      </c>
      <c r="J9" s="38">
        <v>45140</v>
      </c>
      <c r="K9" s="30" t="s">
        <v>16</v>
      </c>
      <c r="L9" s="42" t="s">
        <v>40</v>
      </c>
      <c r="M9" s="32" t="s">
        <v>60</v>
      </c>
      <c r="N9" s="29"/>
      <c r="O9" s="41" t="s">
        <v>62</v>
      </c>
    </row>
    <row r="10" spans="2:15" ht="72" customHeight="1" x14ac:dyDescent="0.2">
      <c r="B10" s="33" t="s">
        <v>63</v>
      </c>
      <c r="C10" s="32" t="s">
        <v>64</v>
      </c>
      <c r="D10" s="32" t="s">
        <v>35</v>
      </c>
      <c r="E10" s="32" t="s">
        <v>36</v>
      </c>
      <c r="F10" s="35" t="s">
        <v>37</v>
      </c>
      <c r="G10" s="32" t="s">
        <v>38</v>
      </c>
      <c r="H10" s="32" t="s">
        <v>39</v>
      </c>
      <c r="I10" s="30">
        <v>12</v>
      </c>
      <c r="J10" s="31">
        <v>45144</v>
      </c>
      <c r="K10" s="30" t="s">
        <v>16</v>
      </c>
      <c r="L10" s="34" t="s">
        <v>40</v>
      </c>
      <c r="M10" s="32" t="s">
        <v>41</v>
      </c>
      <c r="N10" s="29"/>
      <c r="O10" s="32" t="s">
        <v>65</v>
      </c>
    </row>
    <row r="11" spans="2:15" ht="90" customHeight="1" x14ac:dyDescent="0.2">
      <c r="B11" s="33" t="s">
        <v>66</v>
      </c>
      <c r="C11" s="39" t="s">
        <v>67</v>
      </c>
      <c r="D11" s="41" t="s">
        <v>68</v>
      </c>
      <c r="E11" s="41" t="s">
        <v>69</v>
      </c>
      <c r="F11" s="35" t="s">
        <v>70</v>
      </c>
      <c r="G11" s="32" t="s">
        <v>71</v>
      </c>
      <c r="H11" s="32" t="s">
        <v>72</v>
      </c>
      <c r="I11" s="30">
        <v>12</v>
      </c>
      <c r="J11" s="31">
        <v>45148</v>
      </c>
      <c r="K11" s="30" t="s">
        <v>16</v>
      </c>
      <c r="L11" s="34" t="s">
        <v>40</v>
      </c>
      <c r="M11" s="32" t="s">
        <v>73</v>
      </c>
      <c r="N11" s="29"/>
      <c r="O11" s="41" t="s">
        <v>74</v>
      </c>
    </row>
    <row r="12" spans="2:15" ht="72" customHeight="1" x14ac:dyDescent="0.2">
      <c r="B12" s="33" t="s">
        <v>75</v>
      </c>
      <c r="C12" s="39" t="s">
        <v>76</v>
      </c>
      <c r="D12" s="41" t="s">
        <v>77</v>
      </c>
      <c r="E12" s="41" t="s">
        <v>78</v>
      </c>
      <c r="F12" s="40" t="s">
        <v>70</v>
      </c>
      <c r="G12" s="32" t="s">
        <v>79</v>
      </c>
      <c r="H12" s="40" t="s">
        <v>61</v>
      </c>
      <c r="I12" s="37">
        <v>12</v>
      </c>
      <c r="J12" s="38">
        <v>45140</v>
      </c>
      <c r="K12" s="30" t="s">
        <v>16</v>
      </c>
      <c r="L12" s="42" t="s">
        <v>40</v>
      </c>
      <c r="M12" s="32" t="s">
        <v>79</v>
      </c>
      <c r="N12" s="29"/>
      <c r="O12" s="41" t="s">
        <v>80</v>
      </c>
    </row>
    <row r="13" spans="2:15" ht="19.5" customHeight="1" x14ac:dyDescent="0.2">
      <c r="I13" s="3"/>
      <c r="J13" s="3"/>
      <c r="K13" s="7"/>
      <c r="L13" s="3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">
      <c r="I17" s="1"/>
      <c r="J17" s="1"/>
      <c r="K17" s="8"/>
      <c r="L17" s="3"/>
    </row>
    <row r="18" spans="9:13" ht="19.5" customHeight="1" x14ac:dyDescent="0.2">
      <c r="I18" s="1"/>
      <c r="J18" s="1"/>
      <c r="K18" s="8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 t="s">
        <v>16</v>
      </c>
      <c r="L22" s="1" t="s">
        <v>18</v>
      </c>
      <c r="M22" s="4"/>
    </row>
    <row r="23" spans="9:13" ht="19.5" customHeight="1" x14ac:dyDescent="0.25">
      <c r="I23" s="1"/>
      <c r="J23" s="1"/>
      <c r="K23" s="2" t="s">
        <v>20</v>
      </c>
      <c r="L23" s="1" t="s">
        <v>21</v>
      </c>
      <c r="M23" s="4"/>
    </row>
    <row r="24" spans="9:13" ht="19.5" customHeight="1" x14ac:dyDescent="0.25">
      <c r="I24" s="1"/>
      <c r="J24" s="1"/>
      <c r="K24" s="2" t="s">
        <v>19</v>
      </c>
      <c r="L24" s="1" t="s">
        <v>17</v>
      </c>
      <c r="M24" s="4"/>
    </row>
    <row r="25" spans="9:13" ht="19.5" customHeight="1" x14ac:dyDescent="0.25">
      <c r="I25" s="1"/>
      <c r="J25" s="1"/>
      <c r="K25" s="2"/>
      <c r="L25" s="1" t="s">
        <v>22</v>
      </c>
      <c r="M25" s="4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"/>
    <row r="227" spans="9:12" ht="15.75" customHeight="1" x14ac:dyDescent="0.2"/>
    <row r="228" spans="9:12" ht="15.75" customHeight="1" x14ac:dyDescent="0.2"/>
    <row r="229" spans="9:12" ht="15.75" customHeight="1" x14ac:dyDescent="0.2"/>
    <row r="230" spans="9:12" ht="15.75" customHeight="1" x14ac:dyDescent="0.2"/>
    <row r="231" spans="9:12" ht="15.75" customHeight="1" x14ac:dyDescent="0.2"/>
    <row r="232" spans="9:12" ht="15.75" customHeight="1" x14ac:dyDescent="0.2"/>
    <row r="233" spans="9:12" ht="15.75" customHeight="1" x14ac:dyDescent="0.2"/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1">
    <mergeCell ref="B3:O3"/>
  </mergeCells>
  <dataValidations count="2">
    <dataValidation type="list" allowBlank="1" showErrorMessage="1" sqref="L6:L12" xr:uid="{00000000-0002-0000-0000-000000000000}">
      <formula1>$L$22:$L$25</formula1>
    </dataValidation>
    <dataValidation type="list" allowBlank="1" showErrorMessage="1" sqref="K6:K12" xr:uid="{00000000-0002-0000-0000-000001000000}">
      <formula1>$K$22:$K$24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61" t="s">
        <v>23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11"/>
      <c r="C8" s="12"/>
      <c r="D8" s="12"/>
      <c r="E8" s="12"/>
      <c r="F8" s="13"/>
      <c r="G8" s="14"/>
      <c r="H8" s="14"/>
      <c r="I8" s="14"/>
      <c r="J8" s="14"/>
      <c r="K8" s="14"/>
      <c r="L8" s="14"/>
      <c r="M8" s="14"/>
      <c r="N8" s="14"/>
      <c r="O8" s="14"/>
      <c r="P8" s="15"/>
    </row>
    <row r="9" spans="2:16" ht="30" customHeight="1" x14ac:dyDescent="0.2">
      <c r="B9" s="16"/>
      <c r="C9" s="17" t="s">
        <v>1</v>
      </c>
      <c r="D9" s="18"/>
      <c r="E9" s="64" t="s">
        <v>24</v>
      </c>
      <c r="F9" s="63"/>
      <c r="G9" s="18"/>
      <c r="H9" s="64" t="s">
        <v>11</v>
      </c>
      <c r="I9" s="63"/>
      <c r="J9" s="19"/>
      <c r="K9" s="19"/>
      <c r="L9" s="19"/>
      <c r="M9" s="19"/>
      <c r="N9" s="19"/>
      <c r="O9" s="19"/>
      <c r="P9" s="20"/>
    </row>
    <row r="10" spans="2:16" ht="30" customHeight="1" x14ac:dyDescent="0.2">
      <c r="B10" s="16"/>
      <c r="C10" s="21" t="s">
        <v>81</v>
      </c>
      <c r="D10" s="22"/>
      <c r="E10" s="65" t="e">
        <f>VLOOKUP(C10,'Formato descripción HU'!B7:O12,5,0)</f>
        <v>#N/A</v>
      </c>
      <c r="F10" s="63"/>
      <c r="G10" s="23"/>
      <c r="H10" s="65" t="e">
        <f>VLOOKUP(C10,'Formato descripción HU'!B7:O12,11,0)</f>
        <v>#N/A</v>
      </c>
      <c r="I10" s="63"/>
      <c r="J10" s="23"/>
      <c r="K10" s="19"/>
      <c r="L10" s="19"/>
      <c r="M10" s="19"/>
      <c r="N10" s="19"/>
      <c r="O10" s="19"/>
      <c r="P10" s="20"/>
    </row>
    <row r="11" spans="2:16" ht="9.75" customHeight="1" x14ac:dyDescent="0.2">
      <c r="B11" s="16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19"/>
      <c r="N11" s="25"/>
      <c r="O11" s="25"/>
      <c r="P11" s="20"/>
    </row>
    <row r="12" spans="2:16" ht="30" customHeight="1" x14ac:dyDescent="0.2">
      <c r="B12" s="16"/>
      <c r="C12" s="17" t="s">
        <v>25</v>
      </c>
      <c r="D12" s="22"/>
      <c r="E12" s="64" t="s">
        <v>10</v>
      </c>
      <c r="F12" s="63"/>
      <c r="G12" s="23"/>
      <c r="H12" s="64" t="s">
        <v>26</v>
      </c>
      <c r="I12" s="63"/>
      <c r="J12" s="23"/>
      <c r="K12" s="25"/>
      <c r="L12" s="25"/>
      <c r="M12" s="19"/>
      <c r="N12" s="25"/>
      <c r="O12" s="25"/>
      <c r="P12" s="20"/>
    </row>
    <row r="13" spans="2:16" ht="30" customHeight="1" x14ac:dyDescent="0.2">
      <c r="B13" s="16"/>
      <c r="C13" s="21" t="e">
        <f>VLOOKUP('Historia de Usuario'!C10,'Formato descripción HU'!B7:O12,8,0)</f>
        <v>#N/A</v>
      </c>
      <c r="D13" s="22"/>
      <c r="E13" s="65" t="e">
        <f>VLOOKUP(C10,'Formato descripción HU'!B7:O12,10,0)</f>
        <v>#N/A</v>
      </c>
      <c r="F13" s="63"/>
      <c r="G13" s="23"/>
      <c r="H13" s="65" t="e">
        <f>VLOOKUP(C10,'Formato descripción HU'!B7:O12,7,0)</f>
        <v>#N/A</v>
      </c>
      <c r="I13" s="63"/>
      <c r="J13" s="23"/>
      <c r="K13" s="25"/>
      <c r="L13" s="25"/>
      <c r="M13" s="19"/>
      <c r="N13" s="25"/>
      <c r="O13" s="25"/>
      <c r="P13" s="20"/>
    </row>
    <row r="14" spans="2:16" ht="9.75" customHeight="1" x14ac:dyDescent="0.2">
      <c r="B14" s="16"/>
      <c r="C14" s="19"/>
      <c r="D14" s="22"/>
      <c r="E14" s="19"/>
      <c r="F14" s="19"/>
      <c r="G14" s="23"/>
      <c r="H14" s="23"/>
      <c r="I14" s="19"/>
      <c r="J14" s="19"/>
      <c r="K14" s="19"/>
      <c r="L14" s="19"/>
      <c r="M14" s="19"/>
      <c r="N14" s="19"/>
      <c r="O14" s="19"/>
      <c r="P14" s="20"/>
    </row>
    <row r="15" spans="2:16" ht="19.5" customHeight="1" x14ac:dyDescent="0.2">
      <c r="B15" s="16"/>
      <c r="C15" s="45" t="s">
        <v>27</v>
      </c>
      <c r="D15" s="57" t="e">
        <f>VLOOKUP(C10,'Formato descripción HU'!B7:O12,3,0)</f>
        <v>#N/A</v>
      </c>
      <c r="E15" s="49"/>
      <c r="F15" s="19"/>
      <c r="G15" s="45" t="s">
        <v>28</v>
      </c>
      <c r="H15" s="57" t="e">
        <f>VLOOKUP(C10,'Formato descripción HU'!B7:O12,4,0)</f>
        <v>#N/A</v>
      </c>
      <c r="I15" s="58"/>
      <c r="J15" s="49"/>
      <c r="K15" s="19"/>
      <c r="L15" s="45" t="s">
        <v>29</v>
      </c>
      <c r="M15" s="57" t="e">
        <f>VLOOKUP(C10,'Formato descripción HU'!B7:O12,6,0)</f>
        <v>#N/A</v>
      </c>
      <c r="N15" s="58"/>
      <c r="O15" s="49"/>
      <c r="P15" s="20"/>
    </row>
    <row r="16" spans="2:16" ht="19.5" customHeight="1" x14ac:dyDescent="0.2">
      <c r="B16" s="16"/>
      <c r="C16" s="46"/>
      <c r="D16" s="54"/>
      <c r="E16" s="59"/>
      <c r="F16" s="19"/>
      <c r="G16" s="46"/>
      <c r="H16" s="54"/>
      <c r="I16" s="44"/>
      <c r="J16" s="59"/>
      <c r="K16" s="19"/>
      <c r="L16" s="46"/>
      <c r="M16" s="54"/>
      <c r="N16" s="44"/>
      <c r="O16" s="59"/>
      <c r="P16" s="20"/>
    </row>
    <row r="17" spans="2:16" ht="19.5" customHeight="1" x14ac:dyDescent="0.2">
      <c r="B17" s="16"/>
      <c r="C17" s="47"/>
      <c r="D17" s="50"/>
      <c r="E17" s="51"/>
      <c r="F17" s="19"/>
      <c r="G17" s="47"/>
      <c r="H17" s="50"/>
      <c r="I17" s="60"/>
      <c r="J17" s="51"/>
      <c r="K17" s="19"/>
      <c r="L17" s="47"/>
      <c r="M17" s="50"/>
      <c r="N17" s="60"/>
      <c r="O17" s="51"/>
      <c r="P17" s="20"/>
    </row>
    <row r="18" spans="2:16" ht="9.75" customHeight="1" x14ac:dyDescent="0.2">
      <c r="B18" s="16"/>
      <c r="C18" s="19"/>
      <c r="D18" s="19"/>
      <c r="E18" s="19"/>
      <c r="F18" s="19"/>
      <c r="G18" s="23"/>
      <c r="H18" s="23"/>
      <c r="I18" s="23"/>
      <c r="J18" s="19"/>
      <c r="K18" s="19"/>
      <c r="L18" s="19"/>
      <c r="M18" s="19"/>
      <c r="N18" s="19"/>
      <c r="O18" s="19"/>
      <c r="P18" s="20"/>
    </row>
    <row r="19" spans="2:16" ht="19.5" customHeight="1" x14ac:dyDescent="0.2">
      <c r="B19" s="16"/>
      <c r="C19" s="48" t="s">
        <v>30</v>
      </c>
      <c r="D19" s="49"/>
      <c r="E19" s="67" t="s">
        <v>31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20"/>
    </row>
    <row r="20" spans="2:16" ht="19.5" customHeight="1" x14ac:dyDescent="0.2">
      <c r="B20" s="16"/>
      <c r="C20" s="50"/>
      <c r="D20" s="51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20"/>
    </row>
    <row r="21" spans="2:16" ht="9.75" customHeight="1" x14ac:dyDescent="0.2">
      <c r="B21" s="1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</row>
    <row r="22" spans="2:16" ht="19.5" customHeight="1" x14ac:dyDescent="0.2">
      <c r="B22" s="16"/>
      <c r="C22" s="52" t="s">
        <v>32</v>
      </c>
      <c r="D22" s="53"/>
      <c r="E22" s="57" t="e">
        <f>VLOOKUP(C10,'Formato descripción HU'!B7:O12,12,0)</f>
        <v>#N/A</v>
      </c>
      <c r="F22" s="58"/>
      <c r="G22" s="58"/>
      <c r="H22" s="49"/>
      <c r="I22" s="19"/>
      <c r="J22" s="52" t="s">
        <v>13</v>
      </c>
      <c r="K22" s="49"/>
      <c r="L22" s="66" t="e">
        <f>VLOOKUP(C10,'Formato descripción HU'!B7:O12,13,0)</f>
        <v>#N/A</v>
      </c>
      <c r="M22" s="58"/>
      <c r="N22" s="58"/>
      <c r="O22" s="49"/>
      <c r="P22" s="20"/>
    </row>
    <row r="23" spans="2:16" ht="19.5" customHeight="1" x14ac:dyDescent="0.2">
      <c r="B23" s="16"/>
      <c r="C23" s="54"/>
      <c r="D23" s="55"/>
      <c r="E23" s="54"/>
      <c r="F23" s="44"/>
      <c r="G23" s="44"/>
      <c r="H23" s="59"/>
      <c r="I23" s="19"/>
      <c r="J23" s="54"/>
      <c r="K23" s="59"/>
      <c r="L23" s="54"/>
      <c r="M23" s="44"/>
      <c r="N23" s="44"/>
      <c r="O23" s="59"/>
      <c r="P23" s="20"/>
    </row>
    <row r="24" spans="2:16" ht="19.5" customHeight="1" x14ac:dyDescent="0.2">
      <c r="B24" s="16"/>
      <c r="C24" s="50"/>
      <c r="D24" s="56"/>
      <c r="E24" s="50"/>
      <c r="F24" s="60"/>
      <c r="G24" s="60"/>
      <c r="H24" s="51"/>
      <c r="I24" s="19"/>
      <c r="J24" s="50"/>
      <c r="K24" s="51"/>
      <c r="L24" s="50"/>
      <c r="M24" s="60"/>
      <c r="N24" s="60"/>
      <c r="O24" s="51"/>
      <c r="P24" s="20"/>
    </row>
    <row r="25" spans="2:16" ht="9.75" customHeight="1" x14ac:dyDescent="0.2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Joselyn Gavilanes</cp:lastModifiedBy>
  <dcterms:created xsi:type="dcterms:W3CDTF">2019-10-21T15:37:14Z</dcterms:created>
  <dcterms:modified xsi:type="dcterms:W3CDTF">2023-08-24T20:41:00Z</dcterms:modified>
</cp:coreProperties>
</file>