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5"/>
  </bookViews>
  <sheets>
    <sheet name="ENTRADAS" sheetId="4" r:id="rId1"/>
    <sheet name="SALIDAS" sheetId="5" r:id="rId2"/>
    <sheet name="CONCENTRADO" sheetId="1" r:id="rId3"/>
    <sheet name="RESUMEN" sheetId="3" r:id="rId4"/>
    <sheet name="EXIST MESAS" sheetId="2" r:id="rId5"/>
    <sheet name="SOLO BODEGUERO" sheetId="6" r:id="rId6"/>
  </sheets>
  <calcPr calcId="144525"/>
</workbook>
</file>

<file path=xl/calcChain.xml><?xml version="1.0" encoding="utf-8"?>
<calcChain xmlns="http://schemas.openxmlformats.org/spreadsheetml/2006/main">
  <c r="J103" i="4" l="1"/>
  <c r="H4" i="2" l="1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J16" i="6" l="1"/>
  <c r="J17" i="6" l="1"/>
  <c r="J18" i="6" l="1"/>
  <c r="K85" i="3"/>
  <c r="F8" i="6" l="1"/>
  <c r="J8" i="2" l="1"/>
  <c r="I7" i="2"/>
  <c r="I9" i="2"/>
  <c r="I10" i="2"/>
  <c r="J62" i="5"/>
  <c r="H63" i="1" s="1"/>
  <c r="M63" i="1" s="1"/>
  <c r="F63" i="3" s="1"/>
  <c r="J63" i="5"/>
  <c r="M82" i="3"/>
  <c r="J7" i="5"/>
  <c r="H8" i="1" s="1"/>
  <c r="J8" i="5"/>
  <c r="J9" i="5"/>
  <c r="J10" i="5"/>
  <c r="H11" i="1" s="1"/>
  <c r="Q11" i="1" s="1"/>
  <c r="J11" i="5"/>
  <c r="H12" i="1" s="1"/>
  <c r="J12" i="5"/>
  <c r="J13" i="5"/>
  <c r="H14" i="1" s="1"/>
  <c r="E14" i="3" s="1"/>
  <c r="J14" i="5"/>
  <c r="H15" i="1" s="1"/>
  <c r="E15" i="3" s="1"/>
  <c r="J15" i="5"/>
  <c r="H16" i="1" s="1"/>
  <c r="J16" i="5"/>
  <c r="J17" i="5"/>
  <c r="J18" i="5"/>
  <c r="H19" i="1" s="1"/>
  <c r="E19" i="3" s="1"/>
  <c r="J19" i="5"/>
  <c r="H20" i="1" s="1"/>
  <c r="J20" i="5"/>
  <c r="J21" i="5"/>
  <c r="J22" i="5"/>
  <c r="H23" i="1" s="1"/>
  <c r="J23" i="5"/>
  <c r="H24" i="1" s="1"/>
  <c r="J24" i="5"/>
  <c r="J103" i="5"/>
  <c r="H104" i="1" s="1"/>
  <c r="J102" i="5"/>
  <c r="H103" i="1" s="1"/>
  <c r="J101" i="5"/>
  <c r="H102" i="1" s="1"/>
  <c r="J100" i="5"/>
  <c r="H101" i="1" s="1"/>
  <c r="J99" i="5"/>
  <c r="H100" i="1" s="1"/>
  <c r="J98" i="5"/>
  <c r="H99" i="1" s="1"/>
  <c r="J97" i="5"/>
  <c r="H98" i="1" s="1"/>
  <c r="J96" i="5"/>
  <c r="H97" i="1" s="1"/>
  <c r="Q97" i="1" s="1"/>
  <c r="J95" i="5"/>
  <c r="H96" i="1" s="1"/>
  <c r="J94" i="5"/>
  <c r="H95" i="1" s="1"/>
  <c r="E95" i="3" s="1"/>
  <c r="J93" i="5"/>
  <c r="H94" i="1" s="1"/>
  <c r="J92" i="5"/>
  <c r="H93" i="1" s="1"/>
  <c r="J91" i="5"/>
  <c r="H92" i="1" s="1"/>
  <c r="E92" i="3" s="1"/>
  <c r="J90" i="5"/>
  <c r="H91" i="1" s="1"/>
  <c r="J89" i="5"/>
  <c r="H90" i="1" s="1"/>
  <c r="J88" i="5"/>
  <c r="H89" i="1" s="1"/>
  <c r="J87" i="5"/>
  <c r="H88" i="1" s="1"/>
  <c r="J86" i="5"/>
  <c r="H87" i="1" s="1"/>
  <c r="J85" i="5"/>
  <c r="H86" i="1" s="1"/>
  <c r="J84" i="5"/>
  <c r="H85" i="1" s="1"/>
  <c r="J83" i="5"/>
  <c r="H84" i="1" s="1"/>
  <c r="J82" i="5"/>
  <c r="H83" i="1" s="1"/>
  <c r="J81" i="5"/>
  <c r="H82" i="1" s="1"/>
  <c r="J80" i="5"/>
  <c r="H81" i="1" s="1"/>
  <c r="J79" i="5"/>
  <c r="H80" i="1" s="1"/>
  <c r="J78" i="5"/>
  <c r="H79" i="1" s="1"/>
  <c r="J77" i="5"/>
  <c r="H78" i="1" s="1"/>
  <c r="J76" i="5"/>
  <c r="H77" i="1" s="1"/>
  <c r="J75" i="5"/>
  <c r="H76" i="1" s="1"/>
  <c r="J74" i="5"/>
  <c r="H75" i="1" s="1"/>
  <c r="J73" i="5"/>
  <c r="H74" i="1" s="1"/>
  <c r="J72" i="5"/>
  <c r="H73" i="1" s="1"/>
  <c r="J71" i="5"/>
  <c r="H72" i="1" s="1"/>
  <c r="J70" i="5"/>
  <c r="H71" i="1" s="1"/>
  <c r="J69" i="5"/>
  <c r="H70" i="1" s="1"/>
  <c r="J68" i="5"/>
  <c r="H69" i="1" s="1"/>
  <c r="J67" i="5"/>
  <c r="H68" i="1" s="1"/>
  <c r="J66" i="5"/>
  <c r="H67" i="1" s="1"/>
  <c r="J65" i="5"/>
  <c r="H66" i="1" s="1"/>
  <c r="H65" i="1"/>
  <c r="H64" i="1"/>
  <c r="J61" i="5"/>
  <c r="H62" i="1" s="1"/>
  <c r="J60" i="5"/>
  <c r="H61" i="1" s="1"/>
  <c r="J59" i="5"/>
  <c r="H60" i="1" s="1"/>
  <c r="J58" i="5"/>
  <c r="H59" i="1" s="1"/>
  <c r="J57" i="5"/>
  <c r="H58" i="1" s="1"/>
  <c r="J56" i="5"/>
  <c r="H57" i="1" s="1"/>
  <c r="J55" i="5"/>
  <c r="H56" i="1" s="1"/>
  <c r="J54" i="5"/>
  <c r="H55" i="1" s="1"/>
  <c r="J53" i="5"/>
  <c r="H54" i="1" s="1"/>
  <c r="J52" i="5"/>
  <c r="H53" i="1" s="1"/>
  <c r="J51" i="5"/>
  <c r="H52" i="1" s="1"/>
  <c r="J50" i="5"/>
  <c r="H51" i="1" s="1"/>
  <c r="J49" i="5"/>
  <c r="H50" i="1" s="1"/>
  <c r="J48" i="5"/>
  <c r="H49" i="1" s="1"/>
  <c r="J47" i="5"/>
  <c r="H48" i="1" s="1"/>
  <c r="J46" i="5"/>
  <c r="H47" i="1" s="1"/>
  <c r="J45" i="5"/>
  <c r="H46" i="1" s="1"/>
  <c r="J44" i="5"/>
  <c r="H45" i="1" s="1"/>
  <c r="J43" i="5"/>
  <c r="H44" i="1" s="1"/>
  <c r="J42" i="5"/>
  <c r="H43" i="1" s="1"/>
  <c r="J41" i="5"/>
  <c r="H42" i="1" s="1"/>
  <c r="J40" i="5"/>
  <c r="H41" i="1" s="1"/>
  <c r="J39" i="5"/>
  <c r="H40" i="1" s="1"/>
  <c r="Q40" i="1" s="1"/>
  <c r="J38" i="5"/>
  <c r="H39" i="1" s="1"/>
  <c r="J37" i="5"/>
  <c r="H38" i="1" s="1"/>
  <c r="Q38" i="1" s="1"/>
  <c r="J36" i="5"/>
  <c r="H37" i="1" s="1"/>
  <c r="J35" i="5"/>
  <c r="H36" i="1" s="1"/>
  <c r="J34" i="5"/>
  <c r="H35" i="1" s="1"/>
  <c r="J33" i="5"/>
  <c r="H34" i="1" s="1"/>
  <c r="J32" i="5"/>
  <c r="H33" i="1" s="1"/>
  <c r="J31" i="5"/>
  <c r="H32" i="1" s="1"/>
  <c r="J30" i="5"/>
  <c r="H31" i="1" s="1"/>
  <c r="J29" i="5"/>
  <c r="H30" i="1" s="1"/>
  <c r="Q30" i="1" s="1"/>
  <c r="J28" i="5"/>
  <c r="H29" i="1" s="1"/>
  <c r="J27" i="5"/>
  <c r="H28" i="1" s="1"/>
  <c r="J26" i="5"/>
  <c r="H27" i="1" s="1"/>
  <c r="J25" i="5"/>
  <c r="H26" i="1" s="1"/>
  <c r="H25" i="1"/>
  <c r="M25" i="1" s="1"/>
  <c r="F25" i="3" s="1"/>
  <c r="H22" i="1"/>
  <c r="Q22" i="1" s="1"/>
  <c r="H21" i="1"/>
  <c r="M21" i="1" s="1"/>
  <c r="F21" i="3" s="1"/>
  <c r="H18" i="1"/>
  <c r="M18" i="1" s="1"/>
  <c r="F18" i="3" s="1"/>
  <c r="H17" i="1"/>
  <c r="E17" i="3" s="1"/>
  <c r="H13" i="1"/>
  <c r="M13" i="1" s="1"/>
  <c r="F13" i="3" s="1"/>
  <c r="H10" i="1"/>
  <c r="Q10" i="1" s="1"/>
  <c r="H9" i="1"/>
  <c r="M9" i="1" s="1"/>
  <c r="F9" i="3" s="1"/>
  <c r="J6" i="5"/>
  <c r="H7" i="1" s="1"/>
  <c r="M7" i="1" s="1"/>
  <c r="F7" i="3" s="1"/>
  <c r="J7" i="4"/>
  <c r="F8" i="1" s="1"/>
  <c r="G8" i="1" s="1"/>
  <c r="J8" i="4"/>
  <c r="F9" i="1" s="1"/>
  <c r="J9" i="4"/>
  <c r="F10" i="1" s="1"/>
  <c r="G10" i="1" s="1"/>
  <c r="J10" i="4"/>
  <c r="F11" i="1" s="1"/>
  <c r="G11" i="1" s="1"/>
  <c r="J11" i="4"/>
  <c r="F12" i="1" s="1"/>
  <c r="G12" i="1" s="1"/>
  <c r="J12" i="4"/>
  <c r="F13" i="1" s="1"/>
  <c r="J13" i="4"/>
  <c r="F14" i="1" s="1"/>
  <c r="J14" i="4"/>
  <c r="F15" i="1" s="1"/>
  <c r="J15" i="4"/>
  <c r="F16" i="1" s="1"/>
  <c r="J16" i="4"/>
  <c r="F17" i="1" s="1"/>
  <c r="J17" i="4"/>
  <c r="F18" i="1" s="1"/>
  <c r="J18" i="4"/>
  <c r="F19" i="1" s="1"/>
  <c r="J19" i="4"/>
  <c r="F20" i="1" s="1"/>
  <c r="J20" i="4"/>
  <c r="F21" i="1" s="1"/>
  <c r="J21" i="4"/>
  <c r="F22" i="1" s="1"/>
  <c r="J22" i="4"/>
  <c r="F23" i="1" s="1"/>
  <c r="J23" i="4"/>
  <c r="F24" i="1" s="1"/>
  <c r="J24" i="4"/>
  <c r="F25" i="1" s="1"/>
  <c r="G25" i="1" s="1"/>
  <c r="J25" i="4"/>
  <c r="F26" i="1" s="1"/>
  <c r="J26" i="4"/>
  <c r="F27" i="1" s="1"/>
  <c r="G27" i="1" s="1"/>
  <c r="J27" i="4"/>
  <c r="F28" i="1" s="1"/>
  <c r="J28" i="4"/>
  <c r="F29" i="1" s="1"/>
  <c r="G29" i="1" s="1"/>
  <c r="J29" i="4"/>
  <c r="F30" i="1" s="1"/>
  <c r="J30" i="4"/>
  <c r="F31" i="1" s="1"/>
  <c r="J31" i="4"/>
  <c r="F32" i="1" s="1"/>
  <c r="J32" i="4"/>
  <c r="F33" i="1" s="1"/>
  <c r="J33" i="4"/>
  <c r="F34" i="1" s="1"/>
  <c r="J34" i="4"/>
  <c r="F35" i="1" s="1"/>
  <c r="J35" i="4"/>
  <c r="F36" i="1" s="1"/>
  <c r="J36" i="4"/>
  <c r="F37" i="1" s="1"/>
  <c r="J37" i="4"/>
  <c r="F38" i="1" s="1"/>
  <c r="J38" i="4"/>
  <c r="F39" i="1" s="1"/>
  <c r="J39" i="4"/>
  <c r="F40" i="1" s="1"/>
  <c r="J40" i="4"/>
  <c r="F41" i="1" s="1"/>
  <c r="J41" i="4"/>
  <c r="F42" i="1" s="1"/>
  <c r="J42" i="4"/>
  <c r="F43" i="1" s="1"/>
  <c r="J43" i="4"/>
  <c r="F44" i="1" s="1"/>
  <c r="J44" i="4"/>
  <c r="F45" i="1" s="1"/>
  <c r="J45" i="4"/>
  <c r="F46" i="1" s="1"/>
  <c r="J46" i="4"/>
  <c r="F47" i="1" s="1"/>
  <c r="J47" i="4"/>
  <c r="F48" i="1" s="1"/>
  <c r="J48" i="4"/>
  <c r="F49" i="1" s="1"/>
  <c r="G49" i="1" s="1"/>
  <c r="J49" i="4"/>
  <c r="F50" i="1" s="1"/>
  <c r="J50" i="4"/>
  <c r="F51" i="1" s="1"/>
  <c r="J51" i="4"/>
  <c r="F52" i="1" s="1"/>
  <c r="J52" i="4"/>
  <c r="F53" i="1" s="1"/>
  <c r="J53" i="4"/>
  <c r="F54" i="1" s="1"/>
  <c r="J54" i="4"/>
  <c r="F55" i="1" s="1"/>
  <c r="J55" i="4"/>
  <c r="F56" i="1" s="1"/>
  <c r="P56" i="1" s="1"/>
  <c r="R56" i="1" s="1"/>
  <c r="J56" i="4"/>
  <c r="F57" i="1" s="1"/>
  <c r="J57" i="4"/>
  <c r="F58" i="1" s="1"/>
  <c r="J58" i="4"/>
  <c r="F59" i="1" s="1"/>
  <c r="G59" i="1" s="1"/>
  <c r="J59" i="4"/>
  <c r="F60" i="1" s="1"/>
  <c r="J60" i="4"/>
  <c r="F61" i="1" s="1"/>
  <c r="G61" i="1" s="1"/>
  <c r="J61" i="4"/>
  <c r="F62" i="1" s="1"/>
  <c r="J62" i="4"/>
  <c r="F63" i="1" s="1"/>
  <c r="J63" i="4"/>
  <c r="F64" i="1" s="1"/>
  <c r="J64" i="4"/>
  <c r="F65" i="1" s="1"/>
  <c r="J65" i="4"/>
  <c r="F66" i="1" s="1"/>
  <c r="J66" i="4"/>
  <c r="F67" i="1" s="1"/>
  <c r="J67" i="4"/>
  <c r="F68" i="1" s="1"/>
  <c r="J68" i="4"/>
  <c r="F69" i="1" s="1"/>
  <c r="J69" i="4"/>
  <c r="F70" i="1" s="1"/>
  <c r="J70" i="4"/>
  <c r="F71" i="1" s="1"/>
  <c r="J71" i="4"/>
  <c r="F72" i="1" s="1"/>
  <c r="J72" i="4"/>
  <c r="F73" i="1" s="1"/>
  <c r="J73" i="4"/>
  <c r="F74" i="1" s="1"/>
  <c r="J74" i="4"/>
  <c r="F75" i="1" s="1"/>
  <c r="G75" i="1" s="1"/>
  <c r="J75" i="4"/>
  <c r="F76" i="1" s="1"/>
  <c r="J76" i="4"/>
  <c r="F77" i="1" s="1"/>
  <c r="J77" i="4"/>
  <c r="F78" i="1" s="1"/>
  <c r="J78" i="4"/>
  <c r="F79" i="1" s="1"/>
  <c r="J79" i="4"/>
  <c r="F80" i="1" s="1"/>
  <c r="P80" i="1" s="1"/>
  <c r="R80" i="1" s="1"/>
  <c r="J80" i="4"/>
  <c r="F81" i="1" s="1"/>
  <c r="J81" i="4"/>
  <c r="F82" i="1" s="1"/>
  <c r="J82" i="4"/>
  <c r="F83" i="1" s="1"/>
  <c r="J83" i="4"/>
  <c r="F84" i="1" s="1"/>
  <c r="J84" i="4"/>
  <c r="F85" i="1" s="1"/>
  <c r="J85" i="4"/>
  <c r="F86" i="1" s="1"/>
  <c r="J86" i="4"/>
  <c r="F87" i="1" s="1"/>
  <c r="J87" i="4"/>
  <c r="F88" i="1" s="1"/>
  <c r="J88" i="4"/>
  <c r="F89" i="1" s="1"/>
  <c r="J89" i="4"/>
  <c r="F90" i="1" s="1"/>
  <c r="J90" i="4"/>
  <c r="F91" i="1" s="1"/>
  <c r="J91" i="4"/>
  <c r="F92" i="1" s="1"/>
  <c r="J92" i="4"/>
  <c r="F93" i="1" s="1"/>
  <c r="J93" i="4"/>
  <c r="F94" i="1" s="1"/>
  <c r="J94" i="4"/>
  <c r="F95" i="1" s="1"/>
  <c r="P95" i="1" s="1"/>
  <c r="R95" i="1" s="1"/>
  <c r="J95" i="4"/>
  <c r="F96" i="1" s="1"/>
  <c r="J96" i="4"/>
  <c r="F97" i="1" s="1"/>
  <c r="P97" i="1" s="1"/>
  <c r="R97" i="1" s="1"/>
  <c r="J97" i="4"/>
  <c r="F98" i="1" s="1"/>
  <c r="J98" i="4"/>
  <c r="F99" i="1" s="1"/>
  <c r="G99" i="1" s="1"/>
  <c r="J99" i="4"/>
  <c r="F100" i="1" s="1"/>
  <c r="J100" i="4"/>
  <c r="F101" i="1" s="1"/>
  <c r="G101" i="1" s="1"/>
  <c r="J101" i="4"/>
  <c r="F102" i="1" s="1"/>
  <c r="J102" i="4"/>
  <c r="F103" i="1" s="1"/>
  <c r="P103" i="1" s="1"/>
  <c r="R103" i="1" s="1"/>
  <c r="F104" i="1"/>
  <c r="P104" i="1" s="1"/>
  <c r="R104" i="1" s="1"/>
  <c r="J6" i="4"/>
  <c r="F7" i="1" s="1"/>
  <c r="G7" i="1" s="1"/>
  <c r="I5" i="2"/>
  <c r="J8" i="1" s="1"/>
  <c r="N8" i="1" s="1"/>
  <c r="I6" i="2"/>
  <c r="F6" i="6" s="1"/>
  <c r="I11" i="2"/>
  <c r="J14" i="1" s="1"/>
  <c r="I12" i="2"/>
  <c r="I13" i="2"/>
  <c r="I14" i="2"/>
  <c r="I15" i="2"/>
  <c r="J18" i="1" s="1"/>
  <c r="K18" i="1" s="1"/>
  <c r="L18" i="1" s="1"/>
  <c r="H18" i="3" s="1"/>
  <c r="I16" i="2"/>
  <c r="I17" i="2"/>
  <c r="J20" i="1" s="1"/>
  <c r="I18" i="2"/>
  <c r="J21" i="1" s="1"/>
  <c r="I19" i="2"/>
  <c r="J22" i="1" s="1"/>
  <c r="N22" i="1" s="1"/>
  <c r="I20" i="2"/>
  <c r="I21" i="2"/>
  <c r="J24" i="1" s="1"/>
  <c r="K24" i="1" s="1"/>
  <c r="I22" i="2"/>
  <c r="I23" i="2"/>
  <c r="F23" i="6" s="1"/>
  <c r="I24" i="2"/>
  <c r="J27" i="1" s="1"/>
  <c r="K27" i="1" s="1"/>
  <c r="I25" i="2"/>
  <c r="F25" i="6" s="1"/>
  <c r="I26" i="2"/>
  <c r="F26" i="6" s="1"/>
  <c r="I27" i="2"/>
  <c r="I28" i="2"/>
  <c r="J31" i="1" s="1"/>
  <c r="K31" i="1" s="1"/>
  <c r="G31" i="3" s="1"/>
  <c r="I29" i="2"/>
  <c r="I30" i="2"/>
  <c r="J33" i="1" s="1"/>
  <c r="I31" i="2"/>
  <c r="I32" i="2"/>
  <c r="J35" i="1" s="1"/>
  <c r="N35" i="1" s="1"/>
  <c r="I33" i="2"/>
  <c r="J36" i="1" s="1"/>
  <c r="N36" i="1" s="1"/>
  <c r="I34" i="2"/>
  <c r="I35" i="2"/>
  <c r="I36" i="2"/>
  <c r="J39" i="1" s="1"/>
  <c r="I37" i="2"/>
  <c r="J40" i="1" s="1"/>
  <c r="K40" i="1" s="1"/>
  <c r="L40" i="1" s="1"/>
  <c r="H40" i="3" s="1"/>
  <c r="I38" i="2"/>
  <c r="I39" i="2"/>
  <c r="I40" i="2"/>
  <c r="I41" i="2"/>
  <c r="J44" i="1" s="1"/>
  <c r="K44" i="1" s="1"/>
  <c r="L44" i="1" s="1"/>
  <c r="H44" i="3" s="1"/>
  <c r="I42" i="2"/>
  <c r="J45" i="1" s="1"/>
  <c r="K45" i="1" s="1"/>
  <c r="I43" i="2"/>
  <c r="I44" i="2"/>
  <c r="J47" i="1" s="1"/>
  <c r="I45" i="2"/>
  <c r="J48" i="1" s="1"/>
  <c r="K48" i="1" s="1"/>
  <c r="L48" i="1" s="1"/>
  <c r="H48" i="3" s="1"/>
  <c r="I46" i="2"/>
  <c r="I47" i="2"/>
  <c r="J50" i="1" s="1"/>
  <c r="N50" i="1" s="1"/>
  <c r="I48" i="2"/>
  <c r="I49" i="2"/>
  <c r="I50" i="2"/>
  <c r="I51" i="2"/>
  <c r="I52" i="2"/>
  <c r="F52" i="6" s="1"/>
  <c r="I53" i="2"/>
  <c r="I54" i="2"/>
  <c r="I55" i="2"/>
  <c r="J58" i="1" s="1"/>
  <c r="K58" i="1" s="1"/>
  <c r="I56" i="2"/>
  <c r="I57" i="2"/>
  <c r="F57" i="6" s="1"/>
  <c r="I58" i="2"/>
  <c r="J61" i="1" s="1"/>
  <c r="N61" i="1" s="1"/>
  <c r="I59" i="2"/>
  <c r="J62" i="1" s="1"/>
  <c r="N62" i="1" s="1"/>
  <c r="I60" i="2"/>
  <c r="I61" i="2"/>
  <c r="F61" i="6" s="1"/>
  <c r="I62" i="2"/>
  <c r="I63" i="2"/>
  <c r="I64" i="2"/>
  <c r="J67" i="1" s="1"/>
  <c r="I65" i="2"/>
  <c r="I66" i="2"/>
  <c r="J69" i="1" s="1"/>
  <c r="I67" i="2"/>
  <c r="I68" i="2"/>
  <c r="J71" i="1" s="1"/>
  <c r="N71" i="1" s="1"/>
  <c r="I69" i="2"/>
  <c r="J72" i="1" s="1"/>
  <c r="N72" i="1" s="1"/>
  <c r="I70" i="2"/>
  <c r="J73" i="1" s="1"/>
  <c r="N73" i="1" s="1"/>
  <c r="I71" i="2"/>
  <c r="I72" i="2"/>
  <c r="I73" i="2"/>
  <c r="J76" i="1" s="1"/>
  <c r="I74" i="2"/>
  <c r="J77" i="1" s="1"/>
  <c r="I75" i="2"/>
  <c r="I76" i="2"/>
  <c r="I77" i="2"/>
  <c r="J80" i="1" s="1"/>
  <c r="N80" i="1" s="1"/>
  <c r="I78" i="2"/>
  <c r="I79" i="2"/>
  <c r="F79" i="6" s="1"/>
  <c r="I80" i="2"/>
  <c r="F80" i="6" s="1"/>
  <c r="I81" i="2"/>
  <c r="J84" i="1" s="1"/>
  <c r="I82" i="2"/>
  <c r="I83" i="2"/>
  <c r="F83" i="6" s="1"/>
  <c r="I84" i="2"/>
  <c r="I85" i="2"/>
  <c r="I86" i="2"/>
  <c r="F86" i="6" s="1"/>
  <c r="I87" i="2"/>
  <c r="I88" i="2"/>
  <c r="I89" i="2"/>
  <c r="I90" i="2"/>
  <c r="J93" i="1" s="1"/>
  <c r="I91" i="2"/>
  <c r="I92" i="2"/>
  <c r="I93" i="2"/>
  <c r="F93" i="6" s="1"/>
  <c r="I94" i="2"/>
  <c r="F94" i="6" s="1"/>
  <c r="I95" i="2"/>
  <c r="I96" i="2"/>
  <c r="F96" i="6" s="1"/>
  <c r="I97" i="2"/>
  <c r="J100" i="1" s="1"/>
  <c r="K100" i="1" s="1"/>
  <c r="G100" i="3" s="1"/>
  <c r="I98" i="2"/>
  <c r="J101" i="1" s="1"/>
  <c r="I99" i="2"/>
  <c r="I100" i="2"/>
  <c r="F100" i="6" s="1"/>
  <c r="I101" i="2"/>
  <c r="F101" i="6" s="1"/>
  <c r="I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4" i="2"/>
  <c r="J11" i="1"/>
  <c r="K11" i="1"/>
  <c r="G11" i="3" s="1"/>
  <c r="J86" i="1"/>
  <c r="N86" i="1" s="1"/>
  <c r="J10" i="1"/>
  <c r="K10" i="1" s="1"/>
  <c r="Q64" i="1"/>
  <c r="E64" i="3"/>
  <c r="M64" i="1"/>
  <c r="F64" i="3" s="1"/>
  <c r="Q7" i="1"/>
  <c r="Q65" i="1"/>
  <c r="E65" i="3"/>
  <c r="M65" i="1"/>
  <c r="F65" i="3" s="1"/>
  <c r="P12" i="1"/>
  <c r="R12" i="1" s="1"/>
  <c r="N11" i="1"/>
  <c r="L11" i="1"/>
  <c r="H11" i="3" s="1"/>
  <c r="Q23" i="1" l="1"/>
  <c r="M23" i="1"/>
  <c r="F23" i="3" s="1"/>
  <c r="E23" i="3"/>
  <c r="E18" i="3"/>
  <c r="E7" i="3"/>
  <c r="G95" i="1"/>
  <c r="P49" i="1"/>
  <c r="R49" i="1" s="1"/>
  <c r="P61" i="1"/>
  <c r="R61" i="1" s="1"/>
  <c r="P7" i="1"/>
  <c r="R7" i="1" s="1"/>
  <c r="S7" i="1" s="1"/>
  <c r="D4" i="6" s="1"/>
  <c r="E4" i="6" s="1"/>
  <c r="J89" i="1"/>
  <c r="K89" i="1" s="1"/>
  <c r="P99" i="1"/>
  <c r="R99" i="1" s="1"/>
  <c r="E9" i="3"/>
  <c r="M15" i="1"/>
  <c r="F15" i="3" s="1"/>
  <c r="M11" i="1"/>
  <c r="F11" i="3" s="1"/>
  <c r="E25" i="3"/>
  <c r="G30" i="1"/>
  <c r="P30" i="1"/>
  <c r="R30" i="1" s="1"/>
  <c r="S30" i="1" s="1"/>
  <c r="Q15" i="1"/>
  <c r="E21" i="3"/>
  <c r="M10" i="1"/>
  <c r="F10" i="3" s="1"/>
  <c r="P65" i="1"/>
  <c r="R65" i="1" s="1"/>
  <c r="S65" i="1" s="1"/>
  <c r="D62" i="6" s="1"/>
  <c r="G65" i="1"/>
  <c r="Q17" i="1"/>
  <c r="E63" i="3"/>
  <c r="P11" i="1"/>
  <c r="R11" i="1" s="1"/>
  <c r="S11" i="1" s="1"/>
  <c r="D8" i="6" s="1"/>
  <c r="G8" i="6" s="1"/>
  <c r="G103" i="1"/>
  <c r="E13" i="3"/>
  <c r="Q14" i="1"/>
  <c r="Q9" i="1"/>
  <c r="Q25" i="1"/>
  <c r="K20" i="1"/>
  <c r="L20" i="1" s="1"/>
  <c r="H20" i="3" s="1"/>
  <c r="N20" i="1"/>
  <c r="G96" i="1"/>
  <c r="P96" i="1"/>
  <c r="R96" i="1" s="1"/>
  <c r="P76" i="1"/>
  <c r="R76" i="1" s="1"/>
  <c r="G76" i="1"/>
  <c r="G83" i="1"/>
  <c r="P83" i="1"/>
  <c r="R83" i="1" s="1"/>
  <c r="P69" i="1"/>
  <c r="R69" i="1" s="1"/>
  <c r="G69" i="1"/>
  <c r="P38" i="1"/>
  <c r="R38" i="1" s="1"/>
  <c r="S38" i="1" s="1"/>
  <c r="D35" i="6" s="1"/>
  <c r="G38" i="1"/>
  <c r="P41" i="1"/>
  <c r="R41" i="1" s="1"/>
  <c r="G41" i="1"/>
  <c r="G97" i="1"/>
  <c r="G104" i="1"/>
  <c r="P25" i="1"/>
  <c r="R25" i="1" s="1"/>
  <c r="P29" i="1"/>
  <c r="R29" i="1" s="1"/>
  <c r="P10" i="1"/>
  <c r="R10" i="1" s="1"/>
  <c r="S10" i="1" s="1"/>
  <c r="D7" i="6" s="1"/>
  <c r="E42" i="3"/>
  <c r="Q42" i="1"/>
  <c r="M26" i="1"/>
  <c r="F26" i="3" s="1"/>
  <c r="Q26" i="1"/>
  <c r="M46" i="1"/>
  <c r="F46" i="3" s="1"/>
  <c r="E46" i="3"/>
  <c r="E11" i="3"/>
  <c r="M30" i="1"/>
  <c r="F30" i="3" s="1"/>
  <c r="M17" i="1"/>
  <c r="F17" i="3" s="1"/>
  <c r="N48" i="1"/>
  <c r="J55" i="1"/>
  <c r="N55" i="1" s="1"/>
  <c r="N27" i="1"/>
  <c r="N10" i="1"/>
  <c r="Q19" i="1"/>
  <c r="M19" i="1"/>
  <c r="F19" i="3" s="1"/>
  <c r="P88" i="1"/>
  <c r="R88" i="1" s="1"/>
  <c r="G88" i="1"/>
  <c r="G74" i="1"/>
  <c r="P74" i="1"/>
  <c r="R74" i="1" s="1"/>
  <c r="G52" i="1"/>
  <c r="P52" i="1"/>
  <c r="R52" i="1" s="1"/>
  <c r="G98" i="1"/>
  <c r="P98" i="1"/>
  <c r="R98" i="1" s="1"/>
  <c r="G55" i="1"/>
  <c r="P55" i="1"/>
  <c r="R55" i="1" s="1"/>
  <c r="G43" i="1"/>
  <c r="P43" i="1"/>
  <c r="R43" i="1" s="1"/>
  <c r="G40" i="1"/>
  <c r="P40" i="1"/>
  <c r="R40" i="1" s="1"/>
  <c r="S40" i="1" s="1"/>
  <c r="D37" i="6" s="1"/>
  <c r="P13" i="1"/>
  <c r="R13" i="1" s="1"/>
  <c r="G13" i="1"/>
  <c r="G32" i="1"/>
  <c r="P32" i="1"/>
  <c r="R32" i="1" s="1"/>
  <c r="P78" i="1"/>
  <c r="R78" i="1" s="1"/>
  <c r="G78" i="1"/>
  <c r="P71" i="1"/>
  <c r="R71" i="1" s="1"/>
  <c r="G71" i="1"/>
  <c r="G16" i="1"/>
  <c r="P16" i="1"/>
  <c r="R16" i="1" s="1"/>
  <c r="P67" i="1"/>
  <c r="R67" i="1" s="1"/>
  <c r="G67" i="1"/>
  <c r="S97" i="1"/>
  <c r="T97" i="1" s="1"/>
  <c r="Q44" i="1"/>
  <c r="M44" i="1"/>
  <c r="F44" i="3" s="1"/>
  <c r="Q99" i="1"/>
  <c r="M99" i="1"/>
  <c r="F99" i="3" s="1"/>
  <c r="M28" i="1"/>
  <c r="F28" i="3" s="1"/>
  <c r="E28" i="3"/>
  <c r="Q96" i="1"/>
  <c r="E96" i="3"/>
  <c r="M96" i="1"/>
  <c r="F96" i="3" s="1"/>
  <c r="Q100" i="1"/>
  <c r="E100" i="3"/>
  <c r="M100" i="1"/>
  <c r="F100" i="3" s="1"/>
  <c r="M36" i="1"/>
  <c r="F36" i="3" s="1"/>
  <c r="E36" i="3"/>
  <c r="Q61" i="1"/>
  <c r="E61" i="3"/>
  <c r="E101" i="3"/>
  <c r="Q101" i="1"/>
  <c r="E58" i="3"/>
  <c r="Q58" i="1"/>
  <c r="E98" i="3"/>
  <c r="M98" i="1"/>
  <c r="F98" i="3" s="1"/>
  <c r="Q98" i="1"/>
  <c r="E102" i="3"/>
  <c r="M102" i="1"/>
  <c r="F102" i="3" s="1"/>
  <c r="Q102" i="1"/>
  <c r="Q21" i="1"/>
  <c r="Q13" i="1"/>
  <c r="K50" i="1"/>
  <c r="G50" i="3" s="1"/>
  <c r="N40" i="1"/>
  <c r="G44" i="3"/>
  <c r="K73" i="1"/>
  <c r="L73" i="1" s="1"/>
  <c r="H73" i="3" s="1"/>
  <c r="K14" i="1"/>
  <c r="G14" i="3" s="1"/>
  <c r="N14" i="1"/>
  <c r="G57" i="1"/>
  <c r="P57" i="1"/>
  <c r="R57" i="1" s="1"/>
  <c r="E56" i="3"/>
  <c r="Q56" i="1"/>
  <c r="S56" i="1" s="1"/>
  <c r="D53" i="6" s="1"/>
  <c r="P75" i="1"/>
  <c r="R75" i="1" s="1"/>
  <c r="M27" i="1"/>
  <c r="F27" i="3" s="1"/>
  <c r="E27" i="3"/>
  <c r="Q27" i="1"/>
  <c r="Q39" i="1"/>
  <c r="E39" i="3"/>
  <c r="M39" i="1"/>
  <c r="F39" i="3" s="1"/>
  <c r="E55" i="3"/>
  <c r="Q55" i="1"/>
  <c r="M55" i="1"/>
  <c r="F55" i="3" s="1"/>
  <c r="E76" i="3"/>
  <c r="Q76" i="1"/>
  <c r="M76" i="1"/>
  <c r="F76" i="3" s="1"/>
  <c r="M24" i="1"/>
  <c r="F24" i="3" s="1"/>
  <c r="Q24" i="1"/>
  <c r="E24" i="3"/>
  <c r="M20" i="1"/>
  <c r="F20" i="3" s="1"/>
  <c r="E20" i="3"/>
  <c r="Q20" i="1"/>
  <c r="E16" i="3"/>
  <c r="Q16" i="1"/>
  <c r="M16" i="1"/>
  <c r="F16" i="3" s="1"/>
  <c r="M12" i="1"/>
  <c r="F12" i="3" s="1"/>
  <c r="Q12" i="1"/>
  <c r="S12" i="1" s="1"/>
  <c r="D9" i="6" s="1"/>
  <c r="E12" i="3"/>
  <c r="E37" i="3"/>
  <c r="M37" i="1"/>
  <c r="F37" i="3" s="1"/>
  <c r="Q37" i="1"/>
  <c r="M45" i="1"/>
  <c r="F45" i="3" s="1"/>
  <c r="Q45" i="1"/>
  <c r="E45" i="3"/>
  <c r="E77" i="3"/>
  <c r="M77" i="1"/>
  <c r="F77" i="3" s="1"/>
  <c r="Q77" i="1"/>
  <c r="Q35" i="1"/>
  <c r="E35" i="3"/>
  <c r="M35" i="1"/>
  <c r="F35" i="3" s="1"/>
  <c r="Q43" i="1"/>
  <c r="E43" i="3"/>
  <c r="M43" i="1"/>
  <c r="F43" i="3" s="1"/>
  <c r="Q62" i="1"/>
  <c r="E62" i="3"/>
  <c r="M62" i="1"/>
  <c r="F62" i="3" s="1"/>
  <c r="Q78" i="1"/>
  <c r="E78" i="3"/>
  <c r="M78" i="1"/>
  <c r="F78" i="3" s="1"/>
  <c r="E29" i="3"/>
  <c r="Q29" i="1"/>
  <c r="M29" i="1"/>
  <c r="F29" i="3" s="1"/>
  <c r="M41" i="1"/>
  <c r="F41" i="3" s="1"/>
  <c r="Q41" i="1"/>
  <c r="E41" i="3"/>
  <c r="E57" i="3"/>
  <c r="Q57" i="1"/>
  <c r="S57" i="1" s="1"/>
  <c r="D54" i="6" s="1"/>
  <c r="M57" i="1"/>
  <c r="F57" i="3" s="1"/>
  <c r="Q95" i="1"/>
  <c r="S95" i="1" s="1"/>
  <c r="M40" i="1"/>
  <c r="F40" i="3" s="1"/>
  <c r="Q46" i="1"/>
  <c r="M38" i="1"/>
  <c r="F38" i="3" s="1"/>
  <c r="E30" i="3"/>
  <c r="Q18" i="1"/>
  <c r="M97" i="1"/>
  <c r="F97" i="3" s="1"/>
  <c r="E99" i="3"/>
  <c r="Q63" i="1"/>
  <c r="Q36" i="1"/>
  <c r="M22" i="1"/>
  <c r="F22" i="3" s="1"/>
  <c r="E10" i="3"/>
  <c r="E44" i="3"/>
  <c r="Q28" i="1"/>
  <c r="S99" i="1"/>
  <c r="E26" i="3"/>
  <c r="M56" i="1"/>
  <c r="F56" i="3" s="1"/>
  <c r="M42" i="1"/>
  <c r="F42" i="3" s="1"/>
  <c r="E38" i="3"/>
  <c r="M101" i="1"/>
  <c r="F101" i="3" s="1"/>
  <c r="E97" i="3"/>
  <c r="M58" i="1"/>
  <c r="F58" i="3" s="1"/>
  <c r="E22" i="3"/>
  <c r="P62" i="1"/>
  <c r="R62" i="1" s="1"/>
  <c r="S62" i="1" s="1"/>
  <c r="D59" i="6" s="1"/>
  <c r="G62" i="1"/>
  <c r="P35" i="1"/>
  <c r="R35" i="1" s="1"/>
  <c r="G35" i="1"/>
  <c r="P15" i="1"/>
  <c r="R15" i="1" s="1"/>
  <c r="G15" i="1"/>
  <c r="P100" i="1"/>
  <c r="R100" i="1" s="1"/>
  <c r="G100" i="1"/>
  <c r="P94" i="1"/>
  <c r="R94" i="1" s="1"/>
  <c r="G94" i="1"/>
  <c r="P87" i="1"/>
  <c r="R87" i="1" s="1"/>
  <c r="G87" i="1"/>
  <c r="P84" i="1"/>
  <c r="R84" i="1" s="1"/>
  <c r="G84" i="1"/>
  <c r="G81" i="1"/>
  <c r="P81" i="1"/>
  <c r="R81" i="1" s="1"/>
  <c r="G73" i="1"/>
  <c r="P73" i="1"/>
  <c r="R73" i="1" s="1"/>
  <c r="P37" i="1"/>
  <c r="R37" i="1" s="1"/>
  <c r="G37" i="1"/>
  <c r="G17" i="1"/>
  <c r="P17" i="1"/>
  <c r="R17" i="1" s="1"/>
  <c r="G86" i="1"/>
  <c r="P86" i="1"/>
  <c r="R86" i="1" s="1"/>
  <c r="G33" i="1"/>
  <c r="P33" i="1"/>
  <c r="R33" i="1" s="1"/>
  <c r="G20" i="1"/>
  <c r="P20" i="1"/>
  <c r="R20" i="1" s="1"/>
  <c r="P89" i="1"/>
  <c r="R89" i="1" s="1"/>
  <c r="G89" i="1"/>
  <c r="P64" i="1"/>
  <c r="R64" i="1" s="1"/>
  <c r="S64" i="1" s="1"/>
  <c r="D61" i="6" s="1"/>
  <c r="G61" i="6" s="1"/>
  <c r="G64" i="1"/>
  <c r="G47" i="1"/>
  <c r="P47" i="1"/>
  <c r="R47" i="1" s="1"/>
  <c r="G39" i="1"/>
  <c r="P39" i="1"/>
  <c r="R39" i="1" s="1"/>
  <c r="S39" i="1" s="1"/>
  <c r="P28" i="1"/>
  <c r="R28" i="1" s="1"/>
  <c r="S28" i="1" s="1"/>
  <c r="D25" i="6" s="1"/>
  <c r="G25" i="6" s="1"/>
  <c r="G28" i="1"/>
  <c r="G102" i="1"/>
  <c r="P102" i="1"/>
  <c r="R102" i="1" s="1"/>
  <c r="G92" i="1"/>
  <c r="P92" i="1"/>
  <c r="R92" i="1" s="1"/>
  <c r="P79" i="1"/>
  <c r="R79" i="1" s="1"/>
  <c r="G79" i="1"/>
  <c r="G50" i="1"/>
  <c r="P50" i="1"/>
  <c r="R50" i="1" s="1"/>
  <c r="P23" i="1"/>
  <c r="R23" i="1" s="1"/>
  <c r="S23" i="1" s="1"/>
  <c r="D20" i="6" s="1"/>
  <c r="G23" i="1"/>
  <c r="P42" i="1"/>
  <c r="R42" i="1" s="1"/>
  <c r="S42" i="1" s="1"/>
  <c r="G42" i="1"/>
  <c r="G26" i="1"/>
  <c r="P26" i="1"/>
  <c r="R26" i="1" s="1"/>
  <c r="G9" i="1"/>
  <c r="P9" i="1"/>
  <c r="R9" i="1" s="1"/>
  <c r="J52" i="2"/>
  <c r="N24" i="1"/>
  <c r="J96" i="1"/>
  <c r="G24" i="3"/>
  <c r="L24" i="1"/>
  <c r="H24" i="3" s="1"/>
  <c r="K84" i="1"/>
  <c r="N84" i="1"/>
  <c r="N76" i="1"/>
  <c r="K76" i="1"/>
  <c r="L76" i="1" s="1"/>
  <c r="H76" i="3" s="1"/>
  <c r="G89" i="3"/>
  <c r="L89" i="1"/>
  <c r="H89" i="3" s="1"/>
  <c r="L10" i="1"/>
  <c r="H10" i="3" s="1"/>
  <c r="G10" i="3"/>
  <c r="K62" i="1"/>
  <c r="G62" i="3" s="1"/>
  <c r="J93" i="2"/>
  <c r="J86" i="2"/>
  <c r="J83" i="2"/>
  <c r="K8" i="1"/>
  <c r="G8" i="3" s="1"/>
  <c r="N89" i="1"/>
  <c r="N33" i="1"/>
  <c r="K33" i="1"/>
  <c r="G33" i="3" s="1"/>
  <c r="J90" i="2"/>
  <c r="F90" i="6"/>
  <c r="J46" i="2"/>
  <c r="F46" i="6"/>
  <c r="J34" i="2"/>
  <c r="F34" i="6"/>
  <c r="K36" i="1"/>
  <c r="N44" i="1"/>
  <c r="J37" i="1"/>
  <c r="J75" i="2"/>
  <c r="F75" i="6"/>
  <c r="J71" i="2"/>
  <c r="F71" i="6"/>
  <c r="J67" i="2"/>
  <c r="F67" i="6"/>
  <c r="J63" i="1"/>
  <c r="K63" i="1" s="1"/>
  <c r="L63" i="1" s="1"/>
  <c r="H63" i="3" s="1"/>
  <c r="F60" i="6"/>
  <c r="J45" i="2"/>
  <c r="F45" i="6"/>
  <c r="J37" i="2"/>
  <c r="F37" i="6"/>
  <c r="J32" i="1"/>
  <c r="F29" i="6"/>
  <c r="J21" i="2"/>
  <c r="F21" i="6"/>
  <c r="J17" i="2"/>
  <c r="F17" i="6"/>
  <c r="J16" i="1"/>
  <c r="F13" i="6"/>
  <c r="J9" i="2"/>
  <c r="F9" i="6"/>
  <c r="J68" i="2"/>
  <c r="F68" i="6"/>
  <c r="J30" i="2"/>
  <c r="F30" i="6"/>
  <c r="J14" i="2"/>
  <c r="F14" i="6"/>
  <c r="J95" i="2"/>
  <c r="F95" i="6"/>
  <c r="J88" i="2"/>
  <c r="F88" i="6"/>
  <c r="J85" i="2"/>
  <c r="F85" i="6"/>
  <c r="J74" i="2"/>
  <c r="F74" i="6"/>
  <c r="J65" i="1"/>
  <c r="F62" i="6"/>
  <c r="J51" i="1"/>
  <c r="F48" i="6"/>
  <c r="J43" i="1"/>
  <c r="K43" i="1" s="1"/>
  <c r="F40" i="6"/>
  <c r="J36" i="2"/>
  <c r="F36" i="6"/>
  <c r="J24" i="2"/>
  <c r="F24" i="6"/>
  <c r="J23" i="1"/>
  <c r="K23" i="1" s="1"/>
  <c r="F20" i="6"/>
  <c r="J12" i="2"/>
  <c r="F12" i="6"/>
  <c r="J7" i="2"/>
  <c r="F7" i="6"/>
  <c r="J50" i="2"/>
  <c r="F50" i="6"/>
  <c r="J41" i="1"/>
  <c r="K41" i="1" s="1"/>
  <c r="L41" i="1" s="1"/>
  <c r="H41" i="3" s="1"/>
  <c r="F38" i="6"/>
  <c r="G48" i="3"/>
  <c r="J64" i="1"/>
  <c r="J17" i="1"/>
  <c r="J53" i="1"/>
  <c r="J7" i="1"/>
  <c r="K7" i="1" s="1"/>
  <c r="F4" i="6"/>
  <c r="J98" i="2"/>
  <c r="F98" i="6"/>
  <c r="J81" i="2"/>
  <c r="F81" i="6"/>
  <c r="J73" i="2"/>
  <c r="F73" i="6"/>
  <c r="J68" i="1"/>
  <c r="K68" i="1" s="1"/>
  <c r="F65" i="6"/>
  <c r="J61" i="2"/>
  <c r="J54" i="2"/>
  <c r="F54" i="6"/>
  <c r="J46" i="1"/>
  <c r="K46" i="1" s="1"/>
  <c r="G46" i="3" s="1"/>
  <c r="F43" i="6"/>
  <c r="J15" i="2"/>
  <c r="F15" i="6"/>
  <c r="J97" i="2"/>
  <c r="F97" i="6"/>
  <c r="J94" i="1"/>
  <c r="F91" i="6"/>
  <c r="J92" i="1"/>
  <c r="F89" i="6"/>
  <c r="J87" i="2"/>
  <c r="F87" i="6"/>
  <c r="J84" i="2"/>
  <c r="F84" i="6"/>
  <c r="J82" i="2"/>
  <c r="F82" i="6"/>
  <c r="J70" i="2"/>
  <c r="F70" i="6"/>
  <c r="N67" i="1"/>
  <c r="K67" i="1"/>
  <c r="J64" i="2"/>
  <c r="F64" i="6"/>
  <c r="J63" i="2"/>
  <c r="F63" i="6"/>
  <c r="J59" i="2"/>
  <c r="F59" i="6"/>
  <c r="J58" i="2"/>
  <c r="F58" i="6"/>
  <c r="J56" i="2"/>
  <c r="F56" i="6"/>
  <c r="J55" i="2"/>
  <c r="F55" i="6"/>
  <c r="N58" i="1"/>
  <c r="J53" i="2"/>
  <c r="F53" i="6"/>
  <c r="J56" i="1"/>
  <c r="J49" i="2"/>
  <c r="F49" i="6"/>
  <c r="J44" i="2"/>
  <c r="F44" i="6"/>
  <c r="J42" i="2"/>
  <c r="F42" i="6"/>
  <c r="J41" i="2"/>
  <c r="F41" i="6"/>
  <c r="J39" i="2"/>
  <c r="F39" i="6"/>
  <c r="J38" i="1"/>
  <c r="N38" i="1" s="1"/>
  <c r="F35" i="6"/>
  <c r="J33" i="2"/>
  <c r="F33" i="6"/>
  <c r="J32" i="2"/>
  <c r="F32" i="6"/>
  <c r="J34" i="1"/>
  <c r="N34" i="1" s="1"/>
  <c r="F31" i="6"/>
  <c r="J27" i="2"/>
  <c r="F27" i="6"/>
  <c r="J19" i="2"/>
  <c r="F19" i="6"/>
  <c r="K21" i="1"/>
  <c r="N21" i="1"/>
  <c r="J18" i="2"/>
  <c r="F18" i="6"/>
  <c r="J10" i="2"/>
  <c r="F10" i="6"/>
  <c r="J5" i="2"/>
  <c r="F5" i="6"/>
  <c r="J99" i="2"/>
  <c r="F99" i="6"/>
  <c r="J92" i="2"/>
  <c r="F92" i="6"/>
  <c r="J78" i="2"/>
  <c r="F78" i="6"/>
  <c r="J77" i="2"/>
  <c r="F77" i="6"/>
  <c r="J76" i="2"/>
  <c r="F76" i="6"/>
  <c r="J72" i="2"/>
  <c r="F72" i="6"/>
  <c r="J75" i="1"/>
  <c r="J69" i="2"/>
  <c r="F69" i="6"/>
  <c r="J66" i="2"/>
  <c r="F66" i="6"/>
  <c r="J47" i="2"/>
  <c r="F47" i="6"/>
  <c r="J51" i="2"/>
  <c r="F51" i="6"/>
  <c r="J28" i="2"/>
  <c r="F28" i="6"/>
  <c r="J22" i="2"/>
  <c r="F22" i="6"/>
  <c r="J16" i="2"/>
  <c r="F16" i="6"/>
  <c r="J11" i="2"/>
  <c r="F11" i="6"/>
  <c r="G34" i="1"/>
  <c r="P34" i="1"/>
  <c r="R34" i="1" s="1"/>
  <c r="M61" i="1"/>
  <c r="F61" i="3" s="1"/>
  <c r="E8" i="3"/>
  <c r="Q8" i="1"/>
  <c r="M8" i="1"/>
  <c r="F8" i="3" s="1"/>
  <c r="G70" i="1"/>
  <c r="P70" i="1"/>
  <c r="R70" i="1" s="1"/>
  <c r="G60" i="1"/>
  <c r="P60" i="1"/>
  <c r="R60" i="1" s="1"/>
  <c r="M14" i="1"/>
  <c r="F14" i="3" s="1"/>
  <c r="E40" i="3"/>
  <c r="M92" i="1"/>
  <c r="F92" i="3" s="1"/>
  <c r="Q92" i="1"/>
  <c r="M95" i="1"/>
  <c r="F95" i="3" s="1"/>
  <c r="P72" i="1"/>
  <c r="R72" i="1" s="1"/>
  <c r="G72" i="1"/>
  <c r="N100" i="1"/>
  <c r="K61" i="1"/>
  <c r="L61" i="1" s="1"/>
  <c r="H61" i="3" s="1"/>
  <c r="N31" i="1"/>
  <c r="J70" i="1"/>
  <c r="N70" i="1" s="1"/>
  <c r="J102" i="1"/>
  <c r="J52" i="1"/>
  <c r="J49" i="1"/>
  <c r="J42" i="1"/>
  <c r="K42" i="1" s="1"/>
  <c r="J78" i="1"/>
  <c r="J48" i="2"/>
  <c r="N45" i="1"/>
  <c r="J81" i="1"/>
  <c r="J91" i="1"/>
  <c r="L31" i="1"/>
  <c r="H31" i="3" s="1"/>
  <c r="L100" i="1"/>
  <c r="H100" i="3" s="1"/>
  <c r="J66" i="1"/>
  <c r="J95" i="1"/>
  <c r="J15" i="1"/>
  <c r="J88" i="1"/>
  <c r="J13" i="1"/>
  <c r="J74" i="1"/>
  <c r="N74" i="1" s="1"/>
  <c r="J98" i="1"/>
  <c r="J29" i="2"/>
  <c r="J91" i="2"/>
  <c r="J89" i="2"/>
  <c r="E47" i="3"/>
  <c r="Q47" i="1"/>
  <c r="M47" i="1"/>
  <c r="F47" i="3" s="1"/>
  <c r="E82" i="3"/>
  <c r="M82" i="1"/>
  <c r="F82" i="3" s="1"/>
  <c r="Q82" i="1"/>
  <c r="M86" i="1"/>
  <c r="F86" i="3" s="1"/>
  <c r="Q86" i="1"/>
  <c r="E86" i="3"/>
  <c r="E90" i="3"/>
  <c r="M90" i="1"/>
  <c r="F90" i="3" s="1"/>
  <c r="Q90" i="1"/>
  <c r="E93" i="3"/>
  <c r="Q93" i="1"/>
  <c r="M93" i="1"/>
  <c r="F93" i="3" s="1"/>
  <c r="E32" i="3"/>
  <c r="M32" i="1"/>
  <c r="F32" i="3" s="1"/>
  <c r="Q32" i="1"/>
  <c r="M48" i="1"/>
  <c r="F48" i="3" s="1"/>
  <c r="Q48" i="1"/>
  <c r="E48" i="3"/>
  <c r="E52" i="3"/>
  <c r="M52" i="1"/>
  <c r="F52" i="3" s="1"/>
  <c r="Q52" i="1"/>
  <c r="M60" i="1"/>
  <c r="F60" i="3" s="1"/>
  <c r="Q60" i="1"/>
  <c r="E60" i="3"/>
  <c r="Q66" i="1"/>
  <c r="E66" i="3"/>
  <c r="M66" i="1"/>
  <c r="F66" i="3" s="1"/>
  <c r="M74" i="1"/>
  <c r="F74" i="3" s="1"/>
  <c r="Q74" i="1"/>
  <c r="E74" i="3"/>
  <c r="M83" i="1"/>
  <c r="F83" i="3" s="1"/>
  <c r="Q83" i="1"/>
  <c r="E83" i="3"/>
  <c r="M87" i="1"/>
  <c r="F87" i="3" s="1"/>
  <c r="Q87" i="1"/>
  <c r="E87" i="3"/>
  <c r="M91" i="1"/>
  <c r="F91" i="3" s="1"/>
  <c r="Q91" i="1"/>
  <c r="E91" i="3"/>
  <c r="E94" i="3"/>
  <c r="M94" i="1"/>
  <c r="F94" i="3" s="1"/>
  <c r="Q94" i="1"/>
  <c r="E33" i="3"/>
  <c r="M33" i="1"/>
  <c r="F33" i="3" s="1"/>
  <c r="Q33" i="1"/>
  <c r="M49" i="1"/>
  <c r="F49" i="3" s="1"/>
  <c r="Q49" i="1"/>
  <c r="S49" i="1" s="1"/>
  <c r="T49" i="1" s="1"/>
  <c r="E49" i="3"/>
  <c r="M53" i="1"/>
  <c r="F53" i="3" s="1"/>
  <c r="Q53" i="1"/>
  <c r="E53" i="3"/>
  <c r="M67" i="1"/>
  <c r="F67" i="3" s="1"/>
  <c r="Q67" i="1"/>
  <c r="E67" i="3"/>
  <c r="Q71" i="1"/>
  <c r="E71" i="3"/>
  <c r="M71" i="1"/>
  <c r="F71" i="3" s="1"/>
  <c r="Q80" i="1"/>
  <c r="S80" i="1" s="1"/>
  <c r="M80" i="1"/>
  <c r="F80" i="3" s="1"/>
  <c r="E80" i="3"/>
  <c r="E84" i="3"/>
  <c r="M84" i="1"/>
  <c r="F84" i="3" s="1"/>
  <c r="Q84" i="1"/>
  <c r="E88" i="3"/>
  <c r="M88" i="1"/>
  <c r="F88" i="3" s="1"/>
  <c r="Q88" i="1"/>
  <c r="M68" i="1"/>
  <c r="F68" i="3" s="1"/>
  <c r="Q68" i="1"/>
  <c r="E68" i="3"/>
  <c r="M81" i="1"/>
  <c r="F81" i="3" s="1"/>
  <c r="Q81" i="1"/>
  <c r="E81" i="3"/>
  <c r="Q85" i="1"/>
  <c r="E85" i="3"/>
  <c r="M85" i="1"/>
  <c r="F85" i="3" s="1"/>
  <c r="Q89" i="1"/>
  <c r="M89" i="1"/>
  <c r="F89" i="3" s="1"/>
  <c r="E104" i="3"/>
  <c r="M104" i="1"/>
  <c r="F104" i="3" s="1"/>
  <c r="Q104" i="1"/>
  <c r="S104" i="1" s="1"/>
  <c r="S61" i="1"/>
  <c r="G93" i="1"/>
  <c r="P93" i="1"/>
  <c r="R93" i="1" s="1"/>
  <c r="S93" i="1" s="1"/>
  <c r="D90" i="6" s="1"/>
  <c r="P24" i="1"/>
  <c r="R24" i="1" s="1"/>
  <c r="S24" i="1" s="1"/>
  <c r="D21" i="6" s="1"/>
  <c r="G24" i="1"/>
  <c r="P59" i="1"/>
  <c r="R59" i="1" s="1"/>
  <c r="P27" i="1"/>
  <c r="R27" i="1" s="1"/>
  <c r="P8" i="1"/>
  <c r="R8" i="1" s="1"/>
  <c r="G80" i="1"/>
  <c r="P82" i="1"/>
  <c r="R82" i="1" s="1"/>
  <c r="S82" i="1" s="1"/>
  <c r="G82" i="1"/>
  <c r="P44" i="1"/>
  <c r="R44" i="1" s="1"/>
  <c r="G44" i="1"/>
  <c r="G56" i="1"/>
  <c r="G77" i="1"/>
  <c r="P77" i="1"/>
  <c r="R77" i="1" s="1"/>
  <c r="S77" i="1" s="1"/>
  <c r="P63" i="1"/>
  <c r="R63" i="1" s="1"/>
  <c r="S63" i="1" s="1"/>
  <c r="D60" i="6" s="1"/>
  <c r="G63" i="1"/>
  <c r="G31" i="1"/>
  <c r="P31" i="1"/>
  <c r="R31" i="1" s="1"/>
  <c r="P48" i="1"/>
  <c r="R48" i="1" s="1"/>
  <c r="S48" i="1" s="1"/>
  <c r="D45" i="6" s="1"/>
  <c r="E45" i="6" s="1"/>
  <c r="G48" i="1"/>
  <c r="P101" i="1"/>
  <c r="R101" i="1" s="1"/>
  <c r="G91" i="1"/>
  <c r="P91" i="1"/>
  <c r="R91" i="1" s="1"/>
  <c r="G85" i="1"/>
  <c r="P85" i="1"/>
  <c r="R85" i="1" s="1"/>
  <c r="P68" i="1"/>
  <c r="R68" i="1" s="1"/>
  <c r="G68" i="1"/>
  <c r="P66" i="1"/>
  <c r="R66" i="1" s="1"/>
  <c r="G66" i="1"/>
  <c r="G46" i="1"/>
  <c r="P46" i="1"/>
  <c r="R46" i="1" s="1"/>
  <c r="S46" i="1" s="1"/>
  <c r="D43" i="6" s="1"/>
  <c r="G43" i="6" s="1"/>
  <c r="P36" i="1"/>
  <c r="R36" i="1" s="1"/>
  <c r="G36" i="1"/>
  <c r="P22" i="1"/>
  <c r="R22" i="1" s="1"/>
  <c r="S22" i="1" s="1"/>
  <c r="G22" i="1"/>
  <c r="K80" i="1"/>
  <c r="K35" i="1"/>
  <c r="J54" i="1"/>
  <c r="K101" i="1"/>
  <c r="N101" i="1"/>
  <c r="K86" i="1"/>
  <c r="J96" i="2"/>
  <c r="J99" i="1"/>
  <c r="J65" i="2"/>
  <c r="J62" i="2"/>
  <c r="J60" i="2"/>
  <c r="J57" i="2"/>
  <c r="J60" i="1"/>
  <c r="J23" i="2"/>
  <c r="J26" i="1"/>
  <c r="J20" i="2"/>
  <c r="J13" i="2"/>
  <c r="J6" i="2"/>
  <c r="J9" i="1"/>
  <c r="N9" i="1" s="1"/>
  <c r="K47" i="1"/>
  <c r="L47" i="1" s="1"/>
  <c r="H47" i="3" s="1"/>
  <c r="N47" i="1"/>
  <c r="G40" i="3"/>
  <c r="K22" i="1"/>
  <c r="J87" i="1"/>
  <c r="J57" i="1"/>
  <c r="J101" i="2"/>
  <c r="J104" i="1"/>
  <c r="J80" i="2"/>
  <c r="J83" i="1"/>
  <c r="J26" i="2"/>
  <c r="J29" i="1"/>
  <c r="H102" i="2"/>
  <c r="K77" i="1"/>
  <c r="N77" i="1"/>
  <c r="J94" i="2"/>
  <c r="J97" i="1"/>
  <c r="G18" i="3"/>
  <c r="N18" i="1"/>
  <c r="N69" i="1"/>
  <c r="K69" i="1"/>
  <c r="N39" i="1"/>
  <c r="K39" i="1"/>
  <c r="J12" i="1"/>
  <c r="K93" i="1"/>
  <c r="N93" i="1"/>
  <c r="K71" i="1"/>
  <c r="J100" i="2"/>
  <c r="J103" i="1"/>
  <c r="J79" i="2"/>
  <c r="J82" i="1"/>
  <c r="J43" i="2"/>
  <c r="J40" i="2"/>
  <c r="J38" i="2"/>
  <c r="J25" i="2"/>
  <c r="J28" i="1"/>
  <c r="J90" i="1"/>
  <c r="J85" i="1"/>
  <c r="J59" i="1"/>
  <c r="G58" i="3"/>
  <c r="L58" i="1"/>
  <c r="H58" i="3" s="1"/>
  <c r="L45" i="1"/>
  <c r="H45" i="3" s="1"/>
  <c r="G45" i="3"/>
  <c r="J35" i="2"/>
  <c r="J31" i="2"/>
  <c r="J30" i="1"/>
  <c r="G27" i="3"/>
  <c r="L27" i="1"/>
  <c r="H27" i="3" s="1"/>
  <c r="J4" i="2"/>
  <c r="J79" i="1"/>
  <c r="K72" i="1"/>
  <c r="F102" i="2"/>
  <c r="J25" i="1"/>
  <c r="J19" i="1"/>
  <c r="P51" i="1"/>
  <c r="R51" i="1" s="1"/>
  <c r="G51" i="1"/>
  <c r="P53" i="1"/>
  <c r="R53" i="1" s="1"/>
  <c r="G53" i="1"/>
  <c r="E51" i="3"/>
  <c r="M51" i="1"/>
  <c r="F51" i="3" s="1"/>
  <c r="Q51" i="1"/>
  <c r="E103" i="3"/>
  <c r="Q103" i="1"/>
  <c r="S103" i="1" s="1"/>
  <c r="M103" i="1"/>
  <c r="F103" i="3" s="1"/>
  <c r="M59" i="1"/>
  <c r="F59" i="3" s="1"/>
  <c r="Q59" i="1"/>
  <c r="E59" i="3"/>
  <c r="Q34" i="1"/>
  <c r="E34" i="3"/>
  <c r="M34" i="1"/>
  <c r="F34" i="3" s="1"/>
  <c r="M73" i="1"/>
  <c r="F73" i="3" s="1"/>
  <c r="E73" i="3"/>
  <c r="Q73" i="1"/>
  <c r="M72" i="1"/>
  <c r="F72" i="3" s="1"/>
  <c r="Q72" i="1"/>
  <c r="E72" i="3"/>
  <c r="E69" i="3"/>
  <c r="Q69" i="1"/>
  <c r="M69" i="1"/>
  <c r="F69" i="3" s="1"/>
  <c r="Q75" i="1"/>
  <c r="E75" i="3"/>
  <c r="M75" i="1"/>
  <c r="F75" i="3" s="1"/>
  <c r="M79" i="1"/>
  <c r="F79" i="3" s="1"/>
  <c r="Q79" i="1"/>
  <c r="S79" i="1" s="1"/>
  <c r="E79" i="3"/>
  <c r="Q31" i="1"/>
  <c r="M31" i="1"/>
  <c r="F31" i="3" s="1"/>
  <c r="E31" i="3"/>
  <c r="Q70" i="1"/>
  <c r="E70" i="3"/>
  <c r="M70" i="1"/>
  <c r="F70" i="3" s="1"/>
  <c r="E50" i="3"/>
  <c r="M50" i="1"/>
  <c r="F50" i="3" s="1"/>
  <c r="Q50" i="1"/>
  <c r="Q54" i="1"/>
  <c r="E54" i="3"/>
  <c r="M54" i="1"/>
  <c r="G21" i="1"/>
  <c r="P21" i="1"/>
  <c r="R21" i="1" s="1"/>
  <c r="S21" i="1" s="1"/>
  <c r="P45" i="1"/>
  <c r="R45" i="1" s="1"/>
  <c r="S45" i="1" s="1"/>
  <c r="G45" i="1"/>
  <c r="G90" i="1"/>
  <c r="P90" i="1"/>
  <c r="R90" i="1" s="1"/>
  <c r="P58" i="1"/>
  <c r="R58" i="1" s="1"/>
  <c r="S58" i="1" s="1"/>
  <c r="G58" i="1"/>
  <c r="G18" i="1"/>
  <c r="P18" i="1"/>
  <c r="R18" i="1" s="1"/>
  <c r="P19" i="1"/>
  <c r="R19" i="1" s="1"/>
  <c r="G19" i="1"/>
  <c r="G54" i="1"/>
  <c r="P54" i="1"/>
  <c r="R54" i="1" s="1"/>
  <c r="G14" i="1"/>
  <c r="P14" i="1"/>
  <c r="R14" i="1" s="1"/>
  <c r="G60" i="6" l="1"/>
  <c r="G4" i="6"/>
  <c r="S53" i="1"/>
  <c r="T65" i="1"/>
  <c r="G90" i="6"/>
  <c r="S91" i="1"/>
  <c r="D88" i="6" s="1"/>
  <c r="G88" i="6" s="1"/>
  <c r="S88" i="1"/>
  <c r="D85" i="6" s="1"/>
  <c r="G85" i="6" s="1"/>
  <c r="S68" i="1"/>
  <c r="D65" i="6" s="1"/>
  <c r="G65" i="6" s="1"/>
  <c r="S83" i="1"/>
  <c r="D80" i="6" s="1"/>
  <c r="E80" i="6" s="1"/>
  <c r="S96" i="1"/>
  <c r="T96" i="1" s="1"/>
  <c r="S16" i="1"/>
  <c r="D13" i="6" s="1"/>
  <c r="E13" i="6" s="1"/>
  <c r="G20" i="3"/>
  <c r="S15" i="1"/>
  <c r="T15" i="1" s="1"/>
  <c r="S92" i="1"/>
  <c r="T92" i="1" s="1"/>
  <c r="S43" i="1"/>
  <c r="T43" i="1" s="1"/>
  <c r="S74" i="1"/>
  <c r="D71" i="6" s="1"/>
  <c r="G71" i="6" s="1"/>
  <c r="S72" i="1"/>
  <c r="T72" i="1" s="1"/>
  <c r="E25" i="6"/>
  <c r="S89" i="1"/>
  <c r="D86" i="6" s="1"/>
  <c r="G86" i="6" s="1"/>
  <c r="S29" i="1"/>
  <c r="D26" i="6" s="1"/>
  <c r="E26" i="6" s="1"/>
  <c r="G21" i="6"/>
  <c r="L14" i="1"/>
  <c r="H14" i="3" s="1"/>
  <c r="L62" i="1"/>
  <c r="H62" i="3" s="1"/>
  <c r="L50" i="1"/>
  <c r="H50" i="3" s="1"/>
  <c r="K55" i="1"/>
  <c r="S84" i="1"/>
  <c r="D81" i="6" s="1"/>
  <c r="G81" i="6" s="1"/>
  <c r="S17" i="1"/>
  <c r="T17" i="1" s="1"/>
  <c r="S14" i="1"/>
  <c r="S78" i="1"/>
  <c r="T78" i="1" s="1"/>
  <c r="S25" i="1"/>
  <c r="T25" i="1" s="1"/>
  <c r="T10" i="1"/>
  <c r="S26" i="1"/>
  <c r="D23" i="6" s="1"/>
  <c r="G23" i="6" s="1"/>
  <c r="S85" i="1"/>
  <c r="T85" i="1" s="1"/>
  <c r="S101" i="1"/>
  <c r="T101" i="1" s="1"/>
  <c r="S27" i="1"/>
  <c r="T27" i="1" s="1"/>
  <c r="T38" i="1"/>
  <c r="S20" i="1"/>
  <c r="T20" i="1" s="1"/>
  <c r="S102" i="1"/>
  <c r="D99" i="6" s="1"/>
  <c r="G99" i="6" s="1"/>
  <c r="S18" i="1"/>
  <c r="T18" i="1" s="1"/>
  <c r="S90" i="1"/>
  <c r="D87" i="6" s="1"/>
  <c r="G87" i="6" s="1"/>
  <c r="S36" i="1"/>
  <c r="T36" i="1" s="1"/>
  <c r="S9" i="1"/>
  <c r="D6" i="6" s="1"/>
  <c r="G6" i="6" s="1"/>
  <c r="S47" i="1"/>
  <c r="T47" i="1" s="1"/>
  <c r="S37" i="1"/>
  <c r="S100" i="1"/>
  <c r="T100" i="1" s="1"/>
  <c r="K38" i="1"/>
  <c r="G38" i="3" s="1"/>
  <c r="N43" i="1"/>
  <c r="T7" i="1"/>
  <c r="D94" i="6"/>
  <c r="S50" i="1"/>
  <c r="D47" i="6" s="1"/>
  <c r="G47" i="6" s="1"/>
  <c r="N41" i="1"/>
  <c r="K74" i="1"/>
  <c r="L74" i="1" s="1"/>
  <c r="H74" i="3" s="1"/>
  <c r="N23" i="1"/>
  <c r="S19" i="1"/>
  <c r="T19" i="1" s="1"/>
  <c r="G61" i="3"/>
  <c r="G7" i="6"/>
  <c r="D46" i="6"/>
  <c r="G46" i="6" s="1"/>
  <c r="T46" i="1"/>
  <c r="S71" i="1"/>
  <c r="T71" i="1" s="1"/>
  <c r="S86" i="1"/>
  <c r="D83" i="6" s="1"/>
  <c r="G83" i="6" s="1"/>
  <c r="S76" i="1"/>
  <c r="D73" i="6" s="1"/>
  <c r="E73" i="6" s="1"/>
  <c r="S41" i="1"/>
  <c r="T41" i="1" s="1"/>
  <c r="S69" i="1"/>
  <c r="D66" i="6" s="1"/>
  <c r="G66" i="6" s="1"/>
  <c r="D89" i="6"/>
  <c r="G89" i="6" s="1"/>
  <c r="S34" i="1"/>
  <c r="D31" i="6" s="1"/>
  <c r="G31" i="6" s="1"/>
  <c r="S94" i="1"/>
  <c r="D91" i="6" s="1"/>
  <c r="G91" i="6" s="1"/>
  <c r="T62" i="1"/>
  <c r="L33" i="1"/>
  <c r="H33" i="3" s="1"/>
  <c r="L46" i="1"/>
  <c r="H46" i="3" s="1"/>
  <c r="G63" i="3"/>
  <c r="K34" i="1"/>
  <c r="L34" i="1" s="1"/>
  <c r="H34" i="3" s="1"/>
  <c r="S35" i="1"/>
  <c r="D32" i="6" s="1"/>
  <c r="E32" i="6" s="1"/>
  <c r="T23" i="1"/>
  <c r="S8" i="1"/>
  <c r="T8" i="1" s="1"/>
  <c r="S67" i="1"/>
  <c r="D64" i="6" s="1"/>
  <c r="S59" i="1"/>
  <c r="T59" i="1" s="1"/>
  <c r="S98" i="1"/>
  <c r="S13" i="1"/>
  <c r="D10" i="6" s="1"/>
  <c r="E10" i="6" s="1"/>
  <c r="S55" i="1"/>
  <c r="D52" i="6" s="1"/>
  <c r="G52" i="6" s="1"/>
  <c r="T12" i="1"/>
  <c r="S32" i="1"/>
  <c r="D29" i="6" s="1"/>
  <c r="E29" i="6" s="1"/>
  <c r="T28" i="1"/>
  <c r="S52" i="1"/>
  <c r="T52" i="1" s="1"/>
  <c r="G53" i="6"/>
  <c r="K70" i="1"/>
  <c r="G70" i="3" s="1"/>
  <c r="G62" i="6"/>
  <c r="N42" i="1"/>
  <c r="G45" i="6"/>
  <c r="T64" i="1"/>
  <c r="S44" i="1"/>
  <c r="T44" i="1" s="1"/>
  <c r="S87" i="1"/>
  <c r="T87" i="1" s="1"/>
  <c r="S81" i="1"/>
  <c r="T81" i="1" s="1"/>
  <c r="S33" i="1"/>
  <c r="T33" i="1" s="1"/>
  <c r="G20" i="6"/>
  <c r="S31" i="1"/>
  <c r="D28" i="6" s="1"/>
  <c r="G28" i="6" s="1"/>
  <c r="S70" i="1"/>
  <c r="T70" i="1" s="1"/>
  <c r="S73" i="1"/>
  <c r="D70" i="6" s="1"/>
  <c r="G70" i="6" s="1"/>
  <c r="S75" i="1"/>
  <c r="D72" i="6" s="1"/>
  <c r="G72" i="6" s="1"/>
  <c r="E59" i="6"/>
  <c r="G59" i="6"/>
  <c r="E37" i="6"/>
  <c r="G37" i="6"/>
  <c r="E35" i="6"/>
  <c r="G35" i="6"/>
  <c r="E54" i="6"/>
  <c r="G54" i="6"/>
  <c r="E9" i="6"/>
  <c r="G9" i="6"/>
  <c r="G76" i="3"/>
  <c r="G73" i="3"/>
  <c r="L8" i="1"/>
  <c r="H8" i="3" s="1"/>
  <c r="T57" i="1"/>
  <c r="S66" i="1"/>
  <c r="D63" i="6" s="1"/>
  <c r="T56" i="1"/>
  <c r="T95" i="1"/>
  <c r="D92" i="6"/>
  <c r="G92" i="6" s="1"/>
  <c r="E53" i="6"/>
  <c r="E8" i="6"/>
  <c r="T24" i="1"/>
  <c r="T93" i="1"/>
  <c r="T11" i="1"/>
  <c r="T30" i="1"/>
  <c r="D27" i="6"/>
  <c r="T99" i="1"/>
  <c r="D96" i="6"/>
  <c r="G96" i="6" s="1"/>
  <c r="T39" i="1"/>
  <c r="D36" i="6"/>
  <c r="G36" i="6" s="1"/>
  <c r="K96" i="1"/>
  <c r="N96" i="1"/>
  <c r="L84" i="1"/>
  <c r="H84" i="3" s="1"/>
  <c r="G84" i="3"/>
  <c r="T74" i="1"/>
  <c r="T48" i="1"/>
  <c r="T63" i="1"/>
  <c r="S60" i="1"/>
  <c r="T60" i="1" s="1"/>
  <c r="G41" i="3"/>
  <c r="K16" i="1"/>
  <c r="N16" i="1"/>
  <c r="N7" i="1"/>
  <c r="N46" i="1"/>
  <c r="N68" i="1"/>
  <c r="K53" i="1"/>
  <c r="N53" i="1"/>
  <c r="L36" i="1"/>
  <c r="H36" i="3" s="1"/>
  <c r="G36" i="3"/>
  <c r="N64" i="1"/>
  <c r="K64" i="1"/>
  <c r="N37" i="1"/>
  <c r="K37" i="1"/>
  <c r="K51" i="1"/>
  <c r="N51" i="1"/>
  <c r="N63" i="1"/>
  <c r="N17" i="1"/>
  <c r="K17" i="1"/>
  <c r="L43" i="1"/>
  <c r="H43" i="3" s="1"/>
  <c r="G43" i="3"/>
  <c r="K65" i="1"/>
  <c r="N65" i="1"/>
  <c r="N32" i="1"/>
  <c r="K32" i="1"/>
  <c r="N94" i="1"/>
  <c r="K94" i="1"/>
  <c r="K92" i="1"/>
  <c r="N92" i="1"/>
  <c r="G67" i="3"/>
  <c r="L67" i="1"/>
  <c r="H67" i="3" s="1"/>
  <c r="N56" i="1"/>
  <c r="K56" i="1"/>
  <c r="G47" i="3"/>
  <c r="L21" i="1"/>
  <c r="H21" i="3" s="1"/>
  <c r="G21" i="3"/>
  <c r="J102" i="2"/>
  <c r="K79" i="3" s="1"/>
  <c r="K75" i="1"/>
  <c r="N75" i="1"/>
  <c r="K9" i="1"/>
  <c r="L9" i="1" s="1"/>
  <c r="T40" i="1"/>
  <c r="S54" i="1"/>
  <c r="T80" i="1"/>
  <c r="D77" i="6"/>
  <c r="G77" i="6" s="1"/>
  <c r="N13" i="1"/>
  <c r="K13" i="1"/>
  <c r="K66" i="1"/>
  <c r="N66" i="1"/>
  <c r="K91" i="1"/>
  <c r="N91" i="1"/>
  <c r="N78" i="1"/>
  <c r="K78" i="1"/>
  <c r="K102" i="1"/>
  <c r="N102" i="1"/>
  <c r="N88" i="1"/>
  <c r="K88" i="1"/>
  <c r="N81" i="1"/>
  <c r="K81" i="1"/>
  <c r="K98" i="1"/>
  <c r="N98" i="1"/>
  <c r="N15" i="1"/>
  <c r="K15" i="1"/>
  <c r="K49" i="1"/>
  <c r="N49" i="1"/>
  <c r="K95" i="1"/>
  <c r="N95" i="1"/>
  <c r="K52" i="1"/>
  <c r="N52" i="1"/>
  <c r="T84" i="1"/>
  <c r="D58" i="6"/>
  <c r="G58" i="6" s="1"/>
  <c r="T61" i="1"/>
  <c r="T94" i="1"/>
  <c r="D49" i="6"/>
  <c r="G49" i="6" s="1"/>
  <c r="D101" i="6"/>
  <c r="G101" i="6" s="1"/>
  <c r="T104" i="1"/>
  <c r="T88" i="1"/>
  <c r="D39" i="6"/>
  <c r="G39" i="6" s="1"/>
  <c r="T42" i="1"/>
  <c r="E88" i="6"/>
  <c r="T22" i="1"/>
  <c r="D19" i="6"/>
  <c r="G19" i="6" s="1"/>
  <c r="T68" i="1"/>
  <c r="D74" i="6"/>
  <c r="G74" i="6" s="1"/>
  <c r="T77" i="1"/>
  <c r="E61" i="6"/>
  <c r="E90" i="6"/>
  <c r="D79" i="6"/>
  <c r="G79" i="6" s="1"/>
  <c r="T82" i="1"/>
  <c r="E21" i="6"/>
  <c r="E7" i="6"/>
  <c r="E43" i="6"/>
  <c r="E20" i="6"/>
  <c r="E62" i="6"/>
  <c r="E23" i="6"/>
  <c r="E60" i="6"/>
  <c r="L93" i="1"/>
  <c r="H93" i="3" s="1"/>
  <c r="G93" i="3"/>
  <c r="G69" i="3"/>
  <c r="L69" i="1"/>
  <c r="H69" i="3" s="1"/>
  <c r="G68" i="3"/>
  <c r="L68" i="1"/>
  <c r="H68" i="3" s="1"/>
  <c r="G101" i="3"/>
  <c r="L101" i="1"/>
  <c r="H101" i="3" s="1"/>
  <c r="N28" i="1"/>
  <c r="K28" i="1"/>
  <c r="N12" i="1"/>
  <c r="K12" i="1"/>
  <c r="G77" i="3"/>
  <c r="L77" i="1"/>
  <c r="H77" i="3" s="1"/>
  <c r="L23" i="1"/>
  <c r="H23" i="3" s="1"/>
  <c r="G23" i="3"/>
  <c r="K83" i="1"/>
  <c r="N83" i="1"/>
  <c r="L22" i="1"/>
  <c r="H22" i="3" s="1"/>
  <c r="G22" i="3"/>
  <c r="K60" i="1"/>
  <c r="N60" i="1"/>
  <c r="G86" i="3"/>
  <c r="L86" i="1"/>
  <c r="H86" i="3" s="1"/>
  <c r="N54" i="1"/>
  <c r="K54" i="1"/>
  <c r="G55" i="3"/>
  <c r="L55" i="1"/>
  <c r="H55" i="3" s="1"/>
  <c r="K82" i="1"/>
  <c r="N82" i="1"/>
  <c r="L71" i="1"/>
  <c r="H71" i="3" s="1"/>
  <c r="G71" i="3"/>
  <c r="G39" i="3"/>
  <c r="L39" i="1"/>
  <c r="H39" i="3" s="1"/>
  <c r="K97" i="1"/>
  <c r="N97" i="1"/>
  <c r="G42" i="3"/>
  <c r="L42" i="1"/>
  <c r="H42" i="3" s="1"/>
  <c r="K87" i="1"/>
  <c r="N87" i="1"/>
  <c r="N99" i="1"/>
  <c r="K99" i="1"/>
  <c r="L35" i="1"/>
  <c r="H35" i="3" s="1"/>
  <c r="G35" i="3"/>
  <c r="N103" i="1"/>
  <c r="K103" i="1"/>
  <c r="K29" i="1"/>
  <c r="N29" i="1"/>
  <c r="K104" i="1"/>
  <c r="N104" i="1"/>
  <c r="K57" i="1"/>
  <c r="N57" i="1"/>
  <c r="N26" i="1"/>
  <c r="K26" i="1"/>
  <c r="L80" i="1"/>
  <c r="H80" i="3" s="1"/>
  <c r="G80" i="3"/>
  <c r="K90" i="1"/>
  <c r="N90" i="1"/>
  <c r="K85" i="1"/>
  <c r="N85" i="1"/>
  <c r="K59" i="1"/>
  <c r="N59" i="1"/>
  <c r="N30" i="1"/>
  <c r="K30" i="1"/>
  <c r="L7" i="1"/>
  <c r="H7" i="3" s="1"/>
  <c r="K79" i="1"/>
  <c r="N79" i="1"/>
  <c r="L72" i="1"/>
  <c r="H72" i="3" s="1"/>
  <c r="G72" i="3"/>
  <c r="N25" i="1"/>
  <c r="K25" i="1"/>
  <c r="N19" i="1"/>
  <c r="K19" i="1"/>
  <c r="S51" i="1"/>
  <c r="D48" i="6" s="1"/>
  <c r="G48" i="6" s="1"/>
  <c r="D50" i="6"/>
  <c r="G50" i="6" s="1"/>
  <c r="T53" i="1"/>
  <c r="D100" i="6"/>
  <c r="G100" i="6" s="1"/>
  <c r="T103" i="1"/>
  <c r="D76" i="6"/>
  <c r="G76" i="6" s="1"/>
  <c r="T79" i="1"/>
  <c r="F54" i="3"/>
  <c r="F105" i="3" s="1"/>
  <c r="K76" i="3" s="1"/>
  <c r="K78" i="3" s="1"/>
  <c r="M105" i="1"/>
  <c r="T21" i="1"/>
  <c r="D18" i="6"/>
  <c r="G18" i="6" s="1"/>
  <c r="D42" i="6"/>
  <c r="G42" i="6" s="1"/>
  <c r="T45" i="1"/>
  <c r="D55" i="6"/>
  <c r="G55" i="6" s="1"/>
  <c r="T58" i="1"/>
  <c r="D11" i="6"/>
  <c r="G11" i="6" s="1"/>
  <c r="T14" i="1"/>
  <c r="E71" i="6" l="1"/>
  <c r="T55" i="1"/>
  <c r="G80" i="6"/>
  <c r="T83" i="1"/>
  <c r="G13" i="6"/>
  <c r="T16" i="1"/>
  <c r="D40" i="6"/>
  <c r="T91" i="1"/>
  <c r="G26" i="6"/>
  <c r="T29" i="1"/>
  <c r="D69" i="6"/>
  <c r="G69" i="6" s="1"/>
  <c r="D75" i="6"/>
  <c r="G75" i="6" s="1"/>
  <c r="D98" i="6"/>
  <c r="G98" i="6" s="1"/>
  <c r="D33" i="6"/>
  <c r="G33" i="6" s="1"/>
  <c r="D38" i="6"/>
  <c r="E38" i="6" s="1"/>
  <c r="T102" i="1"/>
  <c r="D56" i="6"/>
  <c r="G56" i="6" s="1"/>
  <c r="D41" i="6"/>
  <c r="G41" i="6" s="1"/>
  <c r="D93" i="6"/>
  <c r="D68" i="6"/>
  <c r="G68" i="6" s="1"/>
  <c r="D12" i="6"/>
  <c r="E12" i="6" s="1"/>
  <c r="D82" i="6"/>
  <c r="G82" i="6" s="1"/>
  <c r="T89" i="1"/>
  <c r="L38" i="1"/>
  <c r="H38" i="3" s="1"/>
  <c r="L70" i="1"/>
  <c r="H70" i="3" s="1"/>
  <c r="D17" i="6"/>
  <c r="G17" i="6" s="1"/>
  <c r="T69" i="1"/>
  <c r="E6" i="6"/>
  <c r="D14" i="6"/>
  <c r="G14" i="6" s="1"/>
  <c r="D22" i="6"/>
  <c r="G22" i="6" s="1"/>
  <c r="G74" i="3"/>
  <c r="D24" i="6"/>
  <c r="E24" i="6" s="1"/>
  <c r="T90" i="1"/>
  <c r="T50" i="1"/>
  <c r="E46" i="6"/>
  <c r="G73" i="6"/>
  <c r="T26" i="1"/>
  <c r="D44" i="6"/>
  <c r="G44" i="6" s="1"/>
  <c r="T34" i="1"/>
  <c r="T9" i="1"/>
  <c r="D16" i="6"/>
  <c r="G16" i="6" s="1"/>
  <c r="G29" i="6"/>
  <c r="D34" i="6"/>
  <c r="T37" i="1"/>
  <c r="D15" i="6"/>
  <c r="G15" i="6" s="1"/>
  <c r="T32" i="1"/>
  <c r="D97" i="6"/>
  <c r="G94" i="6"/>
  <c r="E94" i="6"/>
  <c r="E83" i="6"/>
  <c r="T86" i="1"/>
  <c r="E89" i="6"/>
  <c r="D5" i="6"/>
  <c r="G5" i="6" s="1"/>
  <c r="T35" i="1"/>
  <c r="T13" i="1"/>
  <c r="T67" i="1"/>
  <c r="T76" i="1"/>
  <c r="D30" i="6"/>
  <c r="G30" i="6" s="1"/>
  <c r="T54" i="1"/>
  <c r="D51" i="6"/>
  <c r="G51" i="6" s="1"/>
  <c r="G34" i="3"/>
  <c r="E99" i="6"/>
  <c r="G64" i="6"/>
  <c r="E64" i="6"/>
  <c r="T66" i="1"/>
  <c r="T75" i="1"/>
  <c r="T31" i="1"/>
  <c r="G32" i="6"/>
  <c r="D95" i="6"/>
  <c r="T98" i="1"/>
  <c r="D84" i="6"/>
  <c r="G84" i="6" s="1"/>
  <c r="T73" i="1"/>
  <c r="D78" i="6"/>
  <c r="G78" i="6" s="1"/>
  <c r="D67" i="6"/>
  <c r="G67" i="6" s="1"/>
  <c r="E92" i="6"/>
  <c r="G10" i="6"/>
  <c r="E27" i="6"/>
  <c r="G27" i="6"/>
  <c r="E63" i="6"/>
  <c r="G63" i="6"/>
  <c r="E96" i="6"/>
  <c r="E52" i="6"/>
  <c r="E36" i="6"/>
  <c r="G9" i="3"/>
  <c r="L96" i="1"/>
  <c r="H96" i="3" s="1"/>
  <c r="G96" i="3"/>
  <c r="D57" i="6"/>
  <c r="L17" i="1"/>
  <c r="H17" i="3" s="1"/>
  <c r="G17" i="3"/>
  <c r="L64" i="1"/>
  <c r="H64" i="3" s="1"/>
  <c r="G64" i="3"/>
  <c r="G65" i="3"/>
  <c r="L65" i="1"/>
  <c r="H65" i="3" s="1"/>
  <c r="L51" i="1"/>
  <c r="H51" i="3" s="1"/>
  <c r="G51" i="3"/>
  <c r="G53" i="3"/>
  <c r="L53" i="1"/>
  <c r="H53" i="3" s="1"/>
  <c r="L32" i="1"/>
  <c r="H32" i="3" s="1"/>
  <c r="G32" i="3"/>
  <c r="L37" i="1"/>
  <c r="H37" i="3" s="1"/>
  <c r="G37" i="3"/>
  <c r="G16" i="3"/>
  <c r="L16" i="1"/>
  <c r="H16" i="3" s="1"/>
  <c r="L94" i="1"/>
  <c r="H94" i="3" s="1"/>
  <c r="G94" i="3"/>
  <c r="G92" i="3"/>
  <c r="L92" i="1"/>
  <c r="H92" i="3" s="1"/>
  <c r="L56" i="1"/>
  <c r="H56" i="3" s="1"/>
  <c r="G56" i="3"/>
  <c r="G75" i="3"/>
  <c r="L75" i="1"/>
  <c r="H75" i="3" s="1"/>
  <c r="E77" i="6"/>
  <c r="G88" i="3"/>
  <c r="L88" i="1"/>
  <c r="H88" i="3" s="1"/>
  <c r="L78" i="1"/>
  <c r="H78" i="3" s="1"/>
  <c r="G78" i="3"/>
  <c r="L52" i="1"/>
  <c r="H52" i="3" s="1"/>
  <c r="G52" i="3"/>
  <c r="G49" i="3"/>
  <c r="L49" i="1"/>
  <c r="H49" i="3" s="1"/>
  <c r="G98" i="3"/>
  <c r="L98" i="1"/>
  <c r="H98" i="3" s="1"/>
  <c r="L66" i="1"/>
  <c r="H66" i="3" s="1"/>
  <c r="G66" i="3"/>
  <c r="L15" i="1"/>
  <c r="H15" i="3" s="1"/>
  <c r="G15" i="3"/>
  <c r="G81" i="3"/>
  <c r="L81" i="1"/>
  <c r="H81" i="3" s="1"/>
  <c r="L13" i="1"/>
  <c r="H13" i="3" s="1"/>
  <c r="G13" i="3"/>
  <c r="G95" i="3"/>
  <c r="L95" i="1"/>
  <c r="H95" i="3" s="1"/>
  <c r="G102" i="3"/>
  <c r="L102" i="1"/>
  <c r="H102" i="3" s="1"/>
  <c r="L91" i="1"/>
  <c r="H91" i="3" s="1"/>
  <c r="G91" i="3"/>
  <c r="E85" i="6"/>
  <c r="E49" i="6"/>
  <c r="E58" i="6"/>
  <c r="E81" i="6"/>
  <c r="E39" i="6"/>
  <c r="E101" i="6"/>
  <c r="E91" i="6"/>
  <c r="E86" i="6"/>
  <c r="E65" i="6"/>
  <c r="E79" i="6"/>
  <c r="E19" i="6"/>
  <c r="E74" i="6"/>
  <c r="E33" i="6"/>
  <c r="T51" i="1"/>
  <c r="L104" i="1"/>
  <c r="H104" i="3" s="1"/>
  <c r="G104" i="3"/>
  <c r="G87" i="3"/>
  <c r="L87" i="1"/>
  <c r="H87" i="3" s="1"/>
  <c r="G97" i="3"/>
  <c r="L97" i="1"/>
  <c r="H97" i="3" s="1"/>
  <c r="G103" i="3"/>
  <c r="L103" i="1"/>
  <c r="H103" i="3" s="1"/>
  <c r="L26" i="1"/>
  <c r="H26" i="3" s="1"/>
  <c r="G26" i="3"/>
  <c r="G99" i="3"/>
  <c r="L99" i="1"/>
  <c r="H99" i="3" s="1"/>
  <c r="L54" i="1"/>
  <c r="H54" i="3" s="1"/>
  <c r="G54" i="3"/>
  <c r="G28" i="3"/>
  <c r="L28" i="1"/>
  <c r="H28" i="3" s="1"/>
  <c r="G12" i="3"/>
  <c r="L12" i="1"/>
  <c r="H12" i="3" s="1"/>
  <c r="G57" i="3"/>
  <c r="L57" i="1"/>
  <c r="H57" i="3" s="1"/>
  <c r="L29" i="1"/>
  <c r="H29" i="3" s="1"/>
  <c r="G29" i="3"/>
  <c r="L82" i="1"/>
  <c r="H82" i="3" s="1"/>
  <c r="G82" i="3"/>
  <c r="L60" i="1"/>
  <c r="H60" i="3" s="1"/>
  <c r="G60" i="3"/>
  <c r="G83" i="3"/>
  <c r="L83" i="1"/>
  <c r="H83" i="3" s="1"/>
  <c r="G90" i="3"/>
  <c r="L90" i="1"/>
  <c r="H90" i="3" s="1"/>
  <c r="L85" i="1"/>
  <c r="H85" i="3" s="1"/>
  <c r="G85" i="3"/>
  <c r="L59" i="1"/>
  <c r="H59" i="3" s="1"/>
  <c r="G59" i="3"/>
  <c r="N105" i="1"/>
  <c r="D103" i="6" s="1"/>
  <c r="G30" i="3"/>
  <c r="L30" i="1"/>
  <c r="H30" i="3" s="1"/>
  <c r="G79" i="3"/>
  <c r="L79" i="1"/>
  <c r="H79" i="3" s="1"/>
  <c r="G25" i="3"/>
  <c r="L25" i="1"/>
  <c r="H25" i="3" s="1"/>
  <c r="L19" i="1"/>
  <c r="H19" i="3" s="1"/>
  <c r="G19" i="3"/>
  <c r="H9" i="3"/>
  <c r="E50" i="6"/>
  <c r="E48" i="6"/>
  <c r="E100" i="6"/>
  <c r="E56" i="6"/>
  <c r="E31" i="6"/>
  <c r="E70" i="6"/>
  <c r="E69" i="6"/>
  <c r="E66" i="6"/>
  <c r="E72" i="6"/>
  <c r="E76" i="6"/>
  <c r="E28" i="6"/>
  <c r="E47" i="6"/>
  <c r="E18" i="6"/>
  <c r="E42" i="6"/>
  <c r="E87" i="6"/>
  <c r="E55" i="6"/>
  <c r="E11" i="6"/>
  <c r="E98" i="6" l="1"/>
  <c r="G40" i="6"/>
  <c r="E40" i="6"/>
  <c r="E75" i="6"/>
  <c r="G38" i="6"/>
  <c r="E41" i="6"/>
  <c r="E44" i="6"/>
  <c r="G12" i="6"/>
  <c r="E82" i="6"/>
  <c r="E68" i="6"/>
  <c r="E93" i="6"/>
  <c r="G93" i="6"/>
  <c r="E15" i="6"/>
  <c r="E22" i="6"/>
  <c r="E14" i="6"/>
  <c r="E17" i="6"/>
  <c r="E16" i="6"/>
  <c r="G24" i="6"/>
  <c r="E51" i="6"/>
  <c r="G97" i="6"/>
  <c r="E97" i="6"/>
  <c r="G34" i="6"/>
  <c r="E34" i="6"/>
  <c r="E5" i="6"/>
  <c r="T105" i="1"/>
  <c r="D102" i="6" s="1"/>
  <c r="D104" i="6" s="1"/>
  <c r="E30" i="6"/>
  <c r="E95" i="6"/>
  <c r="G95" i="6"/>
  <c r="E84" i="6"/>
  <c r="E78" i="6"/>
  <c r="E67" i="6"/>
  <c r="E57" i="6"/>
  <c r="G57" i="6"/>
  <c r="L105" i="1"/>
  <c r="K80" i="3"/>
  <c r="H105" i="3"/>
  <c r="H107" i="3" s="1"/>
  <c r="E102" i="6" l="1"/>
</calcChain>
</file>

<file path=xl/comments1.xml><?xml version="1.0" encoding="utf-8"?>
<comments xmlns="http://schemas.openxmlformats.org/spreadsheetml/2006/main">
  <authors>
    <author>hp</author>
  </authors>
  <commentList>
    <comment ref="C81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POR CAJA</t>
        </r>
      </text>
    </comment>
  </commentList>
</comments>
</file>

<file path=xl/sharedStrings.xml><?xml version="1.0" encoding="utf-8"?>
<sst xmlns="http://schemas.openxmlformats.org/spreadsheetml/2006/main" count="668" uniqueCount="147">
  <si>
    <t>CODIGO</t>
  </si>
  <si>
    <t>ARTICULO</t>
  </si>
  <si>
    <t>ABRILLANTADOR--</t>
  </si>
  <si>
    <t>ACEITE DE BOTE PATRONA--</t>
  </si>
  <si>
    <t>AJONJOLI AGRANEL--</t>
  </si>
  <si>
    <t>AMARANTO--</t>
  </si>
  <si>
    <t>ANIS POR KILOGRAMO AGRANEL--</t>
  </si>
  <si>
    <t xml:space="preserve">                                        </t>
  </si>
  <si>
    <t>ARTICULO DE PRUEBA--</t>
  </si>
  <si>
    <t>ATÉ--</t>
  </si>
  <si>
    <t>AZUCAR--</t>
  </si>
  <si>
    <t>AZUCAR GLASS--</t>
  </si>
  <si>
    <t>BICARBONATO--</t>
  </si>
  <si>
    <t>CAJA ROSCA GDE--</t>
  </si>
  <si>
    <t>CAJA ROSCA MED--</t>
  </si>
  <si>
    <t>CANELA DIAMANTE--</t>
  </si>
  <si>
    <t>CANELA ENTERA COSTAL (CHURLA)--</t>
  </si>
  <si>
    <t>CAPACILLO 72--</t>
  </si>
  <si>
    <t>CAPACILLO MUFFIN--</t>
  </si>
  <si>
    <t>CAPACILLO ROJO CHINO--</t>
  </si>
  <si>
    <t>CARBON COSTAL--</t>
  </si>
  <si>
    <t>CEMITA--</t>
  </si>
  <si>
    <t>CEREZA MARISQUINO--</t>
  </si>
  <si>
    <t>CHANTILLY--</t>
  </si>
  <si>
    <t>CHIP DE CHOCOLATE--</t>
  </si>
  <si>
    <t>COCO RAYADO--</t>
  </si>
  <si>
    <t>COCOA--</t>
  </si>
  <si>
    <t>COLOR AMARILLO--</t>
  </si>
  <si>
    <t>COLOR ROJO--</t>
  </si>
  <si>
    <t>CONSERVADUR--</t>
  </si>
  <si>
    <t>CREMA PASTELERA--</t>
  </si>
  <si>
    <t>DONA LEVADURA--</t>
  </si>
  <si>
    <t>DURAZNOS EN ALMIBAR--</t>
  </si>
  <si>
    <t>ESENCIA DE MANTEQUILLA--</t>
  </si>
  <si>
    <t>ESENCIA DE NARANJA--</t>
  </si>
  <si>
    <t>ESENCIA DE VAINILLA--</t>
  </si>
  <si>
    <t>GANAXE CHOCOLATE--</t>
  </si>
  <si>
    <t>GLASSE DE FRESA--</t>
  </si>
  <si>
    <t>GLIT CHABACANO--</t>
  </si>
  <si>
    <t>GRAJEA MULTICOLOR--</t>
  </si>
  <si>
    <t>GRANILLO DE COLORES--</t>
  </si>
  <si>
    <t>GRASA VEGETAL--</t>
  </si>
  <si>
    <t>GRENETINA--</t>
  </si>
  <si>
    <t>HARINA DE MALTA--</t>
  </si>
  <si>
    <t>HARINA ESCUDO PLUS--</t>
  </si>
  <si>
    <t>HARINA MANITOVA--</t>
  </si>
  <si>
    <t>HARINA MONTEBELLO--</t>
  </si>
  <si>
    <t>HARINA OMEGA--</t>
  </si>
  <si>
    <t>HARINA PARA CHOCOLATE--</t>
  </si>
  <si>
    <t>HARINA RIO SOL--</t>
  </si>
  <si>
    <t>HARINA SAN CRISTOBAL--</t>
  </si>
  <si>
    <t>HARINA TORO ROJO--</t>
  </si>
  <si>
    <t>HARINA VAINILLA--</t>
  </si>
  <si>
    <t>HARINA VILLA RICA--</t>
  </si>
  <si>
    <t>HIGO EN ALMIBAR--</t>
  </si>
  <si>
    <t>HOJUELA CHOCOLATE--</t>
  </si>
  <si>
    <t>HUEVO POR CONO--</t>
  </si>
  <si>
    <t>INSTAFERM--</t>
  </si>
  <si>
    <t>JARABE 3 LECHES--</t>
  </si>
  <si>
    <t>JARABE CHOCOLATE--</t>
  </si>
  <si>
    <t>LECHE CLAVEL--</t>
  </si>
  <si>
    <t>LECHE EN POLVO--</t>
  </si>
  <si>
    <t>LECHE LIQUIDA--</t>
  </si>
  <si>
    <t>LECHERA--</t>
  </si>
  <si>
    <t>LECHERA 320 GMS--</t>
  </si>
  <si>
    <t>LEVADURA DIAMANTE--</t>
  </si>
  <si>
    <t>LEVADURA FLESHMAN--</t>
  </si>
  <si>
    <t>LEVADURA FRESCA--</t>
  </si>
  <si>
    <t>LEVADURA NEVADA--</t>
  </si>
  <si>
    <t>MANGAS DE FRESA--</t>
  </si>
  <si>
    <t>MANTECA GUANAJUATO CUB--</t>
  </si>
  <si>
    <t>MANTECA KEKEN--</t>
  </si>
  <si>
    <t>MANTECA MAXIN--</t>
  </si>
  <si>
    <t>MANTECA PAOLA CUB--</t>
  </si>
  <si>
    <t>MANTECA PORCIMEX CAJA--</t>
  </si>
  <si>
    <t>MANTECA SU KARNE--</t>
  </si>
  <si>
    <t>MARGARINA ADRESSO--</t>
  </si>
  <si>
    <t>MARGARINA DORADA--</t>
  </si>
  <si>
    <t>MARGARINA TRIGAL--</t>
  </si>
  <si>
    <t>MARGARINA VERDE--</t>
  </si>
  <si>
    <t>MARQUETA CHOCOLATE--</t>
  </si>
  <si>
    <t>MEDIA CREMA LIQUIDA--</t>
  </si>
  <si>
    <t>MEJORANTE XXL--</t>
  </si>
  <si>
    <t>MERMELADA DE FRESA--</t>
  </si>
  <si>
    <t>MERMELADA DE PIÑA--</t>
  </si>
  <si>
    <t>MERMELADA DE ZARZAMORA--</t>
  </si>
  <si>
    <t>MUÑECO PARA ROSCA--</t>
  </si>
  <si>
    <t>PAN DE MUERTO MAN--</t>
  </si>
  <si>
    <t>PANELA AGRANEL--</t>
  </si>
  <si>
    <t>POLVO PARA HORNEAR--</t>
  </si>
  <si>
    <t>QUESO--</t>
  </si>
  <si>
    <t>QUESO CREMA--</t>
  </si>
  <si>
    <t>QUESO FRESCO--</t>
  </si>
  <si>
    <t>RELLENO DE ZARZAMORA--</t>
  </si>
  <si>
    <t>ROSCA DE REYES--</t>
  </si>
  <si>
    <t>SAL--</t>
  </si>
  <si>
    <t>UNTARELLA--</t>
  </si>
  <si>
    <t>UVA PACIFICO--</t>
  </si>
  <si>
    <t>VAINILLA--</t>
  </si>
  <si>
    <t>VINO SAN JORGE--</t>
  </si>
  <si>
    <t>COSTO</t>
  </si>
  <si>
    <t>EXIST MESAS</t>
  </si>
  <si>
    <t>EXIST BODEGA</t>
  </si>
  <si>
    <t>EXISTENCIA MATRIZ</t>
  </si>
  <si>
    <t>IMPORTE</t>
  </si>
  <si>
    <t>TOTAL DE MESAS</t>
  </si>
  <si>
    <t>ENTRADAS</t>
  </si>
  <si>
    <t>ENTRADA SEM</t>
  </si>
  <si>
    <t>TOTAL</t>
  </si>
  <si>
    <t xml:space="preserve"> </t>
  </si>
  <si>
    <t>EXIST ANT</t>
  </si>
  <si>
    <t>SALIDAS</t>
  </si>
  <si>
    <t>SUB TOTAL</t>
  </si>
  <si>
    <t>TOTAL GENERAL</t>
  </si>
  <si>
    <t>CONSUMO</t>
  </si>
  <si>
    <t>LUNES</t>
  </si>
  <si>
    <t>MARTES</t>
  </si>
  <si>
    <t>MIERCOLES</t>
  </si>
  <si>
    <t>JUEVES</t>
  </si>
  <si>
    <t>VIERNES</t>
  </si>
  <si>
    <t>SABADO</t>
  </si>
  <si>
    <t>PRODUCTO</t>
  </si>
  <si>
    <t>EXISTENCIA GENERAL</t>
  </si>
  <si>
    <t xml:space="preserve">PZ </t>
  </si>
  <si>
    <t>PZ</t>
  </si>
  <si>
    <t>EXIST BOD</t>
  </si>
  <si>
    <t>ENT</t>
  </si>
  <si>
    <t>SAL</t>
  </si>
  <si>
    <t>BOD</t>
  </si>
  <si>
    <t>REAL BODEGA</t>
  </si>
  <si>
    <t>TOTAL PESOS</t>
  </si>
  <si>
    <t>SALIDA</t>
  </si>
  <si>
    <t>MESA ANTERIOR</t>
  </si>
  <si>
    <t>MESA ACTUAL</t>
  </si>
  <si>
    <t>EXISTENCIA TOTAL</t>
  </si>
  <si>
    <t>MESAS</t>
  </si>
  <si>
    <t>EXISTENCIA PASTELERIA</t>
  </si>
  <si>
    <t>EXST TOTAL</t>
  </si>
  <si>
    <t>INICIO</t>
  </si>
  <si>
    <t>HARINA ESPIGA--</t>
  </si>
  <si>
    <t>HARINA ESPIGA</t>
  </si>
  <si>
    <t>MATRIZ</t>
  </si>
  <si>
    <t>NORTE</t>
  </si>
  <si>
    <t xml:space="preserve">  </t>
  </si>
  <si>
    <t>MANTECA mantequin</t>
  </si>
  <si>
    <t>MANTECA mantequin CUB--</t>
  </si>
  <si>
    <t>04-09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</si>
</sst>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44" fontId="2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44" fontId="1" fillId="0" borderId="1" xfId="1" applyFont="1" applyBorder="1"/>
    <xf numFmtId="0" fontId="0" fillId="0" borderId="1" xfId="0" applyFill="1" applyBorder="1"/>
    <xf numFmtId="0" fontId="0" fillId="0" borderId="2" xfId="0" applyBorder="1"/>
    <xf numFmtId="0" fontId="0" fillId="2" borderId="1" xfId="0" applyFill="1" applyBorder="1"/>
    <xf numFmtId="44" fontId="1" fillId="2" borderId="1" xfId="1" applyFont="1" applyFill="1" applyBorder="1"/>
    <xf numFmtId="0" fontId="0" fillId="2" borderId="1" xfId="0" applyFill="1" applyBorder="1" applyAlignment="1">
      <alignment vertical="center" wrapText="1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44" fontId="3" fillId="0" borderId="1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6" borderId="0" xfId="0" applyFill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44" fontId="0" fillId="0" borderId="13" xfId="1" applyFont="1" applyBorder="1"/>
    <xf numFmtId="44" fontId="0" fillId="0" borderId="14" xfId="1" applyFont="1" applyBorder="1"/>
    <xf numFmtId="0" fontId="0" fillId="0" borderId="15" xfId="0" applyBorder="1"/>
    <xf numFmtId="44" fontId="0" fillId="0" borderId="16" xfId="1" applyFont="1" applyBorder="1"/>
    <xf numFmtId="44" fontId="0" fillId="0" borderId="1" xfId="1" applyFont="1" applyBorder="1"/>
    <xf numFmtId="0" fontId="2" fillId="9" borderId="1" xfId="0" applyFont="1" applyFill="1" applyBorder="1"/>
    <xf numFmtId="44" fontId="2" fillId="0" borderId="0" xfId="0" applyNumberFormat="1" applyFont="1"/>
    <xf numFmtId="0" fontId="6" fillId="0" borderId="3" xfId="0" applyFont="1" applyBorder="1"/>
    <xf numFmtId="164" fontId="0" fillId="0" borderId="5" xfId="1" applyNumberFormat="1" applyFont="1" applyBorder="1"/>
    <xf numFmtId="0" fontId="6" fillId="0" borderId="6" xfId="0" applyFont="1" applyBorder="1"/>
    <xf numFmtId="164" fontId="0" fillId="0" borderId="7" xfId="1" applyNumberFormat="1" applyFont="1" applyBorder="1"/>
    <xf numFmtId="0" fontId="6" fillId="0" borderId="18" xfId="0" applyFont="1" applyBorder="1"/>
    <xf numFmtId="0" fontId="0" fillId="0" borderId="0" xfId="1" applyNumberFormat="1" applyFont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14" borderId="0" xfId="0" applyFont="1" applyFill="1" applyBorder="1"/>
    <xf numFmtId="0" fontId="2" fillId="7" borderId="0" xfId="0" applyFont="1" applyFill="1" applyBorder="1"/>
    <xf numFmtId="0" fontId="2" fillId="15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13" xfId="0" applyBorder="1"/>
    <xf numFmtId="0" fontId="0" fillId="0" borderId="20" xfId="0" applyBorder="1"/>
    <xf numFmtId="164" fontId="2" fillId="0" borderId="19" xfId="0" applyNumberFormat="1" applyFont="1" applyBorder="1"/>
    <xf numFmtId="0" fontId="0" fillId="0" borderId="0" xfId="0" applyBorder="1"/>
    <xf numFmtId="0" fontId="0" fillId="0" borderId="0" xfId="0" applyBorder="1" applyAlignment="1"/>
    <xf numFmtId="44" fontId="6" fillId="0" borderId="0" xfId="1" applyFont="1" applyBorder="1" applyAlignment="1"/>
    <xf numFmtId="44" fontId="0" fillId="0" borderId="0" xfId="1" applyFont="1" applyBorder="1" applyAlignment="1"/>
    <xf numFmtId="44" fontId="0" fillId="0" borderId="0" xfId="1" applyFont="1"/>
    <xf numFmtId="0" fontId="0" fillId="0" borderId="0" xfId="0" applyFill="1" applyBorder="1"/>
    <xf numFmtId="0" fontId="6" fillId="0" borderId="0" xfId="0" applyFont="1" applyFill="1" applyBorder="1"/>
    <xf numFmtId="164" fontId="0" fillId="0" borderId="0" xfId="0" applyNumberFormat="1" applyFill="1" applyBorder="1"/>
    <xf numFmtId="0" fontId="2" fillId="0" borderId="1" xfId="0" applyFont="1" applyBorder="1"/>
    <xf numFmtId="0" fontId="9" fillId="0" borderId="0" xfId="0" applyFont="1" applyBorder="1" applyAlignment="1">
      <alignment horizontal="center"/>
    </xf>
    <xf numFmtId="0" fontId="2" fillId="0" borderId="0" xfId="0" applyFont="1"/>
    <xf numFmtId="0" fontId="6" fillId="0" borderId="3" xfId="0" applyFont="1" applyFill="1" applyBorder="1"/>
    <xf numFmtId="44" fontId="0" fillId="0" borderId="5" xfId="1" applyFont="1" applyFill="1" applyBorder="1"/>
    <xf numFmtId="0" fontId="6" fillId="0" borderId="6" xfId="0" applyFont="1" applyFill="1" applyBorder="1"/>
    <xf numFmtId="44" fontId="0" fillId="0" borderId="7" xfId="1" applyFont="1" applyFill="1" applyBorder="1"/>
    <xf numFmtId="0" fontId="6" fillId="0" borderId="18" xfId="0" applyFont="1" applyFill="1" applyBorder="1"/>
    <xf numFmtId="44" fontId="2" fillId="0" borderId="19" xfId="1" applyFont="1" applyFill="1" applyBorder="1"/>
    <xf numFmtId="0" fontId="2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W229"/>
  <sheetViews>
    <sheetView topLeftCell="B33" zoomScale="90" zoomScaleNormal="90" workbookViewId="0">
      <selection activeCell="H59" sqref="H59"/>
    </sheetView>
  </sheetViews>
  <sheetFormatPr baseColWidth="10" defaultColWidth="10.7109375" defaultRowHeight="15" x14ac:dyDescent="0.25"/>
  <cols>
    <col min="1" max="1" width="11.42578125" style="20"/>
    <col min="3" max="3" width="33.28515625" bestFit="1" customWidth="1"/>
    <col min="11" max="23" width="11.42578125" style="20"/>
  </cols>
  <sheetData>
    <row r="1" spans="2:10" s="20" customFormat="1" ht="15.75" thickBot="1" x14ac:dyDescent="0.3"/>
    <row r="2" spans="2:10" x14ac:dyDescent="0.25">
      <c r="B2" s="72" t="s">
        <v>106</v>
      </c>
      <c r="C2" s="73"/>
      <c r="D2" s="73"/>
      <c r="E2" s="73"/>
      <c r="F2" s="73"/>
      <c r="G2" s="73"/>
      <c r="H2" s="73"/>
      <c r="I2" s="73"/>
      <c r="J2" s="74"/>
    </row>
    <row r="3" spans="2:10" x14ac:dyDescent="0.25">
      <c r="B3" s="75"/>
      <c r="C3" s="76"/>
      <c r="D3" s="76"/>
      <c r="E3" s="76"/>
      <c r="F3" s="76"/>
      <c r="G3" s="76"/>
      <c r="H3" s="76"/>
      <c r="I3" s="76"/>
      <c r="J3" s="77"/>
    </row>
    <row r="4" spans="2:10" x14ac:dyDescent="0.25">
      <c r="B4" s="75"/>
      <c r="C4" s="76"/>
      <c r="D4" s="76"/>
      <c r="E4" s="76"/>
      <c r="F4" s="76"/>
      <c r="G4" s="76"/>
      <c r="H4" s="76"/>
      <c r="I4" s="76"/>
      <c r="J4" s="77"/>
    </row>
    <row r="5" spans="2:10" x14ac:dyDescent="0.25">
      <c r="B5" s="21" t="s">
        <v>0</v>
      </c>
      <c r="C5" s="22" t="s">
        <v>1</v>
      </c>
      <c r="D5" s="43" t="s">
        <v>115</v>
      </c>
      <c r="E5" s="44" t="s">
        <v>116</v>
      </c>
      <c r="F5" s="45" t="s">
        <v>117</v>
      </c>
      <c r="G5" s="46" t="s">
        <v>118</v>
      </c>
      <c r="H5" s="45" t="s">
        <v>119</v>
      </c>
      <c r="I5" s="47" t="s">
        <v>120</v>
      </c>
      <c r="J5" s="23" t="s">
        <v>108</v>
      </c>
    </row>
    <row r="6" spans="2:10" x14ac:dyDescent="0.25">
      <c r="B6" s="15">
        <v>1</v>
      </c>
      <c r="C6" s="3" t="s">
        <v>2</v>
      </c>
      <c r="D6" s="3"/>
      <c r="E6" s="3"/>
      <c r="F6" s="3"/>
      <c r="G6" s="3"/>
      <c r="H6" s="3"/>
      <c r="I6" s="3"/>
      <c r="J6" s="16">
        <f>D6+E6+F6+G6+H6+I6</f>
        <v>0</v>
      </c>
    </row>
    <row r="7" spans="2:10" x14ac:dyDescent="0.25">
      <c r="B7" s="15">
        <v>2</v>
      </c>
      <c r="C7" s="3" t="s">
        <v>3</v>
      </c>
      <c r="D7" s="3"/>
      <c r="E7" s="3"/>
      <c r="F7" s="3"/>
      <c r="G7" s="3"/>
      <c r="H7" s="3"/>
      <c r="I7" s="3"/>
      <c r="J7" s="16">
        <f t="shared" ref="J7:J70" si="0">D7+E7+F7+G7+H7+I7</f>
        <v>0</v>
      </c>
    </row>
    <row r="8" spans="2:10" x14ac:dyDescent="0.25">
      <c r="B8" s="15">
        <v>5</v>
      </c>
      <c r="C8" s="3" t="s">
        <v>4</v>
      </c>
      <c r="D8" s="3"/>
      <c r="E8" s="3"/>
      <c r="F8" s="3"/>
      <c r="G8" s="3"/>
      <c r="H8" s="3">
        <v>175</v>
      </c>
      <c r="I8" s="3"/>
      <c r="J8" s="16">
        <f t="shared" si="0"/>
        <v>175</v>
      </c>
    </row>
    <row r="9" spans="2:10" x14ac:dyDescent="0.25">
      <c r="B9" s="15">
        <v>75</v>
      </c>
      <c r="C9" s="3" t="s">
        <v>5</v>
      </c>
      <c r="D9" s="3"/>
      <c r="E9" s="3"/>
      <c r="F9" s="3"/>
      <c r="G9" s="3"/>
      <c r="H9" s="3"/>
      <c r="I9" s="3"/>
      <c r="J9" s="16">
        <f t="shared" si="0"/>
        <v>0</v>
      </c>
    </row>
    <row r="10" spans="2:10" x14ac:dyDescent="0.25">
      <c r="B10" s="15">
        <v>6</v>
      </c>
      <c r="C10" s="3" t="s">
        <v>6</v>
      </c>
      <c r="D10" s="3"/>
      <c r="E10" s="3"/>
      <c r="F10" s="3"/>
      <c r="G10" s="3"/>
      <c r="H10" s="3"/>
      <c r="I10" s="3"/>
      <c r="J10" s="16">
        <f t="shared" si="0"/>
        <v>0</v>
      </c>
    </row>
    <row r="11" spans="2:10" x14ac:dyDescent="0.25">
      <c r="B11" s="15" t="s">
        <v>7</v>
      </c>
      <c r="C11" s="3" t="s">
        <v>8</v>
      </c>
      <c r="D11" s="3"/>
      <c r="E11" s="3"/>
      <c r="F11" s="3"/>
      <c r="G11" s="3"/>
      <c r="H11" s="3"/>
      <c r="I11" s="3"/>
      <c r="J11" s="16">
        <f>D11+E11+F11+G11+H11+I11</f>
        <v>0</v>
      </c>
    </row>
    <row r="12" spans="2:10" x14ac:dyDescent="0.25">
      <c r="B12" s="15">
        <v>84</v>
      </c>
      <c r="C12" s="3" t="s">
        <v>9</v>
      </c>
      <c r="D12" s="3"/>
      <c r="E12" s="3"/>
      <c r="F12" s="3"/>
      <c r="G12" s="3"/>
      <c r="H12" s="3"/>
      <c r="I12" s="3"/>
      <c r="J12" s="16">
        <f>D12+E12+F12+G12+H12+I12</f>
        <v>0</v>
      </c>
    </row>
    <row r="13" spans="2:10" x14ac:dyDescent="0.25">
      <c r="B13" s="15">
        <v>7</v>
      </c>
      <c r="C13" s="3" t="s">
        <v>10</v>
      </c>
      <c r="D13" s="3">
        <v>30</v>
      </c>
      <c r="E13" s="3"/>
      <c r="F13" s="3"/>
      <c r="G13" s="3"/>
      <c r="H13" s="3">
        <v>30</v>
      </c>
      <c r="I13" s="3"/>
      <c r="J13" s="16">
        <f t="shared" si="0"/>
        <v>60</v>
      </c>
    </row>
    <row r="14" spans="2:10" x14ac:dyDescent="0.25">
      <c r="B14" s="15">
        <v>8</v>
      </c>
      <c r="C14" s="3" t="s">
        <v>11</v>
      </c>
      <c r="D14" s="3"/>
      <c r="E14" s="3"/>
      <c r="F14" s="3"/>
      <c r="G14" s="3"/>
      <c r="H14" s="3"/>
      <c r="I14" s="3"/>
      <c r="J14" s="16">
        <f t="shared" si="0"/>
        <v>0</v>
      </c>
    </row>
    <row r="15" spans="2:10" x14ac:dyDescent="0.25">
      <c r="B15" s="15">
        <v>44</v>
      </c>
      <c r="C15" s="3" t="s">
        <v>12</v>
      </c>
      <c r="D15" s="3"/>
      <c r="E15" s="3"/>
      <c r="F15" s="3"/>
      <c r="G15" s="3"/>
      <c r="H15" s="3"/>
      <c r="I15" s="3"/>
      <c r="J15" s="16">
        <f t="shared" si="0"/>
        <v>0</v>
      </c>
    </row>
    <row r="16" spans="2:10" x14ac:dyDescent="0.25">
      <c r="B16" s="15">
        <v>82</v>
      </c>
      <c r="C16" s="3" t="s">
        <v>13</v>
      </c>
      <c r="D16" s="3"/>
      <c r="E16" s="3"/>
      <c r="F16" s="3"/>
      <c r="G16" s="3"/>
      <c r="H16" s="3"/>
      <c r="I16" s="3"/>
      <c r="J16" s="16">
        <f t="shared" si="0"/>
        <v>0</v>
      </c>
    </row>
    <row r="17" spans="2:10" x14ac:dyDescent="0.25">
      <c r="B17" s="15">
        <v>83</v>
      </c>
      <c r="C17" s="3" t="s">
        <v>14</v>
      </c>
      <c r="D17" s="3"/>
      <c r="E17" s="3"/>
      <c r="F17" s="3"/>
      <c r="G17" s="3"/>
      <c r="H17" s="3"/>
      <c r="I17" s="3"/>
      <c r="J17" s="16">
        <f t="shared" si="0"/>
        <v>0</v>
      </c>
    </row>
    <row r="18" spans="2:10" x14ac:dyDescent="0.25">
      <c r="B18" s="15">
        <v>10</v>
      </c>
      <c r="C18" s="3" t="s">
        <v>15</v>
      </c>
      <c r="D18" s="3"/>
      <c r="E18" s="3"/>
      <c r="F18" s="3"/>
      <c r="G18" s="3"/>
      <c r="H18" s="3"/>
      <c r="I18" s="3"/>
      <c r="J18" s="16">
        <f t="shared" si="0"/>
        <v>0</v>
      </c>
    </row>
    <row r="19" spans="2:10" x14ac:dyDescent="0.25">
      <c r="B19" s="15">
        <v>11</v>
      </c>
      <c r="C19" s="3" t="s">
        <v>16</v>
      </c>
      <c r="D19" s="3"/>
      <c r="E19" s="3"/>
      <c r="F19" s="3"/>
      <c r="G19" s="3"/>
      <c r="H19" s="3"/>
      <c r="I19" s="3"/>
      <c r="J19" s="16">
        <f t="shared" si="0"/>
        <v>0</v>
      </c>
    </row>
    <row r="20" spans="2:10" x14ac:dyDescent="0.25">
      <c r="B20" s="15">
        <v>73</v>
      </c>
      <c r="C20" s="3" t="s">
        <v>17</v>
      </c>
      <c r="D20" s="3"/>
      <c r="E20" s="3"/>
      <c r="F20" s="3"/>
      <c r="G20" s="3"/>
      <c r="H20" s="3"/>
      <c r="I20" s="3"/>
      <c r="J20" s="16">
        <f t="shared" si="0"/>
        <v>0</v>
      </c>
    </row>
    <row r="21" spans="2:10" x14ac:dyDescent="0.25">
      <c r="B21" s="15">
        <v>54</v>
      </c>
      <c r="C21" s="3" t="s">
        <v>18</v>
      </c>
      <c r="D21" s="3"/>
      <c r="E21" s="3"/>
      <c r="F21" s="3"/>
      <c r="G21" s="3"/>
      <c r="H21" s="3"/>
      <c r="I21" s="3"/>
      <c r="J21" s="16">
        <f t="shared" si="0"/>
        <v>0</v>
      </c>
    </row>
    <row r="22" spans="2:10" x14ac:dyDescent="0.25">
      <c r="B22" s="15">
        <v>12</v>
      </c>
      <c r="C22" s="3" t="s">
        <v>19</v>
      </c>
      <c r="D22" s="3"/>
      <c r="E22" s="3"/>
      <c r="F22" s="3"/>
      <c r="G22" s="3"/>
      <c r="H22" s="3"/>
      <c r="I22" s="3"/>
      <c r="J22" s="16">
        <f t="shared" si="0"/>
        <v>0</v>
      </c>
    </row>
    <row r="23" spans="2:10" x14ac:dyDescent="0.25">
      <c r="B23" s="15">
        <v>87</v>
      </c>
      <c r="C23" s="3" t="s">
        <v>20</v>
      </c>
      <c r="D23" s="3"/>
      <c r="E23" s="3"/>
      <c r="F23" s="3"/>
      <c r="G23" s="3"/>
      <c r="H23" s="3"/>
      <c r="I23" s="3"/>
      <c r="J23" s="16">
        <f t="shared" si="0"/>
        <v>0</v>
      </c>
    </row>
    <row r="24" spans="2:10" x14ac:dyDescent="0.25">
      <c r="B24" s="15">
        <v>14</v>
      </c>
      <c r="C24" s="3" t="s">
        <v>21</v>
      </c>
      <c r="D24" s="3"/>
      <c r="E24" s="3"/>
      <c r="F24" s="3"/>
      <c r="G24" s="3"/>
      <c r="H24" s="3"/>
      <c r="I24" s="3"/>
      <c r="J24" s="16">
        <f t="shared" si="0"/>
        <v>0</v>
      </c>
    </row>
    <row r="25" spans="2:10" x14ac:dyDescent="0.25">
      <c r="B25" s="15">
        <v>15</v>
      </c>
      <c r="C25" s="3" t="s">
        <v>22</v>
      </c>
      <c r="D25" s="3"/>
      <c r="E25" s="3"/>
      <c r="F25" s="3"/>
      <c r="G25" s="3"/>
      <c r="H25" s="3"/>
      <c r="I25" s="3"/>
      <c r="J25" s="16">
        <f t="shared" si="0"/>
        <v>0</v>
      </c>
    </row>
    <row r="26" spans="2:10" x14ac:dyDescent="0.25">
      <c r="B26" s="15">
        <v>16</v>
      </c>
      <c r="C26" s="3" t="s">
        <v>23</v>
      </c>
      <c r="D26" s="3"/>
      <c r="E26" s="3"/>
      <c r="F26" s="3">
        <v>4</v>
      </c>
      <c r="G26" s="3"/>
      <c r="H26" s="3"/>
      <c r="I26" s="3"/>
      <c r="J26" s="16">
        <f t="shared" si="0"/>
        <v>4</v>
      </c>
    </row>
    <row r="27" spans="2:10" x14ac:dyDescent="0.25">
      <c r="B27" s="15">
        <v>17</v>
      </c>
      <c r="C27" s="3" t="s">
        <v>24</v>
      </c>
      <c r="D27" s="3"/>
      <c r="E27" s="3"/>
      <c r="F27" s="3"/>
      <c r="G27" s="3"/>
      <c r="H27" s="3"/>
      <c r="I27" s="3"/>
      <c r="J27" s="16">
        <f t="shared" si="0"/>
        <v>0</v>
      </c>
    </row>
    <row r="28" spans="2:10" x14ac:dyDescent="0.25">
      <c r="B28" s="15">
        <v>18</v>
      </c>
      <c r="C28" s="3" t="s">
        <v>25</v>
      </c>
      <c r="D28" s="3"/>
      <c r="E28" s="3"/>
      <c r="F28" s="3"/>
      <c r="G28" s="3"/>
      <c r="H28" s="3"/>
      <c r="I28" s="3"/>
      <c r="J28" s="16">
        <f t="shared" si="0"/>
        <v>0</v>
      </c>
    </row>
    <row r="29" spans="2:10" x14ac:dyDescent="0.25">
      <c r="B29" s="15">
        <v>90</v>
      </c>
      <c r="C29" s="3" t="s">
        <v>26</v>
      </c>
      <c r="D29" s="3"/>
      <c r="E29" s="3"/>
      <c r="F29" s="3"/>
      <c r="G29" s="3"/>
      <c r="H29" s="3"/>
      <c r="I29" s="3"/>
      <c r="J29" s="16">
        <f t="shared" si="0"/>
        <v>0</v>
      </c>
    </row>
    <row r="30" spans="2:10" x14ac:dyDescent="0.25">
      <c r="B30" s="15">
        <v>19</v>
      </c>
      <c r="C30" s="3" t="s">
        <v>27</v>
      </c>
      <c r="D30" s="3"/>
      <c r="E30" s="3"/>
      <c r="F30" s="3"/>
      <c r="G30" s="3"/>
      <c r="H30" s="3"/>
      <c r="I30" s="3"/>
      <c r="J30" s="16">
        <f t="shared" si="0"/>
        <v>0</v>
      </c>
    </row>
    <row r="31" spans="2:10" x14ac:dyDescent="0.25">
      <c r="B31" s="15">
        <v>20</v>
      </c>
      <c r="C31" s="3" t="s">
        <v>28</v>
      </c>
      <c r="D31" s="3"/>
      <c r="E31" s="3"/>
      <c r="F31" s="3"/>
      <c r="G31" s="3"/>
      <c r="H31" s="3"/>
      <c r="I31" s="3"/>
      <c r="J31" s="16">
        <f t="shared" si="0"/>
        <v>0</v>
      </c>
    </row>
    <row r="32" spans="2:10" x14ac:dyDescent="0.25">
      <c r="B32" s="15">
        <v>74</v>
      </c>
      <c r="C32" s="3" t="s">
        <v>29</v>
      </c>
      <c r="D32" s="3"/>
      <c r="E32" s="3"/>
      <c r="F32" s="3"/>
      <c r="G32" s="3"/>
      <c r="H32" s="3"/>
      <c r="I32" s="3"/>
      <c r="J32" s="16">
        <f t="shared" si="0"/>
        <v>0</v>
      </c>
    </row>
    <row r="33" spans="2:10" x14ac:dyDescent="0.25">
      <c r="B33" s="15">
        <v>21</v>
      </c>
      <c r="C33" s="3" t="s">
        <v>30</v>
      </c>
      <c r="D33" s="3"/>
      <c r="E33" s="3"/>
      <c r="F33" s="3"/>
      <c r="G33" s="3"/>
      <c r="H33" s="3"/>
      <c r="I33" s="3"/>
      <c r="J33" s="16">
        <f t="shared" si="0"/>
        <v>0</v>
      </c>
    </row>
    <row r="34" spans="2:10" x14ac:dyDescent="0.25">
      <c r="B34" s="15">
        <v>70</v>
      </c>
      <c r="C34" s="3" t="s">
        <v>31</v>
      </c>
      <c r="D34" s="3"/>
      <c r="E34" s="3"/>
      <c r="F34" s="3"/>
      <c r="G34" s="3"/>
      <c r="H34" s="3"/>
      <c r="I34" s="3"/>
      <c r="J34" s="16">
        <f t="shared" si="0"/>
        <v>0</v>
      </c>
    </row>
    <row r="35" spans="2:10" x14ac:dyDescent="0.25">
      <c r="B35" s="15">
        <v>22</v>
      </c>
      <c r="C35" s="3" t="s">
        <v>32</v>
      </c>
      <c r="D35" s="3"/>
      <c r="E35" s="3"/>
      <c r="F35" s="3"/>
      <c r="G35" s="3"/>
      <c r="H35" s="3"/>
      <c r="I35" s="3"/>
      <c r="J35" s="16">
        <f t="shared" si="0"/>
        <v>0</v>
      </c>
    </row>
    <row r="36" spans="2:10" x14ac:dyDescent="0.25">
      <c r="B36" s="15">
        <v>63</v>
      </c>
      <c r="C36" s="3" t="s">
        <v>33</v>
      </c>
      <c r="D36" s="3"/>
      <c r="E36" s="3"/>
      <c r="F36" s="3"/>
      <c r="G36" s="3"/>
      <c r="H36" s="3"/>
      <c r="I36" s="3"/>
      <c r="J36" s="16">
        <f t="shared" si="0"/>
        <v>0</v>
      </c>
    </row>
    <row r="37" spans="2:10" x14ac:dyDescent="0.25">
      <c r="B37" s="15">
        <v>64</v>
      </c>
      <c r="C37" s="3" t="s">
        <v>34</v>
      </c>
      <c r="D37" s="3"/>
      <c r="E37" s="3"/>
      <c r="F37" s="3"/>
      <c r="G37" s="3"/>
      <c r="H37" s="3"/>
      <c r="I37" s="3"/>
      <c r="J37" s="16">
        <f t="shared" si="0"/>
        <v>0</v>
      </c>
    </row>
    <row r="38" spans="2:10" x14ac:dyDescent="0.25">
      <c r="B38" s="15">
        <v>92</v>
      </c>
      <c r="C38" s="3" t="s">
        <v>35</v>
      </c>
      <c r="D38" s="3"/>
      <c r="E38" s="3"/>
      <c r="F38" s="3"/>
      <c r="G38" s="3"/>
      <c r="H38" s="3"/>
      <c r="I38" s="3"/>
      <c r="J38" s="16">
        <f t="shared" si="0"/>
        <v>0</v>
      </c>
    </row>
    <row r="39" spans="2:10" x14ac:dyDescent="0.25">
      <c r="B39" s="15">
        <v>25</v>
      </c>
      <c r="C39" s="3" t="s">
        <v>36</v>
      </c>
      <c r="D39" s="3"/>
      <c r="E39" s="3"/>
      <c r="F39" s="3"/>
      <c r="G39" s="3"/>
      <c r="H39" s="3"/>
      <c r="I39" s="3"/>
      <c r="J39" s="16">
        <f t="shared" si="0"/>
        <v>0</v>
      </c>
    </row>
    <row r="40" spans="2:10" x14ac:dyDescent="0.25">
      <c r="B40" s="15">
        <v>76</v>
      </c>
      <c r="C40" s="3" t="s">
        <v>37</v>
      </c>
      <c r="D40" s="3"/>
      <c r="E40" s="3"/>
      <c r="F40" s="3"/>
      <c r="G40" s="3"/>
      <c r="H40" s="3"/>
      <c r="I40" s="3"/>
      <c r="J40" s="16">
        <f t="shared" si="0"/>
        <v>0</v>
      </c>
    </row>
    <row r="41" spans="2:10" x14ac:dyDescent="0.25">
      <c r="B41" s="15">
        <v>27</v>
      </c>
      <c r="C41" s="3" t="s">
        <v>38</v>
      </c>
      <c r="D41" s="3"/>
      <c r="E41" s="3"/>
      <c r="F41" s="3"/>
      <c r="G41" s="3"/>
      <c r="H41" s="3"/>
      <c r="I41" s="3"/>
      <c r="J41" s="16">
        <f t="shared" si="0"/>
        <v>0</v>
      </c>
    </row>
    <row r="42" spans="2:10" x14ac:dyDescent="0.25">
      <c r="B42" s="15">
        <v>28</v>
      </c>
      <c r="C42" s="3" t="s">
        <v>39</v>
      </c>
      <c r="D42" s="3"/>
      <c r="E42" s="3"/>
      <c r="F42" s="3"/>
      <c r="G42" s="3"/>
      <c r="H42" s="3"/>
      <c r="I42" s="3"/>
      <c r="J42" s="16">
        <f t="shared" si="0"/>
        <v>0</v>
      </c>
    </row>
    <row r="43" spans="2:10" x14ac:dyDescent="0.25">
      <c r="B43" s="15">
        <v>29</v>
      </c>
      <c r="C43" s="3" t="s">
        <v>40</v>
      </c>
      <c r="D43" s="3"/>
      <c r="E43" s="3"/>
      <c r="F43" s="3"/>
      <c r="G43" s="3"/>
      <c r="H43" s="3"/>
      <c r="I43" s="3"/>
      <c r="J43" s="16">
        <f t="shared" si="0"/>
        <v>0</v>
      </c>
    </row>
    <row r="44" spans="2:10" x14ac:dyDescent="0.25">
      <c r="B44" s="15">
        <v>30</v>
      </c>
      <c r="C44" s="3" t="s">
        <v>41</v>
      </c>
      <c r="D44" s="3"/>
      <c r="E44" s="3"/>
      <c r="F44" s="3"/>
      <c r="G44" s="3"/>
      <c r="H44" s="3"/>
      <c r="I44" s="3"/>
      <c r="J44" s="16">
        <f t="shared" si="0"/>
        <v>0</v>
      </c>
    </row>
    <row r="45" spans="2:10" x14ac:dyDescent="0.25">
      <c r="B45" s="15">
        <v>97</v>
      </c>
      <c r="C45" s="3" t="s">
        <v>42</v>
      </c>
      <c r="D45" s="3"/>
      <c r="E45" s="3"/>
      <c r="F45" s="3"/>
      <c r="G45" s="3"/>
      <c r="H45" s="3"/>
      <c r="I45" s="3"/>
      <c r="J45" s="16">
        <f t="shared" si="0"/>
        <v>0</v>
      </c>
    </row>
    <row r="46" spans="2:10" x14ac:dyDescent="0.25">
      <c r="B46" s="15">
        <v>77</v>
      </c>
      <c r="C46" s="3" t="s">
        <v>43</v>
      </c>
      <c r="D46" s="3"/>
      <c r="E46" s="3"/>
      <c r="F46" s="3"/>
      <c r="G46" s="3"/>
      <c r="H46" s="3"/>
      <c r="I46" s="3"/>
      <c r="J46" s="16">
        <f t="shared" si="0"/>
        <v>0</v>
      </c>
    </row>
    <row r="47" spans="2:10" x14ac:dyDescent="0.25">
      <c r="B47" s="15">
        <v>93</v>
      </c>
      <c r="C47" s="3" t="s">
        <v>44</v>
      </c>
      <c r="D47" s="3"/>
      <c r="E47" s="3"/>
      <c r="F47" s="3"/>
      <c r="G47" s="3"/>
      <c r="H47" s="3"/>
      <c r="I47" s="3"/>
      <c r="J47" s="16">
        <f t="shared" si="0"/>
        <v>0</v>
      </c>
    </row>
    <row r="48" spans="2:10" x14ac:dyDescent="0.25">
      <c r="B48" s="15">
        <v>95</v>
      </c>
      <c r="C48" s="3" t="s">
        <v>45</v>
      </c>
      <c r="D48" s="3"/>
      <c r="E48" s="3"/>
      <c r="F48" s="3"/>
      <c r="G48" s="3"/>
      <c r="H48" s="3"/>
      <c r="I48" s="3"/>
      <c r="J48" s="16">
        <f t="shared" si="0"/>
        <v>0</v>
      </c>
    </row>
    <row r="49" spans="2:10" x14ac:dyDescent="0.25">
      <c r="B49" s="15">
        <v>91</v>
      </c>
      <c r="C49" s="3" t="s">
        <v>46</v>
      </c>
      <c r="D49" s="3"/>
      <c r="E49" s="3"/>
      <c r="F49" s="3"/>
      <c r="G49" s="3"/>
      <c r="H49" s="3"/>
      <c r="I49" s="3"/>
      <c r="J49" s="16">
        <f t="shared" si="0"/>
        <v>0</v>
      </c>
    </row>
    <row r="50" spans="2:10" x14ac:dyDescent="0.25">
      <c r="B50" s="15">
        <v>79</v>
      </c>
      <c r="C50" s="3" t="s">
        <v>139</v>
      </c>
      <c r="D50" s="3"/>
      <c r="E50" s="3"/>
      <c r="F50" s="3"/>
      <c r="G50" s="3"/>
      <c r="H50" s="3"/>
      <c r="I50" s="3"/>
      <c r="J50" s="16">
        <f t="shared" si="0"/>
        <v>0</v>
      </c>
    </row>
    <row r="51" spans="2:10" x14ac:dyDescent="0.25">
      <c r="B51" s="15">
        <v>32</v>
      </c>
      <c r="C51" s="3" t="s">
        <v>48</v>
      </c>
      <c r="D51" s="3"/>
      <c r="E51" s="3"/>
      <c r="F51" s="3"/>
      <c r="G51" s="3"/>
      <c r="H51" s="3"/>
      <c r="I51" s="3"/>
      <c r="J51" s="16">
        <f t="shared" si="0"/>
        <v>0</v>
      </c>
    </row>
    <row r="52" spans="2:10" x14ac:dyDescent="0.25">
      <c r="B52" s="15">
        <v>98</v>
      </c>
      <c r="C52" s="3" t="s">
        <v>49</v>
      </c>
      <c r="D52" s="3"/>
      <c r="E52" s="3"/>
      <c r="F52" s="3"/>
      <c r="G52" s="3"/>
      <c r="H52" s="3"/>
      <c r="I52" s="3"/>
      <c r="J52" s="16">
        <f t="shared" si="0"/>
        <v>0</v>
      </c>
    </row>
    <row r="53" spans="2:10" x14ac:dyDescent="0.25">
      <c r="B53" s="15">
        <v>34</v>
      </c>
      <c r="C53" s="3" t="s">
        <v>50</v>
      </c>
      <c r="D53" s="3">
        <v>50</v>
      </c>
      <c r="E53" s="3">
        <v>40</v>
      </c>
      <c r="F53" s="3">
        <v>365</v>
      </c>
      <c r="G53" s="3"/>
      <c r="H53" s="3"/>
      <c r="I53" s="3"/>
      <c r="J53" s="16">
        <f t="shared" si="0"/>
        <v>455</v>
      </c>
    </row>
    <row r="54" spans="2:10" x14ac:dyDescent="0.25">
      <c r="B54" s="15">
        <v>88</v>
      </c>
      <c r="C54" s="3" t="s">
        <v>51</v>
      </c>
      <c r="D54" s="3"/>
      <c r="E54" s="3"/>
      <c r="F54" s="3"/>
      <c r="G54" s="3"/>
      <c r="H54" s="3"/>
      <c r="I54" s="3"/>
      <c r="J54" s="16">
        <f t="shared" si="0"/>
        <v>0</v>
      </c>
    </row>
    <row r="55" spans="2:10" x14ac:dyDescent="0.25">
      <c r="B55" s="15">
        <v>33</v>
      </c>
      <c r="C55" s="3" t="s">
        <v>52</v>
      </c>
      <c r="D55" s="3"/>
      <c r="E55" s="3"/>
      <c r="F55" s="3"/>
      <c r="G55" s="3"/>
      <c r="H55" s="3"/>
      <c r="I55" s="3"/>
      <c r="J55" s="16">
        <f t="shared" si="0"/>
        <v>0</v>
      </c>
    </row>
    <row r="56" spans="2:10" x14ac:dyDescent="0.25">
      <c r="B56" s="15">
        <v>96</v>
      </c>
      <c r="C56" s="3" t="s">
        <v>53</v>
      </c>
      <c r="D56" s="3"/>
      <c r="E56" s="3"/>
      <c r="F56" s="3"/>
      <c r="G56" s="3"/>
      <c r="H56" s="3"/>
      <c r="I56" s="3"/>
      <c r="J56" s="16">
        <f t="shared" si="0"/>
        <v>0</v>
      </c>
    </row>
    <row r="57" spans="2:10" x14ac:dyDescent="0.25">
      <c r="B57" s="15">
        <v>35</v>
      </c>
      <c r="C57" s="3" t="s">
        <v>54</v>
      </c>
      <c r="D57" s="3"/>
      <c r="E57" s="3"/>
      <c r="F57" s="3"/>
      <c r="G57" s="3"/>
      <c r="H57" s="3"/>
      <c r="I57" s="3"/>
      <c r="J57" s="16">
        <f t="shared" si="0"/>
        <v>0</v>
      </c>
    </row>
    <row r="58" spans="2:10" x14ac:dyDescent="0.25">
      <c r="B58" s="15">
        <v>36</v>
      </c>
      <c r="C58" s="3" t="s">
        <v>55</v>
      </c>
      <c r="D58" s="3"/>
      <c r="E58" s="3"/>
      <c r="F58" s="3"/>
      <c r="G58" s="3"/>
      <c r="H58" s="3"/>
      <c r="I58" s="3"/>
      <c r="J58" s="16">
        <f t="shared" si="0"/>
        <v>0</v>
      </c>
    </row>
    <row r="59" spans="2:10" x14ac:dyDescent="0.25">
      <c r="B59" s="15">
        <v>37</v>
      </c>
      <c r="C59" s="3" t="s">
        <v>56</v>
      </c>
      <c r="D59" s="3">
        <v>684</v>
      </c>
      <c r="E59" s="3"/>
      <c r="F59" s="3"/>
      <c r="G59" s="3"/>
      <c r="H59" s="3"/>
      <c r="I59" s="3"/>
      <c r="J59" s="16">
        <f t="shared" si="0"/>
        <v>684</v>
      </c>
    </row>
    <row r="60" spans="2:10" x14ac:dyDescent="0.25">
      <c r="B60" s="15">
        <v>38</v>
      </c>
      <c r="C60" s="3" t="s">
        <v>57</v>
      </c>
      <c r="D60" s="3"/>
      <c r="E60" s="3"/>
      <c r="F60" s="3"/>
      <c r="G60" s="3"/>
      <c r="H60" s="3"/>
      <c r="I60" s="3"/>
      <c r="J60" s="16">
        <f t="shared" si="0"/>
        <v>0</v>
      </c>
    </row>
    <row r="61" spans="2:10" x14ac:dyDescent="0.25">
      <c r="B61" s="15">
        <v>39</v>
      </c>
      <c r="C61" s="3" t="s">
        <v>58</v>
      </c>
      <c r="D61" s="3"/>
      <c r="E61" s="3"/>
      <c r="F61" s="3"/>
      <c r="G61" s="3"/>
      <c r="H61" s="3"/>
      <c r="I61" s="3"/>
      <c r="J61" s="16">
        <f t="shared" si="0"/>
        <v>0</v>
      </c>
    </row>
    <row r="62" spans="2:10" x14ac:dyDescent="0.25">
      <c r="B62" s="15">
        <v>40</v>
      </c>
      <c r="C62" s="3" t="s">
        <v>59</v>
      </c>
      <c r="D62" s="3"/>
      <c r="E62" s="3"/>
      <c r="F62" s="3"/>
      <c r="G62" s="3"/>
      <c r="H62" s="3"/>
      <c r="I62" s="3"/>
      <c r="J62" s="16">
        <f t="shared" si="0"/>
        <v>0</v>
      </c>
    </row>
    <row r="63" spans="2:10" x14ac:dyDescent="0.25">
      <c r="B63" s="15">
        <v>41</v>
      </c>
      <c r="C63" s="3" t="s">
        <v>60</v>
      </c>
      <c r="D63" s="3"/>
      <c r="E63" s="3"/>
      <c r="F63" s="3"/>
      <c r="G63" s="3"/>
      <c r="H63" s="3"/>
      <c r="I63" s="3"/>
      <c r="J63" s="16">
        <f t="shared" si="0"/>
        <v>0</v>
      </c>
    </row>
    <row r="64" spans="2:10" x14ac:dyDescent="0.25">
      <c r="B64" s="15">
        <v>42</v>
      </c>
      <c r="C64" s="3" t="s">
        <v>61</v>
      </c>
      <c r="D64" s="3"/>
      <c r="E64" s="3"/>
      <c r="F64" s="3"/>
      <c r="G64" s="3"/>
      <c r="H64" s="3"/>
      <c r="I64" s="3"/>
      <c r="J64" s="16">
        <f t="shared" si="0"/>
        <v>0</v>
      </c>
    </row>
    <row r="65" spans="2:10" x14ac:dyDescent="0.25">
      <c r="B65" s="15">
        <v>43</v>
      </c>
      <c r="C65" s="3" t="s">
        <v>62</v>
      </c>
      <c r="D65" s="3"/>
      <c r="E65" s="3"/>
      <c r="F65" s="3"/>
      <c r="G65" s="3"/>
      <c r="H65" s="3"/>
      <c r="I65" s="3"/>
      <c r="J65" s="16">
        <f t="shared" si="0"/>
        <v>0</v>
      </c>
    </row>
    <row r="66" spans="2:10" x14ac:dyDescent="0.25">
      <c r="B66" s="15">
        <v>45</v>
      </c>
      <c r="C66" s="3" t="s">
        <v>63</v>
      </c>
      <c r="D66" s="3"/>
      <c r="E66" s="3"/>
      <c r="F66" s="3"/>
      <c r="G66" s="3"/>
      <c r="H66" s="3"/>
      <c r="I66" s="3"/>
      <c r="J66" s="16">
        <f t="shared" si="0"/>
        <v>0</v>
      </c>
    </row>
    <row r="67" spans="2:10" x14ac:dyDescent="0.25">
      <c r="B67" s="15">
        <v>65</v>
      </c>
      <c r="C67" s="3" t="s">
        <v>64</v>
      </c>
      <c r="D67" s="3"/>
      <c r="E67" s="3"/>
      <c r="F67" s="3"/>
      <c r="G67" s="3"/>
      <c r="H67" s="3"/>
      <c r="I67" s="3"/>
      <c r="J67" s="16">
        <f t="shared" si="0"/>
        <v>0</v>
      </c>
    </row>
    <row r="68" spans="2:10" x14ac:dyDescent="0.25">
      <c r="B68" s="15">
        <v>46</v>
      </c>
      <c r="C68" s="3" t="s">
        <v>65</v>
      </c>
      <c r="D68" s="3"/>
      <c r="E68" s="3"/>
      <c r="F68" s="3"/>
      <c r="G68" s="3"/>
      <c r="H68" s="3"/>
      <c r="I68" s="3"/>
      <c r="J68" s="16">
        <f t="shared" si="0"/>
        <v>0</v>
      </c>
    </row>
    <row r="69" spans="2:10" x14ac:dyDescent="0.25">
      <c r="B69" s="15">
        <v>47</v>
      </c>
      <c r="C69" s="3" t="s">
        <v>66</v>
      </c>
      <c r="D69" s="3"/>
      <c r="E69" s="3"/>
      <c r="F69" s="3"/>
      <c r="G69" s="3"/>
      <c r="H69" s="3"/>
      <c r="I69" s="3"/>
      <c r="J69" s="16">
        <f t="shared" si="0"/>
        <v>0</v>
      </c>
    </row>
    <row r="70" spans="2:10" x14ac:dyDescent="0.25">
      <c r="B70" s="15">
        <v>9</v>
      </c>
      <c r="C70" s="3" t="s">
        <v>67</v>
      </c>
      <c r="D70" s="3"/>
      <c r="E70" s="3"/>
      <c r="F70" s="3"/>
      <c r="G70" s="3"/>
      <c r="H70" s="3"/>
      <c r="I70" s="3"/>
      <c r="J70" s="16">
        <f t="shared" si="0"/>
        <v>0</v>
      </c>
    </row>
    <row r="71" spans="2:10" x14ac:dyDescent="0.25">
      <c r="B71" s="15">
        <v>48</v>
      </c>
      <c r="C71" s="3" t="s">
        <v>68</v>
      </c>
      <c r="D71" s="3"/>
      <c r="E71" s="3"/>
      <c r="F71" s="3"/>
      <c r="G71" s="3"/>
      <c r="H71" s="3"/>
      <c r="I71" s="3"/>
      <c r="J71" s="16">
        <f t="shared" ref="J71:J103" si="1">D71+E71+F71+G71+H71+I71</f>
        <v>0</v>
      </c>
    </row>
    <row r="72" spans="2:10" x14ac:dyDescent="0.25">
      <c r="B72" s="15">
        <v>26</v>
      </c>
      <c r="C72" s="3" t="s">
        <v>69</v>
      </c>
      <c r="D72" s="3"/>
      <c r="E72" s="3"/>
      <c r="F72" s="3"/>
      <c r="G72" s="3"/>
      <c r="H72" s="3"/>
      <c r="I72" s="3"/>
      <c r="J72" s="16">
        <f t="shared" si="1"/>
        <v>0</v>
      </c>
    </row>
    <row r="73" spans="2:10" x14ac:dyDescent="0.25">
      <c r="B73" s="15">
        <v>62</v>
      </c>
      <c r="C73" s="3" t="s">
        <v>145</v>
      </c>
      <c r="D73" s="3"/>
      <c r="E73" s="3"/>
      <c r="F73" s="3"/>
      <c r="G73" s="3"/>
      <c r="H73" s="3"/>
      <c r="I73" s="3"/>
      <c r="J73" s="16">
        <f t="shared" si="1"/>
        <v>0</v>
      </c>
    </row>
    <row r="74" spans="2:10" x14ac:dyDescent="0.25">
      <c r="B74" s="15">
        <v>49</v>
      </c>
      <c r="C74" s="3" t="s">
        <v>70</v>
      </c>
      <c r="D74" s="3"/>
      <c r="E74" s="3"/>
      <c r="F74" s="3"/>
      <c r="G74" s="3"/>
      <c r="H74" s="3">
        <v>50</v>
      </c>
      <c r="I74" s="3"/>
      <c r="J74" s="16">
        <f t="shared" si="1"/>
        <v>50</v>
      </c>
    </row>
    <row r="75" spans="2:10" x14ac:dyDescent="0.25">
      <c r="B75" s="15">
        <v>89</v>
      </c>
      <c r="C75" s="3" t="s">
        <v>71</v>
      </c>
      <c r="D75" s="3"/>
      <c r="E75" s="3"/>
      <c r="F75" s="3"/>
      <c r="G75" s="3"/>
      <c r="H75" s="3"/>
      <c r="I75" s="3"/>
      <c r="J75" s="16">
        <f t="shared" si="1"/>
        <v>0</v>
      </c>
    </row>
    <row r="76" spans="2:10" x14ac:dyDescent="0.25">
      <c r="B76" s="15">
        <v>51</v>
      </c>
      <c r="C76" s="3" t="s">
        <v>72</v>
      </c>
      <c r="D76" s="3"/>
      <c r="E76" s="3"/>
      <c r="F76" s="3"/>
      <c r="G76" s="3"/>
      <c r="H76" s="3"/>
      <c r="I76" s="3"/>
      <c r="J76" s="16">
        <f t="shared" si="1"/>
        <v>0</v>
      </c>
    </row>
    <row r="77" spans="2:10" x14ac:dyDescent="0.25">
      <c r="B77" s="15">
        <v>50</v>
      </c>
      <c r="C77" s="3" t="s">
        <v>73</v>
      </c>
      <c r="D77" s="3"/>
      <c r="E77" s="3"/>
      <c r="F77" s="3"/>
      <c r="G77" s="3"/>
      <c r="H77" s="3"/>
      <c r="I77" s="3"/>
      <c r="J77" s="16">
        <f t="shared" si="1"/>
        <v>0</v>
      </c>
    </row>
    <row r="78" spans="2:10" x14ac:dyDescent="0.25">
      <c r="B78" s="15">
        <v>4</v>
      </c>
      <c r="C78" s="3" t="s">
        <v>74</v>
      </c>
      <c r="D78" s="3"/>
      <c r="E78" s="3"/>
      <c r="F78" s="3"/>
      <c r="G78" s="3"/>
      <c r="H78" s="3"/>
      <c r="I78" s="3"/>
      <c r="J78" s="16">
        <f t="shared" si="1"/>
        <v>0</v>
      </c>
    </row>
    <row r="79" spans="2:10" x14ac:dyDescent="0.25">
      <c r="B79" s="15">
        <v>86</v>
      </c>
      <c r="C79" s="3" t="s">
        <v>75</v>
      </c>
      <c r="D79" s="3"/>
      <c r="E79" s="3"/>
      <c r="F79" s="3"/>
      <c r="G79" s="3"/>
      <c r="H79" s="3"/>
      <c r="I79" s="3"/>
      <c r="J79" s="16">
        <f t="shared" si="1"/>
        <v>0</v>
      </c>
    </row>
    <row r="80" spans="2:10" x14ac:dyDescent="0.25">
      <c r="B80" s="15">
        <v>52</v>
      </c>
      <c r="C80" s="3" t="s">
        <v>76</v>
      </c>
      <c r="D80" s="3"/>
      <c r="E80" s="3"/>
      <c r="F80" s="3"/>
      <c r="G80" s="3"/>
      <c r="H80" s="3"/>
      <c r="I80" s="3"/>
      <c r="J80" s="16">
        <f t="shared" si="1"/>
        <v>0</v>
      </c>
    </row>
    <row r="81" spans="2:10" x14ac:dyDescent="0.25">
      <c r="B81" s="15">
        <v>53</v>
      </c>
      <c r="C81" s="3" t="s">
        <v>77</v>
      </c>
      <c r="D81" s="3"/>
      <c r="E81" s="3"/>
      <c r="F81" s="3"/>
      <c r="G81" s="3"/>
      <c r="H81" s="3"/>
      <c r="I81" s="3"/>
      <c r="J81" s="16">
        <f t="shared" si="1"/>
        <v>0</v>
      </c>
    </row>
    <row r="82" spans="2:10" x14ac:dyDescent="0.25">
      <c r="B82" s="15">
        <v>80</v>
      </c>
      <c r="C82" s="3" t="s">
        <v>78</v>
      </c>
      <c r="D82" s="3"/>
      <c r="E82" s="3"/>
      <c r="F82" s="3"/>
      <c r="G82" s="3"/>
      <c r="H82" s="3"/>
      <c r="I82" s="3"/>
      <c r="J82" s="16">
        <f t="shared" si="1"/>
        <v>0</v>
      </c>
    </row>
    <row r="83" spans="2:10" x14ac:dyDescent="0.25">
      <c r="B83" s="15">
        <v>55</v>
      </c>
      <c r="C83" s="3" t="s">
        <v>79</v>
      </c>
      <c r="D83" s="3"/>
      <c r="E83" s="3"/>
      <c r="F83" s="3"/>
      <c r="G83" s="3"/>
      <c r="H83" s="3"/>
      <c r="I83" s="3"/>
      <c r="J83" s="16">
        <f t="shared" si="1"/>
        <v>0</v>
      </c>
    </row>
    <row r="84" spans="2:10" x14ac:dyDescent="0.25">
      <c r="B84" s="15">
        <v>56</v>
      </c>
      <c r="C84" s="3" t="s">
        <v>80</v>
      </c>
      <c r="D84" s="3"/>
      <c r="E84" s="3"/>
      <c r="F84" s="3"/>
      <c r="G84" s="3"/>
      <c r="H84" s="3"/>
      <c r="I84" s="3"/>
      <c r="J84" s="16">
        <f t="shared" si="1"/>
        <v>0</v>
      </c>
    </row>
    <row r="85" spans="2:10" x14ac:dyDescent="0.25">
      <c r="B85" s="15">
        <v>58</v>
      </c>
      <c r="C85" s="3" t="s">
        <v>81</v>
      </c>
      <c r="D85" s="3"/>
      <c r="E85" s="3"/>
      <c r="F85" s="3"/>
      <c r="G85" s="3"/>
      <c r="H85" s="3"/>
      <c r="I85" s="3"/>
      <c r="J85" s="16">
        <f t="shared" si="1"/>
        <v>0</v>
      </c>
    </row>
    <row r="86" spans="2:10" x14ac:dyDescent="0.25">
      <c r="B86" s="15">
        <v>59</v>
      </c>
      <c r="C86" s="3" t="s">
        <v>82</v>
      </c>
      <c r="D86" s="3"/>
      <c r="E86" s="3"/>
      <c r="F86" s="3"/>
      <c r="G86" s="3"/>
      <c r="H86" s="3"/>
      <c r="I86" s="3"/>
      <c r="J86" s="16">
        <f t="shared" si="1"/>
        <v>0</v>
      </c>
    </row>
    <row r="87" spans="2:10" x14ac:dyDescent="0.25">
      <c r="B87" s="15">
        <v>60</v>
      </c>
      <c r="C87" s="3" t="s">
        <v>83</v>
      </c>
      <c r="D87" s="3"/>
      <c r="E87" s="3"/>
      <c r="F87" s="3"/>
      <c r="G87" s="3"/>
      <c r="H87" s="3"/>
      <c r="I87" s="3"/>
      <c r="J87" s="16">
        <f t="shared" si="1"/>
        <v>0</v>
      </c>
    </row>
    <row r="88" spans="2:10" x14ac:dyDescent="0.25">
      <c r="B88" s="15">
        <v>61</v>
      </c>
      <c r="C88" s="3" t="s">
        <v>84</v>
      </c>
      <c r="D88" s="3"/>
      <c r="E88" s="3"/>
      <c r="F88" s="3"/>
      <c r="G88" s="3"/>
      <c r="H88" s="3"/>
      <c r="I88" s="3"/>
      <c r="J88" s="16">
        <f t="shared" si="1"/>
        <v>0</v>
      </c>
    </row>
    <row r="89" spans="2:10" x14ac:dyDescent="0.25">
      <c r="B89" s="15">
        <v>3</v>
      </c>
      <c r="C89" s="3" t="s">
        <v>85</v>
      </c>
      <c r="D89" s="3"/>
      <c r="E89" s="3"/>
      <c r="F89" s="3"/>
      <c r="G89" s="3"/>
      <c r="H89" s="3"/>
      <c r="I89" s="3"/>
      <c r="J89" s="16">
        <f t="shared" si="1"/>
        <v>0</v>
      </c>
    </row>
    <row r="90" spans="2:10" x14ac:dyDescent="0.25">
      <c r="B90" s="15">
        <v>85</v>
      </c>
      <c r="C90" s="3" t="s">
        <v>86</v>
      </c>
      <c r="D90" s="3"/>
      <c r="E90" s="3"/>
      <c r="F90" s="3"/>
      <c r="G90" s="3"/>
      <c r="H90" s="3"/>
      <c r="I90" s="3"/>
      <c r="J90" s="16">
        <f t="shared" si="1"/>
        <v>0</v>
      </c>
    </row>
    <row r="91" spans="2:10" x14ac:dyDescent="0.25">
      <c r="B91" s="15">
        <v>23</v>
      </c>
      <c r="C91" s="3" t="s">
        <v>87</v>
      </c>
      <c r="D91" s="3"/>
      <c r="E91" s="3"/>
      <c r="F91" s="3"/>
      <c r="G91" s="3"/>
      <c r="H91" s="3"/>
      <c r="I91" s="3"/>
      <c r="J91" s="16">
        <f t="shared" si="1"/>
        <v>0</v>
      </c>
    </row>
    <row r="92" spans="2:10" x14ac:dyDescent="0.25">
      <c r="B92" s="15">
        <v>24</v>
      </c>
      <c r="C92" s="3" t="s">
        <v>88</v>
      </c>
      <c r="D92" s="3"/>
      <c r="E92" s="3"/>
      <c r="F92" s="3"/>
      <c r="G92" s="3"/>
      <c r="H92" s="3"/>
      <c r="I92" s="3"/>
      <c r="J92" s="16">
        <f t="shared" si="1"/>
        <v>0</v>
      </c>
    </row>
    <row r="93" spans="2:10" x14ac:dyDescent="0.25">
      <c r="B93" s="15">
        <v>68</v>
      </c>
      <c r="C93" s="3" t="s">
        <v>89</v>
      </c>
      <c r="D93" s="3"/>
      <c r="E93" s="3"/>
      <c r="F93" s="3"/>
      <c r="G93" s="3"/>
      <c r="H93" s="3"/>
      <c r="I93" s="3"/>
      <c r="J93" s="16">
        <f t="shared" si="1"/>
        <v>0</v>
      </c>
    </row>
    <row r="94" spans="2:10" x14ac:dyDescent="0.25">
      <c r="B94" s="15">
        <v>66</v>
      </c>
      <c r="C94" s="3" t="s">
        <v>90</v>
      </c>
      <c r="D94" s="3"/>
      <c r="E94" s="3"/>
      <c r="F94" s="3"/>
      <c r="G94" s="3"/>
      <c r="H94" s="3"/>
      <c r="I94" s="3"/>
      <c r="J94" s="16">
        <f t="shared" si="1"/>
        <v>0</v>
      </c>
    </row>
    <row r="95" spans="2:10" x14ac:dyDescent="0.25">
      <c r="B95" s="15">
        <v>94</v>
      </c>
      <c r="C95" s="3" t="s">
        <v>91</v>
      </c>
      <c r="D95" s="3"/>
      <c r="E95" s="3"/>
      <c r="F95" s="3"/>
      <c r="G95" s="3"/>
      <c r="H95" s="3"/>
      <c r="I95" s="3"/>
      <c r="J95" s="16">
        <f t="shared" si="1"/>
        <v>0</v>
      </c>
    </row>
    <row r="96" spans="2:10" x14ac:dyDescent="0.25">
      <c r="B96" s="15">
        <v>31</v>
      </c>
      <c r="C96" s="3" t="s">
        <v>92</v>
      </c>
      <c r="D96" s="3"/>
      <c r="E96" s="3"/>
      <c r="F96" s="3"/>
      <c r="G96" s="3"/>
      <c r="H96" s="3"/>
      <c r="I96" s="3"/>
      <c r="J96" s="16">
        <f t="shared" si="1"/>
        <v>0</v>
      </c>
    </row>
    <row r="97" spans="2:10" x14ac:dyDescent="0.25">
      <c r="B97" s="15">
        <v>67</v>
      </c>
      <c r="C97" s="3" t="s">
        <v>93</v>
      </c>
      <c r="D97" s="3"/>
      <c r="E97" s="3"/>
      <c r="F97" s="3"/>
      <c r="G97" s="3"/>
      <c r="H97" s="3"/>
      <c r="I97" s="3"/>
      <c r="J97" s="16">
        <f t="shared" si="1"/>
        <v>0</v>
      </c>
    </row>
    <row r="98" spans="2:10" x14ac:dyDescent="0.25">
      <c r="B98" s="15">
        <v>57</v>
      </c>
      <c r="C98" s="3" t="s">
        <v>94</v>
      </c>
      <c r="D98" s="3"/>
      <c r="E98" s="3"/>
      <c r="F98" s="3"/>
      <c r="G98" s="3"/>
      <c r="H98" s="3"/>
      <c r="I98" s="3"/>
      <c r="J98" s="16">
        <f t="shared" si="1"/>
        <v>0</v>
      </c>
    </row>
    <row r="99" spans="2:10" x14ac:dyDescent="0.25">
      <c r="B99" s="15">
        <v>69</v>
      </c>
      <c r="C99" s="3" t="s">
        <v>95</v>
      </c>
      <c r="D99" s="3"/>
      <c r="E99" s="3"/>
      <c r="F99" s="3"/>
      <c r="G99" s="3"/>
      <c r="H99" s="3"/>
      <c r="I99" s="3"/>
      <c r="J99" s="16">
        <f t="shared" si="1"/>
        <v>0</v>
      </c>
    </row>
    <row r="100" spans="2:10" x14ac:dyDescent="0.25">
      <c r="B100" s="15">
        <v>78</v>
      </c>
      <c r="C100" s="3" t="s">
        <v>96</v>
      </c>
      <c r="D100" s="3"/>
      <c r="E100" s="3"/>
      <c r="F100" s="3"/>
      <c r="G100" s="3"/>
      <c r="H100" s="3"/>
      <c r="I100" s="3"/>
      <c r="J100" s="16">
        <f t="shared" si="1"/>
        <v>0</v>
      </c>
    </row>
    <row r="101" spans="2:10" x14ac:dyDescent="0.25">
      <c r="B101" s="15">
        <v>71</v>
      </c>
      <c r="C101" s="3" t="s">
        <v>97</v>
      </c>
      <c r="D101" s="3"/>
      <c r="E101" s="3"/>
      <c r="F101" s="3"/>
      <c r="G101" s="3"/>
      <c r="H101" s="3"/>
      <c r="I101" s="3"/>
      <c r="J101" s="16">
        <f t="shared" si="1"/>
        <v>0</v>
      </c>
    </row>
    <row r="102" spans="2:10" x14ac:dyDescent="0.25">
      <c r="B102" s="15">
        <v>13</v>
      </c>
      <c r="C102" s="3" t="s">
        <v>98</v>
      </c>
      <c r="D102" s="3"/>
      <c r="E102" s="3"/>
      <c r="F102" s="3"/>
      <c r="G102" s="3"/>
      <c r="H102" s="3"/>
      <c r="I102" s="3"/>
      <c r="J102" s="16">
        <f t="shared" si="1"/>
        <v>0</v>
      </c>
    </row>
    <row r="103" spans="2:10" ht="15.75" thickBot="1" x14ac:dyDescent="0.3">
      <c r="B103" s="17">
        <v>72</v>
      </c>
      <c r="C103" s="18" t="s">
        <v>99</v>
      </c>
      <c r="D103" s="18"/>
      <c r="E103" s="18"/>
      <c r="F103" s="18"/>
      <c r="G103" s="18"/>
      <c r="H103" s="18"/>
      <c r="I103" s="18"/>
      <c r="J103" s="19">
        <f t="shared" si="1"/>
        <v>0</v>
      </c>
    </row>
    <row r="104" spans="2:10" s="20" customFormat="1" ht="13.5" customHeight="1" x14ac:dyDescent="0.25"/>
    <row r="105" spans="2:10" s="20" customFormat="1" x14ac:dyDescent="0.25"/>
    <row r="106" spans="2:10" s="20" customFormat="1" x14ac:dyDescent="0.25"/>
    <row r="107" spans="2:10" s="20" customFormat="1" x14ac:dyDescent="0.25"/>
    <row r="108" spans="2:10" s="20" customFormat="1" x14ac:dyDescent="0.25"/>
    <row r="109" spans="2:10" s="20" customFormat="1" x14ac:dyDescent="0.25"/>
    <row r="110" spans="2:10" s="20" customFormat="1" x14ac:dyDescent="0.25"/>
    <row r="111" spans="2:10" s="20" customFormat="1" x14ac:dyDescent="0.25"/>
    <row r="112" spans="2:10" s="20" customFormat="1" x14ac:dyDescent="0.25"/>
    <row r="113" s="20" customFormat="1" x14ac:dyDescent="0.25"/>
    <row r="114" s="20" customFormat="1" x14ac:dyDescent="0.25"/>
    <row r="115" s="20" customFormat="1" x14ac:dyDescent="0.25"/>
    <row r="116" s="20" customFormat="1" x14ac:dyDescent="0.25"/>
    <row r="117" s="20" customFormat="1" x14ac:dyDescent="0.25"/>
    <row r="118" s="20" customFormat="1" x14ac:dyDescent="0.25"/>
    <row r="119" s="20" customFormat="1" x14ac:dyDescent="0.25"/>
    <row r="120" s="20" customFormat="1" x14ac:dyDescent="0.25"/>
    <row r="121" s="20" customFormat="1" x14ac:dyDescent="0.25"/>
    <row r="122" s="20" customFormat="1" x14ac:dyDescent="0.25"/>
    <row r="123" s="20" customFormat="1" x14ac:dyDescent="0.25"/>
    <row r="124" s="20" customFormat="1" x14ac:dyDescent="0.25"/>
    <row r="125" s="20" customFormat="1" x14ac:dyDescent="0.25"/>
    <row r="126" s="20" customFormat="1" x14ac:dyDescent="0.25"/>
    <row r="127" s="20" customFormat="1" x14ac:dyDescent="0.25"/>
    <row r="128" s="20" customFormat="1" x14ac:dyDescent="0.25"/>
    <row r="129" s="20" customFormat="1" x14ac:dyDescent="0.25"/>
    <row r="130" s="20" customFormat="1" x14ac:dyDescent="0.25"/>
    <row r="131" s="20" customFormat="1" x14ac:dyDescent="0.25"/>
    <row r="132" s="20" customFormat="1" x14ac:dyDescent="0.25"/>
    <row r="133" s="20" customFormat="1" x14ac:dyDescent="0.25"/>
    <row r="134" s="20" customFormat="1" x14ac:dyDescent="0.25"/>
    <row r="135" s="20" customFormat="1" x14ac:dyDescent="0.25"/>
    <row r="136" s="20" customFormat="1" x14ac:dyDescent="0.25"/>
    <row r="137" s="20" customFormat="1" x14ac:dyDescent="0.25"/>
    <row r="138" s="20" customFormat="1" x14ac:dyDescent="0.25"/>
    <row r="139" s="20" customFormat="1" x14ac:dyDescent="0.25"/>
    <row r="140" s="20" customFormat="1" x14ac:dyDescent="0.25"/>
    <row r="141" s="20" customFormat="1" x14ac:dyDescent="0.25"/>
    <row r="142" s="20" customFormat="1" x14ac:dyDescent="0.25"/>
    <row r="143" s="20" customFormat="1" x14ac:dyDescent="0.25"/>
    <row r="144" s="20" customFormat="1" x14ac:dyDescent="0.25"/>
    <row r="145" s="20" customFormat="1" x14ac:dyDescent="0.25"/>
    <row r="146" s="20" customFormat="1" x14ac:dyDescent="0.25"/>
    <row r="147" s="20" customFormat="1" x14ac:dyDescent="0.25"/>
    <row r="148" s="20" customFormat="1" x14ac:dyDescent="0.25"/>
    <row r="149" s="20" customFormat="1" x14ac:dyDescent="0.25"/>
    <row r="150" s="20" customFormat="1" x14ac:dyDescent="0.25"/>
    <row r="151" s="20" customFormat="1" x14ac:dyDescent="0.25"/>
    <row r="152" s="20" customFormat="1" x14ac:dyDescent="0.25"/>
    <row r="153" s="20" customFormat="1" x14ac:dyDescent="0.25"/>
    <row r="154" s="20" customFormat="1" x14ac:dyDescent="0.25"/>
    <row r="155" s="20" customFormat="1" x14ac:dyDescent="0.25"/>
    <row r="156" s="20" customFormat="1" x14ac:dyDescent="0.25"/>
    <row r="157" s="20" customFormat="1" x14ac:dyDescent="0.25"/>
    <row r="158" s="20" customFormat="1" x14ac:dyDescent="0.25"/>
    <row r="159" s="20" customFormat="1" x14ac:dyDescent="0.25"/>
    <row r="160" s="20" customFormat="1" x14ac:dyDescent="0.25"/>
    <row r="161" s="20" customFormat="1" x14ac:dyDescent="0.25"/>
    <row r="162" s="20" customFormat="1" x14ac:dyDescent="0.25"/>
    <row r="163" s="20" customFormat="1" x14ac:dyDescent="0.25"/>
    <row r="164" s="20" customFormat="1" x14ac:dyDescent="0.25"/>
    <row r="165" s="20" customFormat="1" x14ac:dyDescent="0.25"/>
    <row r="166" s="20" customFormat="1" x14ac:dyDescent="0.25"/>
    <row r="167" s="20" customFormat="1" x14ac:dyDescent="0.25"/>
    <row r="168" s="20" customFormat="1" x14ac:dyDescent="0.25"/>
    <row r="169" s="20" customFormat="1" x14ac:dyDescent="0.25"/>
    <row r="170" s="20" customFormat="1" x14ac:dyDescent="0.25"/>
    <row r="171" s="20" customFormat="1" x14ac:dyDescent="0.25"/>
    <row r="172" s="20" customFormat="1" x14ac:dyDescent="0.25"/>
    <row r="173" s="20" customFormat="1" x14ac:dyDescent="0.25"/>
    <row r="174" s="20" customFormat="1" x14ac:dyDescent="0.25"/>
    <row r="175" s="20" customFormat="1" x14ac:dyDescent="0.25"/>
    <row r="176" s="20" customFormat="1" x14ac:dyDescent="0.25"/>
    <row r="177" s="20" customFormat="1" x14ac:dyDescent="0.25"/>
    <row r="178" s="20" customFormat="1" x14ac:dyDescent="0.25"/>
    <row r="179" s="20" customFormat="1" x14ac:dyDescent="0.25"/>
    <row r="180" s="20" customFormat="1" x14ac:dyDescent="0.25"/>
    <row r="181" s="20" customFormat="1" x14ac:dyDescent="0.25"/>
    <row r="182" s="20" customFormat="1" x14ac:dyDescent="0.25"/>
    <row r="183" s="20" customFormat="1" x14ac:dyDescent="0.25"/>
    <row r="184" s="20" customFormat="1" x14ac:dyDescent="0.25"/>
    <row r="185" s="20" customFormat="1" x14ac:dyDescent="0.25"/>
    <row r="186" s="20" customFormat="1" x14ac:dyDescent="0.25"/>
    <row r="187" s="20" customFormat="1" x14ac:dyDescent="0.25"/>
    <row r="188" s="20" customFormat="1" x14ac:dyDescent="0.25"/>
    <row r="189" s="20" customFormat="1" x14ac:dyDescent="0.25"/>
    <row r="190" s="20" customFormat="1" x14ac:dyDescent="0.25"/>
    <row r="191" s="20" customFormat="1" x14ac:dyDescent="0.25"/>
    <row r="192" s="20" customFormat="1" x14ac:dyDescent="0.25"/>
    <row r="193" s="20" customFormat="1" x14ac:dyDescent="0.25"/>
    <row r="194" s="20" customFormat="1" x14ac:dyDescent="0.25"/>
    <row r="195" s="20" customFormat="1" x14ac:dyDescent="0.25"/>
    <row r="196" s="20" customFormat="1" x14ac:dyDescent="0.25"/>
    <row r="197" s="20" customFormat="1" x14ac:dyDescent="0.25"/>
    <row r="198" s="20" customFormat="1" x14ac:dyDescent="0.25"/>
    <row r="199" s="20" customFormat="1" x14ac:dyDescent="0.25"/>
    <row r="200" s="20" customFormat="1" x14ac:dyDescent="0.25"/>
    <row r="201" s="20" customFormat="1" x14ac:dyDescent="0.25"/>
    <row r="202" s="20" customFormat="1" x14ac:dyDescent="0.25"/>
    <row r="203" s="20" customFormat="1" x14ac:dyDescent="0.25"/>
    <row r="204" s="20" customFormat="1" x14ac:dyDescent="0.25"/>
    <row r="205" s="20" customFormat="1" x14ac:dyDescent="0.25"/>
    <row r="206" s="20" customFormat="1" x14ac:dyDescent="0.25"/>
    <row r="207" s="20" customFormat="1" x14ac:dyDescent="0.25"/>
    <row r="208" s="20" customFormat="1" x14ac:dyDescent="0.25"/>
    <row r="209" s="20" customFormat="1" x14ac:dyDescent="0.25"/>
    <row r="210" s="20" customFormat="1" x14ac:dyDescent="0.25"/>
    <row r="211" s="20" customFormat="1" x14ac:dyDescent="0.25"/>
    <row r="212" s="20" customFormat="1" x14ac:dyDescent="0.25"/>
    <row r="213" s="20" customFormat="1" x14ac:dyDescent="0.25"/>
    <row r="214" s="20" customFormat="1" x14ac:dyDescent="0.25"/>
    <row r="215" s="20" customFormat="1" x14ac:dyDescent="0.25"/>
    <row r="216" s="20" customFormat="1" x14ac:dyDescent="0.25"/>
    <row r="217" s="20" customFormat="1" x14ac:dyDescent="0.25"/>
    <row r="218" s="20" customFormat="1" x14ac:dyDescent="0.25"/>
    <row r="219" s="20" customFormat="1" x14ac:dyDescent="0.25"/>
    <row r="220" s="20" customFormat="1" x14ac:dyDescent="0.25"/>
    <row r="221" s="20" customFormat="1" x14ac:dyDescent="0.25"/>
    <row r="222" s="20" customFormat="1" x14ac:dyDescent="0.25"/>
    <row r="223" s="20" customFormat="1" x14ac:dyDescent="0.25"/>
    <row r="224" s="20" customFormat="1" x14ac:dyDescent="0.25"/>
    <row r="225" s="20" customFormat="1" x14ac:dyDescent="0.25"/>
    <row r="226" s="20" customFormat="1" x14ac:dyDescent="0.25"/>
    <row r="227" s="20" customFormat="1" x14ac:dyDescent="0.25"/>
    <row r="228" s="20" customFormat="1" x14ac:dyDescent="0.25"/>
    <row r="229" s="20" customFormat="1" x14ac:dyDescent="0.25"/>
  </sheetData>
  <mergeCells count="1">
    <mergeCell ref="B2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K103"/>
  <sheetViews>
    <sheetView zoomScale="90" zoomScaleNormal="90" workbookViewId="0">
      <selection activeCell="I74" sqref="I74"/>
    </sheetView>
  </sheetViews>
  <sheetFormatPr baseColWidth="10" defaultColWidth="10.7109375" defaultRowHeight="15" x14ac:dyDescent="0.25"/>
  <cols>
    <col min="2" max="2" width="8.140625" customWidth="1"/>
    <col min="3" max="3" width="33.28515625" bestFit="1" customWidth="1"/>
  </cols>
  <sheetData>
    <row r="2" spans="2:11" x14ac:dyDescent="0.25">
      <c r="B2" s="78" t="s">
        <v>111</v>
      </c>
      <c r="C2" s="78"/>
      <c r="D2" s="78"/>
      <c r="E2" s="78"/>
      <c r="F2" s="78"/>
      <c r="G2" s="78"/>
      <c r="H2" s="78"/>
      <c r="I2" s="78"/>
      <c r="J2" s="78"/>
    </row>
    <row r="3" spans="2:11" x14ac:dyDescent="0.25">
      <c r="B3" s="78"/>
      <c r="C3" s="78"/>
      <c r="D3" s="78"/>
      <c r="E3" s="78"/>
      <c r="F3" s="78"/>
      <c r="G3" s="78"/>
      <c r="H3" s="78"/>
      <c r="I3" s="78"/>
      <c r="J3" s="78"/>
    </row>
    <row r="4" spans="2:11" x14ac:dyDescent="0.25">
      <c r="B4" s="78"/>
      <c r="C4" s="78"/>
      <c r="D4" s="78"/>
      <c r="E4" s="78"/>
      <c r="F4" s="78"/>
      <c r="G4" s="78"/>
      <c r="H4" s="78"/>
      <c r="I4" s="78"/>
      <c r="J4" s="78"/>
    </row>
    <row r="5" spans="2:11" x14ac:dyDescent="0.25">
      <c r="B5" t="s">
        <v>0</v>
      </c>
      <c r="C5" t="s">
        <v>1</v>
      </c>
      <c r="D5" s="37" t="s">
        <v>115</v>
      </c>
      <c r="E5" s="38" t="s">
        <v>116</v>
      </c>
      <c r="F5" s="39" t="s">
        <v>117</v>
      </c>
      <c r="G5" s="40" t="s">
        <v>118</v>
      </c>
      <c r="H5" s="41" t="s">
        <v>119</v>
      </c>
      <c r="I5" s="42" t="s">
        <v>120</v>
      </c>
      <c r="J5" s="3" t="s">
        <v>108</v>
      </c>
    </row>
    <row r="6" spans="2:11" x14ac:dyDescent="0.25">
      <c r="B6" s="3">
        <v>1</v>
      </c>
      <c r="C6" s="51" t="s">
        <v>2</v>
      </c>
      <c r="D6" s="3"/>
      <c r="E6" s="3"/>
      <c r="F6" s="3"/>
      <c r="G6" s="3"/>
      <c r="H6" s="3"/>
      <c r="I6" s="3"/>
      <c r="J6" s="52">
        <f>D6+E6+F6+G6+H6+I6</f>
        <v>0</v>
      </c>
    </row>
    <row r="7" spans="2:11" x14ac:dyDescent="0.25">
      <c r="B7" s="3">
        <v>2</v>
      </c>
      <c r="C7" s="51" t="s">
        <v>3</v>
      </c>
      <c r="D7" s="3"/>
      <c r="E7" s="3"/>
      <c r="F7" s="3">
        <v>2</v>
      </c>
      <c r="G7" s="3"/>
      <c r="H7" s="3"/>
      <c r="I7" s="3"/>
      <c r="J7" s="52">
        <f t="shared" ref="J7:J24" si="0">D7+E7+F7+G7+H7+I7</f>
        <v>2</v>
      </c>
    </row>
    <row r="8" spans="2:11" x14ac:dyDescent="0.25">
      <c r="B8" s="3">
        <v>5</v>
      </c>
      <c r="C8" s="51" t="s">
        <v>4</v>
      </c>
      <c r="D8" s="3"/>
      <c r="E8" s="3"/>
      <c r="F8" s="3"/>
      <c r="G8" s="3"/>
      <c r="H8" s="3"/>
      <c r="I8" s="3">
        <v>175</v>
      </c>
      <c r="J8" s="52">
        <f t="shared" si="0"/>
        <v>175</v>
      </c>
    </row>
    <row r="9" spans="2:11" x14ac:dyDescent="0.25">
      <c r="B9" s="3">
        <v>75</v>
      </c>
      <c r="C9" s="51" t="s">
        <v>5</v>
      </c>
      <c r="D9" s="3"/>
      <c r="E9" s="3"/>
      <c r="F9" s="3"/>
      <c r="G9" s="3"/>
      <c r="H9" s="3"/>
      <c r="I9" s="3"/>
      <c r="J9" s="52">
        <f t="shared" si="0"/>
        <v>0</v>
      </c>
    </row>
    <row r="10" spans="2:11" x14ac:dyDescent="0.25">
      <c r="B10" s="3">
        <v>6</v>
      </c>
      <c r="C10" s="51" t="s">
        <v>6</v>
      </c>
      <c r="D10" s="3"/>
      <c r="E10" s="3"/>
      <c r="F10" s="3"/>
      <c r="G10" s="3"/>
      <c r="H10" s="3"/>
      <c r="I10" s="3"/>
      <c r="J10" s="52">
        <f t="shared" si="0"/>
        <v>0</v>
      </c>
    </row>
    <row r="11" spans="2:11" x14ac:dyDescent="0.25">
      <c r="B11" s="3" t="s">
        <v>7</v>
      </c>
      <c r="C11" s="51" t="s">
        <v>8</v>
      </c>
      <c r="D11" s="3"/>
      <c r="E11" s="3"/>
      <c r="F11" s="3"/>
      <c r="G11" s="3"/>
      <c r="H11" s="3"/>
      <c r="I11" s="3"/>
      <c r="J11" s="52">
        <f t="shared" si="0"/>
        <v>0</v>
      </c>
    </row>
    <row r="12" spans="2:11" x14ac:dyDescent="0.25">
      <c r="B12" s="3">
        <v>84</v>
      </c>
      <c r="C12" s="51" t="s">
        <v>9</v>
      </c>
      <c r="D12" s="3"/>
      <c r="E12" s="3"/>
      <c r="F12" s="3"/>
      <c r="G12" s="3"/>
      <c r="H12" s="3"/>
      <c r="I12" s="3"/>
      <c r="J12" s="52">
        <f t="shared" si="0"/>
        <v>0</v>
      </c>
    </row>
    <row r="13" spans="2:11" x14ac:dyDescent="0.25">
      <c r="B13" s="3">
        <v>7</v>
      </c>
      <c r="C13" s="51" t="s">
        <v>10</v>
      </c>
      <c r="D13" s="3">
        <v>30</v>
      </c>
      <c r="E13" s="3"/>
      <c r="F13" s="3"/>
      <c r="G13" s="3"/>
      <c r="H13" s="3"/>
      <c r="I13" s="3">
        <v>30</v>
      </c>
      <c r="J13" s="52">
        <f t="shared" si="0"/>
        <v>60</v>
      </c>
      <c r="K13" t="s">
        <v>109</v>
      </c>
    </row>
    <row r="14" spans="2:11" x14ac:dyDescent="0.25">
      <c r="B14" s="3">
        <v>8</v>
      </c>
      <c r="C14" s="51" t="s">
        <v>11</v>
      </c>
      <c r="D14" s="3"/>
      <c r="E14" s="3"/>
      <c r="F14" s="3"/>
      <c r="G14" s="3"/>
      <c r="H14" s="3"/>
      <c r="I14" s="3"/>
      <c r="J14" s="52">
        <f t="shared" si="0"/>
        <v>0</v>
      </c>
    </row>
    <row r="15" spans="2:11" x14ac:dyDescent="0.25">
      <c r="B15" s="3">
        <v>44</v>
      </c>
      <c r="C15" s="51" t="s">
        <v>12</v>
      </c>
      <c r="D15" s="3"/>
      <c r="E15" s="3"/>
      <c r="F15" s="3"/>
      <c r="G15" s="3"/>
      <c r="H15" s="3"/>
      <c r="I15" s="3"/>
      <c r="J15" s="52">
        <f t="shared" si="0"/>
        <v>0</v>
      </c>
    </row>
    <row r="16" spans="2:11" x14ac:dyDescent="0.25">
      <c r="B16" s="3">
        <v>82</v>
      </c>
      <c r="C16" s="51" t="s">
        <v>13</v>
      </c>
      <c r="D16" s="3"/>
      <c r="E16" s="3"/>
      <c r="F16" s="3"/>
      <c r="G16" s="3"/>
      <c r="H16" s="3"/>
      <c r="I16" s="3"/>
      <c r="J16" s="52">
        <f t="shared" si="0"/>
        <v>0</v>
      </c>
    </row>
    <row r="17" spans="2:10" x14ac:dyDescent="0.25">
      <c r="B17" s="3">
        <v>83</v>
      </c>
      <c r="C17" s="51" t="s">
        <v>14</v>
      </c>
      <c r="D17" s="3"/>
      <c r="E17" s="3"/>
      <c r="F17" s="3"/>
      <c r="G17" s="3"/>
      <c r="H17" s="3"/>
      <c r="I17" s="3"/>
      <c r="J17" s="52">
        <f t="shared" si="0"/>
        <v>0</v>
      </c>
    </row>
    <row r="18" spans="2:10" x14ac:dyDescent="0.25">
      <c r="B18" s="3">
        <v>10</v>
      </c>
      <c r="C18" s="51" t="s">
        <v>15</v>
      </c>
      <c r="D18" s="3">
        <v>4</v>
      </c>
      <c r="E18" s="3"/>
      <c r="F18" s="3">
        <v>2</v>
      </c>
      <c r="G18" s="3"/>
      <c r="H18" s="3"/>
      <c r="I18" s="3"/>
      <c r="J18" s="52">
        <f t="shared" si="0"/>
        <v>6</v>
      </c>
    </row>
    <row r="19" spans="2:10" x14ac:dyDescent="0.25">
      <c r="B19" s="3">
        <v>11</v>
      </c>
      <c r="C19" s="51" t="s">
        <v>16</v>
      </c>
      <c r="D19" s="3"/>
      <c r="E19" s="3"/>
      <c r="F19" s="3">
        <v>1</v>
      </c>
      <c r="G19" s="3"/>
      <c r="H19" s="3"/>
      <c r="I19" s="3"/>
      <c r="J19" s="52">
        <f t="shared" si="0"/>
        <v>1</v>
      </c>
    </row>
    <row r="20" spans="2:10" x14ac:dyDescent="0.25">
      <c r="B20" s="3">
        <v>73</v>
      </c>
      <c r="C20" s="51" t="s">
        <v>17</v>
      </c>
      <c r="D20" s="3"/>
      <c r="E20" s="3"/>
      <c r="F20" s="3"/>
      <c r="G20" s="3"/>
      <c r="H20" s="3"/>
      <c r="I20" s="3"/>
      <c r="J20" s="52">
        <f t="shared" si="0"/>
        <v>0</v>
      </c>
    </row>
    <row r="21" spans="2:10" x14ac:dyDescent="0.25">
      <c r="B21" s="3">
        <v>54</v>
      </c>
      <c r="C21" s="51" t="s">
        <v>18</v>
      </c>
      <c r="D21" s="3"/>
      <c r="E21" s="3"/>
      <c r="F21" s="3"/>
      <c r="G21" s="3"/>
      <c r="H21" s="3"/>
      <c r="I21" s="3"/>
      <c r="J21" s="52">
        <f t="shared" si="0"/>
        <v>0</v>
      </c>
    </row>
    <row r="22" spans="2:10" x14ac:dyDescent="0.25">
      <c r="B22" s="3">
        <v>12</v>
      </c>
      <c r="C22" s="51" t="s">
        <v>19</v>
      </c>
      <c r="D22" s="3"/>
      <c r="E22" s="3"/>
      <c r="F22" s="3"/>
      <c r="G22" s="3"/>
      <c r="H22" s="3"/>
      <c r="I22" s="3"/>
      <c r="J22" s="52">
        <f t="shared" si="0"/>
        <v>0</v>
      </c>
    </row>
    <row r="23" spans="2:10" x14ac:dyDescent="0.25">
      <c r="B23" s="3">
        <v>87</v>
      </c>
      <c r="C23" s="51" t="s">
        <v>20</v>
      </c>
      <c r="D23" s="3"/>
      <c r="E23" s="3"/>
      <c r="F23" s="3"/>
      <c r="G23" s="3"/>
      <c r="H23" s="3"/>
      <c r="I23" s="3"/>
      <c r="J23" s="52">
        <f t="shared" si="0"/>
        <v>0</v>
      </c>
    </row>
    <row r="24" spans="2:10" x14ac:dyDescent="0.25">
      <c r="B24" s="3">
        <v>14</v>
      </c>
      <c r="C24" s="51" t="s">
        <v>21</v>
      </c>
      <c r="D24" s="3"/>
      <c r="E24" s="3"/>
      <c r="F24" s="3"/>
      <c r="G24" s="3"/>
      <c r="H24" s="3"/>
      <c r="I24" s="3">
        <v>1</v>
      </c>
      <c r="J24" s="52">
        <f t="shared" si="0"/>
        <v>1</v>
      </c>
    </row>
    <row r="25" spans="2:10" x14ac:dyDescent="0.25">
      <c r="B25" s="3">
        <v>15</v>
      </c>
      <c r="C25" s="51" t="s">
        <v>22</v>
      </c>
      <c r="D25" s="3"/>
      <c r="E25" s="3"/>
      <c r="F25" s="3"/>
      <c r="G25" s="3"/>
      <c r="H25" s="3"/>
      <c r="I25" s="3"/>
      <c r="J25" s="52">
        <f t="shared" ref="J25:J70" si="1">D25+E25+F25+G25+H25+I25</f>
        <v>0</v>
      </c>
    </row>
    <row r="26" spans="2:10" x14ac:dyDescent="0.25">
      <c r="B26" s="3">
        <v>16</v>
      </c>
      <c r="C26" s="51" t="s">
        <v>23</v>
      </c>
      <c r="D26" s="3"/>
      <c r="E26" s="3"/>
      <c r="F26" s="3"/>
      <c r="G26" s="3"/>
      <c r="H26" s="3">
        <v>4</v>
      </c>
      <c r="I26" s="3"/>
      <c r="J26" s="52">
        <f t="shared" si="1"/>
        <v>4</v>
      </c>
    </row>
    <row r="27" spans="2:10" x14ac:dyDescent="0.25">
      <c r="B27" s="3">
        <v>17</v>
      </c>
      <c r="C27" s="51" t="s">
        <v>24</v>
      </c>
      <c r="D27" s="3">
        <v>1</v>
      </c>
      <c r="E27" s="3"/>
      <c r="F27" s="3"/>
      <c r="G27" s="3"/>
      <c r="H27" s="3"/>
      <c r="I27" s="3"/>
      <c r="J27" s="52">
        <f t="shared" si="1"/>
        <v>1</v>
      </c>
    </row>
    <row r="28" spans="2:10" x14ac:dyDescent="0.25">
      <c r="B28" s="3">
        <v>18</v>
      </c>
      <c r="C28" s="51" t="s">
        <v>25</v>
      </c>
      <c r="D28" s="3"/>
      <c r="E28" s="3"/>
      <c r="F28" s="3"/>
      <c r="G28" s="3"/>
      <c r="H28" s="3"/>
      <c r="I28" s="3"/>
      <c r="J28" s="52">
        <f t="shared" si="1"/>
        <v>0</v>
      </c>
    </row>
    <row r="29" spans="2:10" x14ac:dyDescent="0.25">
      <c r="B29" s="3">
        <v>90</v>
      </c>
      <c r="C29" s="51" t="s">
        <v>26</v>
      </c>
      <c r="D29" s="3"/>
      <c r="E29" s="3"/>
      <c r="F29" s="3"/>
      <c r="G29" s="3"/>
      <c r="H29" s="3"/>
      <c r="I29" s="3"/>
      <c r="J29" s="52">
        <f t="shared" si="1"/>
        <v>0</v>
      </c>
    </row>
    <row r="30" spans="2:10" x14ac:dyDescent="0.25">
      <c r="B30" s="3">
        <v>19</v>
      </c>
      <c r="C30" s="51" t="s">
        <v>27</v>
      </c>
      <c r="D30" s="3">
        <v>5</v>
      </c>
      <c r="E30" s="3"/>
      <c r="F30" s="3"/>
      <c r="G30" s="3">
        <v>3</v>
      </c>
      <c r="H30" s="3">
        <v>2</v>
      </c>
      <c r="I30" s="3">
        <v>20</v>
      </c>
      <c r="J30" s="52">
        <f t="shared" si="1"/>
        <v>30</v>
      </c>
    </row>
    <row r="31" spans="2:10" x14ac:dyDescent="0.25">
      <c r="B31" s="3">
        <v>20</v>
      </c>
      <c r="C31" s="51" t="s">
        <v>28</v>
      </c>
      <c r="D31" s="3"/>
      <c r="E31" s="3"/>
      <c r="F31" s="3"/>
      <c r="G31" s="3"/>
      <c r="H31" s="3"/>
      <c r="I31" s="3"/>
      <c r="J31" s="52">
        <f t="shared" si="1"/>
        <v>0</v>
      </c>
    </row>
    <row r="32" spans="2:10" x14ac:dyDescent="0.25">
      <c r="B32" s="3">
        <v>74</v>
      </c>
      <c r="C32" s="51" t="s">
        <v>29</v>
      </c>
      <c r="D32" s="3"/>
      <c r="E32" s="3"/>
      <c r="F32" s="3"/>
      <c r="G32" s="3"/>
      <c r="H32" s="3"/>
      <c r="I32" s="3"/>
      <c r="J32" s="52">
        <f t="shared" si="1"/>
        <v>0</v>
      </c>
    </row>
    <row r="33" spans="2:10" x14ac:dyDescent="0.25">
      <c r="B33" s="3">
        <v>21</v>
      </c>
      <c r="C33" s="51" t="s">
        <v>30</v>
      </c>
      <c r="D33" s="3">
        <v>60</v>
      </c>
      <c r="E33" s="3">
        <v>30</v>
      </c>
      <c r="F33" s="3"/>
      <c r="G33" s="3"/>
      <c r="H33" s="3"/>
      <c r="I33" s="3"/>
      <c r="J33" s="52">
        <f t="shared" si="1"/>
        <v>90</v>
      </c>
    </row>
    <row r="34" spans="2:10" x14ac:dyDescent="0.25">
      <c r="B34" s="3">
        <v>70</v>
      </c>
      <c r="C34" s="51" t="s">
        <v>31</v>
      </c>
      <c r="D34" s="3"/>
      <c r="E34" s="3"/>
      <c r="F34" s="3"/>
      <c r="G34" s="3"/>
      <c r="H34" s="3"/>
      <c r="I34" s="3"/>
      <c r="J34" s="52">
        <f t="shared" si="1"/>
        <v>0</v>
      </c>
    </row>
    <row r="35" spans="2:10" x14ac:dyDescent="0.25">
      <c r="B35" s="3">
        <v>22</v>
      </c>
      <c r="C35" s="51" t="s">
        <v>32</v>
      </c>
      <c r="D35" s="3"/>
      <c r="E35" s="3"/>
      <c r="F35" s="3"/>
      <c r="G35" s="3"/>
      <c r="H35" s="3"/>
      <c r="I35" s="3"/>
      <c r="J35" s="52">
        <f t="shared" si="1"/>
        <v>0</v>
      </c>
    </row>
    <row r="36" spans="2:10" x14ac:dyDescent="0.25">
      <c r="B36" s="3">
        <v>63</v>
      </c>
      <c r="C36" s="51" t="s">
        <v>33</v>
      </c>
      <c r="D36" s="3"/>
      <c r="E36" s="3"/>
      <c r="F36" s="3"/>
      <c r="G36" s="3"/>
      <c r="H36" s="3"/>
      <c r="I36" s="3"/>
      <c r="J36" s="52">
        <f t="shared" si="1"/>
        <v>0</v>
      </c>
    </row>
    <row r="37" spans="2:10" x14ac:dyDescent="0.25">
      <c r="B37" s="3">
        <v>64</v>
      </c>
      <c r="C37" s="51" t="s">
        <v>34</v>
      </c>
      <c r="D37" s="3"/>
      <c r="E37" s="3"/>
      <c r="F37" s="3"/>
      <c r="G37" s="3"/>
      <c r="H37" s="3"/>
      <c r="I37" s="3"/>
      <c r="J37" s="52">
        <f t="shared" si="1"/>
        <v>0</v>
      </c>
    </row>
    <row r="38" spans="2:10" x14ac:dyDescent="0.25">
      <c r="B38" s="3">
        <v>92</v>
      </c>
      <c r="C38" s="51" t="s">
        <v>35</v>
      </c>
      <c r="D38" s="3"/>
      <c r="E38" s="3"/>
      <c r="F38" s="3">
        <v>4</v>
      </c>
      <c r="G38" s="3">
        <v>4</v>
      </c>
      <c r="H38" s="3"/>
      <c r="I38" s="3"/>
      <c r="J38" s="52">
        <f t="shared" si="1"/>
        <v>8</v>
      </c>
    </row>
    <row r="39" spans="2:10" x14ac:dyDescent="0.25">
      <c r="B39" s="3">
        <v>25</v>
      </c>
      <c r="C39" s="51" t="s">
        <v>36</v>
      </c>
      <c r="D39" s="3"/>
      <c r="E39" s="3"/>
      <c r="F39" s="3"/>
      <c r="G39" s="3"/>
      <c r="H39" s="3"/>
      <c r="I39" s="3"/>
      <c r="J39" s="52">
        <f t="shared" si="1"/>
        <v>0</v>
      </c>
    </row>
    <row r="40" spans="2:10" x14ac:dyDescent="0.25">
      <c r="B40" s="3">
        <v>76</v>
      </c>
      <c r="C40" s="51" t="s">
        <v>37</v>
      </c>
      <c r="D40" s="3"/>
      <c r="E40" s="3"/>
      <c r="F40" s="3"/>
      <c r="G40" s="3"/>
      <c r="H40" s="3"/>
      <c r="I40" s="3"/>
      <c r="J40" s="52">
        <f t="shared" si="1"/>
        <v>0</v>
      </c>
    </row>
    <row r="41" spans="2:10" x14ac:dyDescent="0.25">
      <c r="B41" s="3">
        <v>27</v>
      </c>
      <c r="C41" s="51" t="s">
        <v>38</v>
      </c>
      <c r="D41" s="3"/>
      <c r="E41" s="3"/>
      <c r="F41" s="3"/>
      <c r="G41" s="3"/>
      <c r="H41" s="3"/>
      <c r="I41" s="3"/>
      <c r="J41" s="52">
        <f t="shared" si="1"/>
        <v>0</v>
      </c>
    </row>
    <row r="42" spans="2:10" x14ac:dyDescent="0.25">
      <c r="B42" s="3">
        <v>28</v>
      </c>
      <c r="C42" s="51" t="s">
        <v>39</v>
      </c>
      <c r="D42" s="3"/>
      <c r="E42" s="3"/>
      <c r="F42" s="3"/>
      <c r="G42" s="3"/>
      <c r="H42" s="3"/>
      <c r="I42" s="3"/>
      <c r="J42" s="52">
        <f t="shared" si="1"/>
        <v>0</v>
      </c>
    </row>
    <row r="43" spans="2:10" x14ac:dyDescent="0.25">
      <c r="B43" s="3">
        <v>29</v>
      </c>
      <c r="C43" s="51" t="s">
        <v>40</v>
      </c>
      <c r="D43" s="3"/>
      <c r="E43" s="3"/>
      <c r="F43" s="3"/>
      <c r="G43" s="3"/>
      <c r="H43" s="3"/>
      <c r="I43" s="3"/>
      <c r="J43" s="52">
        <f t="shared" si="1"/>
        <v>0</v>
      </c>
    </row>
    <row r="44" spans="2:10" x14ac:dyDescent="0.25">
      <c r="B44" s="3">
        <v>30</v>
      </c>
      <c r="C44" s="51" t="s">
        <v>41</v>
      </c>
      <c r="D44" s="3"/>
      <c r="E44" s="3"/>
      <c r="F44" s="3">
        <v>2</v>
      </c>
      <c r="G44" s="3"/>
      <c r="H44" s="3"/>
      <c r="I44" s="3"/>
      <c r="J44" s="52">
        <f t="shared" si="1"/>
        <v>2</v>
      </c>
    </row>
    <row r="45" spans="2:10" x14ac:dyDescent="0.25">
      <c r="B45" s="3">
        <v>97</v>
      </c>
      <c r="C45" s="51" t="s">
        <v>42</v>
      </c>
      <c r="D45" s="3"/>
      <c r="E45" s="3"/>
      <c r="F45" s="3"/>
      <c r="G45" s="3"/>
      <c r="H45" s="3"/>
      <c r="I45" s="3"/>
      <c r="J45" s="52">
        <f t="shared" si="1"/>
        <v>0</v>
      </c>
    </row>
    <row r="46" spans="2:10" x14ac:dyDescent="0.25">
      <c r="B46" s="3">
        <v>77</v>
      </c>
      <c r="C46" s="51" t="s">
        <v>43</v>
      </c>
      <c r="D46" s="3"/>
      <c r="E46" s="3"/>
      <c r="F46" s="3"/>
      <c r="G46" s="3"/>
      <c r="H46" s="3"/>
      <c r="I46" s="3"/>
      <c r="J46" s="52">
        <f t="shared" si="1"/>
        <v>0</v>
      </c>
    </row>
    <row r="47" spans="2:10" x14ac:dyDescent="0.25">
      <c r="B47" s="3">
        <v>93</v>
      </c>
      <c r="C47" s="51" t="s">
        <v>44</v>
      </c>
      <c r="D47" s="3"/>
      <c r="E47" s="3"/>
      <c r="F47" s="3"/>
      <c r="G47" s="3"/>
      <c r="H47" s="3"/>
      <c r="I47" s="3"/>
      <c r="J47" s="52">
        <f t="shared" si="1"/>
        <v>0</v>
      </c>
    </row>
    <row r="48" spans="2:10" x14ac:dyDescent="0.25">
      <c r="B48" s="3">
        <v>95</v>
      </c>
      <c r="C48" s="51" t="s">
        <v>45</v>
      </c>
      <c r="D48" s="3"/>
      <c r="E48" s="3"/>
      <c r="F48" s="3"/>
      <c r="G48" s="3"/>
      <c r="H48" s="3"/>
      <c r="I48" s="3"/>
      <c r="J48" s="52">
        <f t="shared" si="1"/>
        <v>0</v>
      </c>
    </row>
    <row r="49" spans="2:10" x14ac:dyDescent="0.25">
      <c r="B49" s="3">
        <v>91</v>
      </c>
      <c r="C49" s="51" t="s">
        <v>46</v>
      </c>
      <c r="D49" s="3"/>
      <c r="E49" s="3"/>
      <c r="F49" s="3"/>
      <c r="G49" s="3"/>
      <c r="H49" s="3">
        <v>5</v>
      </c>
      <c r="I49" s="3"/>
      <c r="J49" s="52">
        <f t="shared" si="1"/>
        <v>5</v>
      </c>
    </row>
    <row r="50" spans="2:10" x14ac:dyDescent="0.25">
      <c r="B50" s="3">
        <v>79</v>
      </c>
      <c r="C50" s="51" t="s">
        <v>139</v>
      </c>
      <c r="D50" s="3"/>
      <c r="E50" s="3"/>
      <c r="F50" s="3"/>
      <c r="G50" s="3"/>
      <c r="H50" s="3"/>
      <c r="I50" s="3"/>
      <c r="J50" s="52">
        <f t="shared" si="1"/>
        <v>0</v>
      </c>
    </row>
    <row r="51" spans="2:10" x14ac:dyDescent="0.25">
      <c r="B51" s="3">
        <v>32</v>
      </c>
      <c r="C51" s="51" t="s">
        <v>48</v>
      </c>
      <c r="D51" s="3"/>
      <c r="E51" s="3"/>
      <c r="F51" s="3"/>
      <c r="G51" s="3"/>
      <c r="H51" s="3"/>
      <c r="I51" s="3"/>
      <c r="J51" s="52">
        <f t="shared" si="1"/>
        <v>0</v>
      </c>
    </row>
    <row r="52" spans="2:10" x14ac:dyDescent="0.25">
      <c r="B52" s="3">
        <v>98</v>
      </c>
      <c r="C52" s="51" t="s">
        <v>49</v>
      </c>
      <c r="D52" s="3"/>
      <c r="E52" s="3"/>
      <c r="F52" s="3"/>
      <c r="G52" s="3"/>
      <c r="H52" s="3"/>
      <c r="I52" s="3"/>
      <c r="J52" s="52">
        <f t="shared" si="1"/>
        <v>0</v>
      </c>
    </row>
    <row r="53" spans="2:10" x14ac:dyDescent="0.25">
      <c r="B53" s="3">
        <v>34</v>
      </c>
      <c r="C53" s="51" t="s">
        <v>50</v>
      </c>
      <c r="D53" s="3">
        <v>49</v>
      </c>
      <c r="E53" s="3">
        <v>42</v>
      </c>
      <c r="F53" s="3">
        <v>30</v>
      </c>
      <c r="G53" s="3">
        <v>16</v>
      </c>
      <c r="H53" s="3">
        <v>75</v>
      </c>
      <c r="I53" s="3">
        <v>50</v>
      </c>
      <c r="J53" s="52">
        <f t="shared" si="1"/>
        <v>262</v>
      </c>
    </row>
    <row r="54" spans="2:10" x14ac:dyDescent="0.25">
      <c r="B54" s="3">
        <v>88</v>
      </c>
      <c r="C54" s="51" t="s">
        <v>51</v>
      </c>
      <c r="D54" s="3"/>
      <c r="E54" s="3"/>
      <c r="F54" s="3"/>
      <c r="H54" s="3"/>
      <c r="I54" s="3"/>
      <c r="J54" s="52">
        <f>D54+E54+F54+F64+H54+I54</f>
        <v>0</v>
      </c>
    </row>
    <row r="55" spans="2:10" x14ac:dyDescent="0.25">
      <c r="B55" s="3">
        <v>33</v>
      </c>
      <c r="C55" s="51" t="s">
        <v>52</v>
      </c>
      <c r="D55" s="3"/>
      <c r="E55" s="3"/>
      <c r="F55" s="3"/>
      <c r="G55" s="3"/>
      <c r="H55" s="3"/>
      <c r="I55" s="3"/>
      <c r="J55" s="52">
        <f t="shared" si="1"/>
        <v>0</v>
      </c>
    </row>
    <row r="56" spans="2:10" x14ac:dyDescent="0.25">
      <c r="B56" s="3">
        <v>96</v>
      </c>
      <c r="C56" s="51" t="s">
        <v>53</v>
      </c>
      <c r="D56" s="3"/>
      <c r="E56" s="3"/>
      <c r="F56" s="3"/>
      <c r="G56" s="3"/>
      <c r="H56" s="3"/>
      <c r="I56" s="3"/>
      <c r="J56" s="52">
        <f t="shared" si="1"/>
        <v>0</v>
      </c>
    </row>
    <row r="57" spans="2:10" x14ac:dyDescent="0.25">
      <c r="B57" s="3">
        <v>35</v>
      </c>
      <c r="C57" s="51" t="s">
        <v>54</v>
      </c>
      <c r="D57" s="3"/>
      <c r="E57" s="3"/>
      <c r="F57" s="3"/>
      <c r="G57" s="3"/>
      <c r="H57" s="3"/>
      <c r="I57" s="3"/>
      <c r="J57" s="52">
        <f t="shared" si="1"/>
        <v>0</v>
      </c>
    </row>
    <row r="58" spans="2:10" x14ac:dyDescent="0.25">
      <c r="B58" s="3">
        <v>36</v>
      </c>
      <c r="C58" s="51" t="s">
        <v>55</v>
      </c>
      <c r="D58" s="3"/>
      <c r="E58" s="3"/>
      <c r="F58" s="3"/>
      <c r="G58" s="3">
        <v>3</v>
      </c>
      <c r="H58" s="3"/>
      <c r="I58" s="3"/>
      <c r="J58" s="52">
        <f t="shared" si="1"/>
        <v>3</v>
      </c>
    </row>
    <row r="59" spans="2:10" x14ac:dyDescent="0.25">
      <c r="B59" s="3">
        <v>37</v>
      </c>
      <c r="C59" s="51" t="s">
        <v>56</v>
      </c>
      <c r="D59" s="3"/>
      <c r="E59" s="3"/>
      <c r="F59" s="3">
        <v>684</v>
      </c>
      <c r="G59" s="3"/>
      <c r="H59" s="3"/>
      <c r="I59" s="3"/>
      <c r="J59" s="52">
        <f t="shared" si="1"/>
        <v>684</v>
      </c>
    </row>
    <row r="60" spans="2:10" x14ac:dyDescent="0.25">
      <c r="B60" s="3">
        <v>38</v>
      </c>
      <c r="C60" s="51" t="s">
        <v>57</v>
      </c>
      <c r="D60" s="3">
        <v>20</v>
      </c>
      <c r="E60" s="3"/>
      <c r="F60" s="3"/>
      <c r="G60" s="3"/>
      <c r="H60" s="3"/>
      <c r="I60" s="3"/>
      <c r="J60" s="52">
        <f t="shared" si="1"/>
        <v>20</v>
      </c>
    </row>
    <row r="61" spans="2:10" x14ac:dyDescent="0.25">
      <c r="B61" s="3">
        <v>39</v>
      </c>
      <c r="C61" s="51" t="s">
        <v>58</v>
      </c>
      <c r="D61" s="3"/>
      <c r="E61" s="3"/>
      <c r="F61" s="3"/>
      <c r="G61" s="3"/>
      <c r="H61" s="3"/>
      <c r="I61" s="3"/>
      <c r="J61" s="52">
        <f t="shared" si="1"/>
        <v>0</v>
      </c>
    </row>
    <row r="62" spans="2:10" x14ac:dyDescent="0.25">
      <c r="B62" s="3">
        <v>40</v>
      </c>
      <c r="C62" s="51" t="s">
        <v>59</v>
      </c>
      <c r="D62" s="3"/>
      <c r="E62" s="3"/>
      <c r="F62" s="3"/>
      <c r="G62" s="3"/>
      <c r="H62" s="3"/>
      <c r="I62" s="3"/>
      <c r="J62" s="52">
        <f t="shared" si="1"/>
        <v>0</v>
      </c>
    </row>
    <row r="63" spans="2:10" x14ac:dyDescent="0.25">
      <c r="B63" s="3">
        <v>41</v>
      </c>
      <c r="C63" s="51" t="s">
        <v>60</v>
      </c>
      <c r="D63" s="3"/>
      <c r="E63" s="3"/>
      <c r="F63" s="3"/>
      <c r="G63" s="3"/>
      <c r="H63" s="3"/>
      <c r="I63" s="3"/>
      <c r="J63" s="52">
        <f t="shared" si="1"/>
        <v>0</v>
      </c>
    </row>
    <row r="64" spans="2:10" x14ac:dyDescent="0.25">
      <c r="B64" s="3">
        <v>42</v>
      </c>
      <c r="C64" s="51" t="s">
        <v>61</v>
      </c>
      <c r="D64" s="3"/>
      <c r="E64" s="3"/>
      <c r="F64" s="3"/>
      <c r="G64" s="3"/>
      <c r="H64" s="3"/>
      <c r="I64" s="3"/>
      <c r="J64" s="52"/>
    </row>
    <row r="65" spans="2:10" x14ac:dyDescent="0.25">
      <c r="B65" s="3">
        <v>43</v>
      </c>
      <c r="C65" s="51" t="s">
        <v>62</v>
      </c>
      <c r="D65" s="3"/>
      <c r="E65" s="3"/>
      <c r="F65" s="3"/>
      <c r="G65" s="3"/>
      <c r="H65" s="3"/>
      <c r="I65" s="3"/>
      <c r="J65" s="52">
        <f t="shared" si="1"/>
        <v>0</v>
      </c>
    </row>
    <row r="66" spans="2:10" x14ac:dyDescent="0.25">
      <c r="B66" s="3">
        <v>45</v>
      </c>
      <c r="C66" s="51" t="s">
        <v>63</v>
      </c>
      <c r="D66" s="3"/>
      <c r="E66" s="3"/>
      <c r="F66" s="3"/>
      <c r="G66" s="3"/>
      <c r="H66" s="3"/>
      <c r="I66" s="3"/>
      <c r="J66" s="52">
        <f t="shared" si="1"/>
        <v>0</v>
      </c>
    </row>
    <row r="67" spans="2:10" x14ac:dyDescent="0.25">
      <c r="B67" s="3">
        <v>65</v>
      </c>
      <c r="C67" s="51" t="s">
        <v>64</v>
      </c>
      <c r="D67" s="3"/>
      <c r="E67" s="3"/>
      <c r="F67" s="3"/>
      <c r="G67" s="3"/>
      <c r="H67" s="3"/>
      <c r="I67" s="3"/>
      <c r="J67" s="52">
        <f t="shared" si="1"/>
        <v>0</v>
      </c>
    </row>
    <row r="68" spans="2:10" x14ac:dyDescent="0.25">
      <c r="B68" s="3">
        <v>46</v>
      </c>
      <c r="C68" s="51" t="s">
        <v>65</v>
      </c>
      <c r="D68" s="3"/>
      <c r="E68" s="3"/>
      <c r="F68" s="3"/>
      <c r="G68" s="3"/>
      <c r="H68" s="3"/>
      <c r="I68" s="3"/>
      <c r="J68" s="52">
        <f t="shared" si="1"/>
        <v>0</v>
      </c>
    </row>
    <row r="69" spans="2:10" x14ac:dyDescent="0.25">
      <c r="B69" s="3">
        <v>47</v>
      </c>
      <c r="C69" s="51" t="s">
        <v>66</v>
      </c>
      <c r="D69" s="3">
        <v>120</v>
      </c>
      <c r="E69" s="3"/>
      <c r="F69" s="3">
        <v>60</v>
      </c>
      <c r="G69" s="3"/>
      <c r="H69" s="3">
        <v>60</v>
      </c>
      <c r="I69" s="3">
        <v>140</v>
      </c>
      <c r="J69" s="52">
        <f t="shared" si="1"/>
        <v>380</v>
      </c>
    </row>
    <row r="70" spans="2:10" x14ac:dyDescent="0.25">
      <c r="B70" s="3">
        <v>9</v>
      </c>
      <c r="C70" s="51" t="s">
        <v>67</v>
      </c>
      <c r="D70" s="3"/>
      <c r="E70" s="3"/>
      <c r="F70" s="3"/>
      <c r="G70" s="3"/>
      <c r="H70" s="3"/>
      <c r="I70" s="3"/>
      <c r="J70" s="52">
        <f t="shared" si="1"/>
        <v>0</v>
      </c>
    </row>
    <row r="71" spans="2:10" x14ac:dyDescent="0.25">
      <c r="B71" s="3">
        <v>48</v>
      </c>
      <c r="C71" s="51" t="s">
        <v>68</v>
      </c>
      <c r="D71" s="3"/>
      <c r="E71" s="3"/>
      <c r="F71" s="3"/>
      <c r="G71" s="3"/>
      <c r="H71" s="3"/>
      <c r="I71" s="3"/>
      <c r="J71" s="52">
        <f t="shared" ref="J71:J103" si="2">D71+E71+F71+G71+H71+I71</f>
        <v>0</v>
      </c>
    </row>
    <row r="72" spans="2:10" x14ac:dyDescent="0.25">
      <c r="B72" s="3">
        <v>26</v>
      </c>
      <c r="C72" s="51" t="s">
        <v>69</v>
      </c>
      <c r="D72" s="3"/>
      <c r="E72" s="3"/>
      <c r="F72" s="3"/>
      <c r="G72" s="3"/>
      <c r="H72" s="3"/>
      <c r="I72" s="3"/>
      <c r="J72" s="52">
        <f t="shared" si="2"/>
        <v>0</v>
      </c>
    </row>
    <row r="73" spans="2:10" x14ac:dyDescent="0.25">
      <c r="B73" s="3">
        <v>62</v>
      </c>
      <c r="C73" s="51" t="s">
        <v>145</v>
      </c>
      <c r="D73" s="3">
        <v>40</v>
      </c>
      <c r="E73" s="3"/>
      <c r="F73" s="3">
        <v>10</v>
      </c>
      <c r="G73" s="3"/>
      <c r="H73" s="3">
        <v>20</v>
      </c>
      <c r="I73" s="3">
        <v>10</v>
      </c>
      <c r="J73" s="52">
        <f t="shared" si="2"/>
        <v>80</v>
      </c>
    </row>
    <row r="74" spans="2:10" x14ac:dyDescent="0.25">
      <c r="B74" s="3">
        <v>49</v>
      </c>
      <c r="C74" s="51" t="s">
        <v>70</v>
      </c>
      <c r="D74" s="3">
        <v>30</v>
      </c>
      <c r="E74" s="3"/>
      <c r="F74" s="3">
        <v>22</v>
      </c>
      <c r="G74" s="3">
        <v>30</v>
      </c>
      <c r="H74" s="3"/>
      <c r="I74" s="3">
        <v>20</v>
      </c>
      <c r="J74" s="52">
        <f t="shared" si="2"/>
        <v>102</v>
      </c>
    </row>
    <row r="75" spans="2:10" x14ac:dyDescent="0.25">
      <c r="B75" s="3">
        <v>89</v>
      </c>
      <c r="C75" s="51" t="s">
        <v>71</v>
      </c>
      <c r="D75" s="3"/>
      <c r="E75" s="3"/>
      <c r="F75" s="3"/>
      <c r="G75" s="3"/>
      <c r="H75" s="3"/>
      <c r="I75" s="3"/>
      <c r="J75" s="52">
        <f t="shared" si="2"/>
        <v>0</v>
      </c>
    </row>
    <row r="76" spans="2:10" x14ac:dyDescent="0.25">
      <c r="B76" s="3">
        <v>51</v>
      </c>
      <c r="C76" s="51" t="s">
        <v>72</v>
      </c>
      <c r="D76" s="3"/>
      <c r="E76" s="3"/>
      <c r="F76" s="3"/>
      <c r="G76" s="3"/>
      <c r="H76" s="3"/>
      <c r="I76" s="3"/>
      <c r="J76" s="52">
        <f t="shared" si="2"/>
        <v>0</v>
      </c>
    </row>
    <row r="77" spans="2:10" x14ac:dyDescent="0.25">
      <c r="B77" s="3">
        <v>50</v>
      </c>
      <c r="C77" s="51" t="s">
        <v>73</v>
      </c>
      <c r="D77" s="3"/>
      <c r="E77" s="3"/>
      <c r="F77" s="3"/>
      <c r="G77" s="3"/>
      <c r="H77" s="3"/>
      <c r="I77" s="3"/>
      <c r="J77" s="52">
        <f t="shared" si="2"/>
        <v>0</v>
      </c>
    </row>
    <row r="78" spans="2:10" x14ac:dyDescent="0.25">
      <c r="B78" s="3">
        <v>4</v>
      </c>
      <c r="C78" s="51" t="s">
        <v>74</v>
      </c>
      <c r="D78" s="3">
        <v>10</v>
      </c>
      <c r="E78" s="3"/>
      <c r="F78" s="3">
        <v>10</v>
      </c>
      <c r="G78" s="3">
        <v>10</v>
      </c>
      <c r="H78" s="3"/>
      <c r="I78" s="3">
        <v>10</v>
      </c>
      <c r="J78" s="52">
        <f t="shared" si="2"/>
        <v>40</v>
      </c>
    </row>
    <row r="79" spans="2:10" x14ac:dyDescent="0.25">
      <c r="B79" s="3">
        <v>86</v>
      </c>
      <c r="C79" s="51" t="s">
        <v>75</v>
      </c>
      <c r="D79" s="3"/>
      <c r="E79" s="3"/>
      <c r="F79" s="3"/>
      <c r="G79" s="3"/>
      <c r="H79" s="3"/>
      <c r="I79" s="3"/>
      <c r="J79" s="52">
        <f t="shared" si="2"/>
        <v>0</v>
      </c>
    </row>
    <row r="80" spans="2:10" x14ac:dyDescent="0.25">
      <c r="B80" s="3">
        <v>52</v>
      </c>
      <c r="C80" s="51" t="s">
        <v>76</v>
      </c>
      <c r="D80" s="3"/>
      <c r="E80" s="3"/>
      <c r="F80" s="3"/>
      <c r="G80" s="3"/>
      <c r="H80" s="3">
        <v>60</v>
      </c>
      <c r="I80" s="3"/>
      <c r="J80" s="52">
        <f t="shared" si="2"/>
        <v>60</v>
      </c>
    </row>
    <row r="81" spans="2:10" x14ac:dyDescent="0.25">
      <c r="B81" s="3">
        <v>53</v>
      </c>
      <c r="C81" s="51" t="s">
        <v>77</v>
      </c>
      <c r="D81" s="3"/>
      <c r="E81" s="3"/>
      <c r="F81" s="3"/>
      <c r="G81" s="3"/>
      <c r="H81" s="3"/>
      <c r="I81" s="3"/>
      <c r="J81" s="52">
        <f t="shared" si="2"/>
        <v>0</v>
      </c>
    </row>
    <row r="82" spans="2:10" x14ac:dyDescent="0.25">
      <c r="B82" s="3">
        <v>80</v>
      </c>
      <c r="C82" s="51" t="s">
        <v>78</v>
      </c>
      <c r="D82" s="3"/>
      <c r="E82" s="3"/>
      <c r="F82" s="3"/>
      <c r="G82" s="3"/>
      <c r="H82" s="3"/>
      <c r="I82" s="3"/>
      <c r="J82" s="52">
        <f t="shared" si="2"/>
        <v>0</v>
      </c>
    </row>
    <row r="83" spans="2:10" x14ac:dyDescent="0.25">
      <c r="B83" s="3">
        <v>55</v>
      </c>
      <c r="C83" s="51" t="s">
        <v>79</v>
      </c>
      <c r="D83" s="3"/>
      <c r="E83" s="3"/>
      <c r="F83" s="3"/>
      <c r="G83" s="3"/>
      <c r="H83" s="3"/>
      <c r="I83" s="3"/>
      <c r="J83" s="52">
        <f t="shared" si="2"/>
        <v>0</v>
      </c>
    </row>
    <row r="84" spans="2:10" x14ac:dyDescent="0.25">
      <c r="B84" s="3">
        <v>56</v>
      </c>
      <c r="C84" s="51" t="s">
        <v>80</v>
      </c>
      <c r="D84" s="3"/>
      <c r="E84" s="3"/>
      <c r="F84" s="3"/>
      <c r="G84" s="3"/>
      <c r="H84" s="3"/>
      <c r="I84" s="3"/>
      <c r="J84" s="52">
        <f t="shared" si="2"/>
        <v>0</v>
      </c>
    </row>
    <row r="85" spans="2:10" x14ac:dyDescent="0.25">
      <c r="B85" s="3">
        <v>58</v>
      </c>
      <c r="C85" s="51" t="s">
        <v>81</v>
      </c>
      <c r="D85" s="3"/>
      <c r="E85" s="3"/>
      <c r="F85" s="3"/>
      <c r="G85" s="3"/>
      <c r="H85" s="3"/>
      <c r="I85" s="3"/>
      <c r="J85" s="52">
        <f t="shared" si="2"/>
        <v>0</v>
      </c>
    </row>
    <row r="86" spans="2:10" x14ac:dyDescent="0.25">
      <c r="B86" s="3">
        <v>59</v>
      </c>
      <c r="C86" s="51" t="s">
        <v>82</v>
      </c>
      <c r="D86" s="3">
        <v>40</v>
      </c>
      <c r="E86" s="3"/>
      <c r="F86" s="3"/>
      <c r="G86" s="3"/>
      <c r="H86" s="3"/>
      <c r="I86" s="3"/>
      <c r="J86" s="52">
        <f t="shared" si="2"/>
        <v>40</v>
      </c>
    </row>
    <row r="87" spans="2:10" x14ac:dyDescent="0.25">
      <c r="B87" s="3">
        <v>60</v>
      </c>
      <c r="C87" s="51" t="s">
        <v>83</v>
      </c>
      <c r="D87" s="3"/>
      <c r="E87" s="3"/>
      <c r="F87" s="3"/>
      <c r="G87" s="3"/>
      <c r="H87" s="3"/>
      <c r="I87" s="3"/>
      <c r="J87" s="52">
        <f t="shared" si="2"/>
        <v>0</v>
      </c>
    </row>
    <row r="88" spans="2:10" x14ac:dyDescent="0.25">
      <c r="B88" s="3">
        <v>61</v>
      </c>
      <c r="C88" s="51" t="s">
        <v>84</v>
      </c>
      <c r="D88" s="3"/>
      <c r="E88" s="3"/>
      <c r="F88" s="3"/>
      <c r="G88" s="3"/>
      <c r="H88" s="3"/>
      <c r="I88" s="3"/>
      <c r="J88" s="52">
        <f t="shared" si="2"/>
        <v>0</v>
      </c>
    </row>
    <row r="89" spans="2:10" x14ac:dyDescent="0.25">
      <c r="B89" s="3">
        <v>3</v>
      </c>
      <c r="C89" s="51" t="s">
        <v>85</v>
      </c>
      <c r="D89" s="3"/>
      <c r="E89" s="3"/>
      <c r="F89" s="3"/>
      <c r="G89" s="3"/>
      <c r="H89" s="3"/>
      <c r="I89" s="3"/>
      <c r="J89" s="52">
        <f t="shared" si="2"/>
        <v>0</v>
      </c>
    </row>
    <row r="90" spans="2:10" x14ac:dyDescent="0.25">
      <c r="B90" s="3">
        <v>85</v>
      </c>
      <c r="C90" s="51" t="s">
        <v>86</v>
      </c>
      <c r="D90" s="3"/>
      <c r="E90" s="3"/>
      <c r="F90" s="3"/>
      <c r="G90" s="3"/>
      <c r="H90" s="3"/>
      <c r="I90" s="3"/>
      <c r="J90" s="52">
        <f t="shared" si="2"/>
        <v>0</v>
      </c>
    </row>
    <row r="91" spans="2:10" x14ac:dyDescent="0.25">
      <c r="B91" s="3">
        <v>23</v>
      </c>
      <c r="C91" s="51" t="s">
        <v>87</v>
      </c>
      <c r="D91" s="3"/>
      <c r="E91" s="3"/>
      <c r="F91" s="3"/>
      <c r="G91" s="3"/>
      <c r="H91" s="3"/>
      <c r="I91" s="3"/>
      <c r="J91" s="52">
        <f t="shared" si="2"/>
        <v>0</v>
      </c>
    </row>
    <row r="92" spans="2:10" x14ac:dyDescent="0.25">
      <c r="B92" s="3">
        <v>24</v>
      </c>
      <c r="C92" s="51" t="s">
        <v>88</v>
      </c>
      <c r="D92" s="3"/>
      <c r="E92" s="3"/>
      <c r="F92" s="3"/>
      <c r="G92" s="3"/>
      <c r="H92" s="3"/>
      <c r="I92" s="3"/>
      <c r="J92" s="52">
        <f t="shared" si="2"/>
        <v>0</v>
      </c>
    </row>
    <row r="93" spans="2:10" x14ac:dyDescent="0.25">
      <c r="B93" s="3">
        <v>68</v>
      </c>
      <c r="C93" s="51" t="s">
        <v>89</v>
      </c>
      <c r="D93" s="3"/>
      <c r="E93" s="3"/>
      <c r="F93" s="3"/>
      <c r="G93" s="3"/>
      <c r="H93" s="3"/>
      <c r="I93" s="3"/>
      <c r="J93" s="52">
        <f t="shared" si="2"/>
        <v>0</v>
      </c>
    </row>
    <row r="94" spans="2:10" x14ac:dyDescent="0.25">
      <c r="B94" s="3">
        <v>66</v>
      </c>
      <c r="C94" s="51" t="s">
        <v>90</v>
      </c>
      <c r="D94" s="3">
        <v>20</v>
      </c>
      <c r="E94" s="3"/>
      <c r="F94" s="3"/>
      <c r="G94" s="3"/>
      <c r="H94" s="3">
        <v>20</v>
      </c>
      <c r="I94" s="3"/>
      <c r="J94" s="52">
        <f t="shared" si="2"/>
        <v>40</v>
      </c>
    </row>
    <row r="95" spans="2:10" x14ac:dyDescent="0.25">
      <c r="B95" s="3">
        <v>94</v>
      </c>
      <c r="C95" s="51" t="s">
        <v>91</v>
      </c>
      <c r="D95" s="3"/>
      <c r="E95" s="3"/>
      <c r="F95" s="3"/>
      <c r="G95" s="3"/>
      <c r="H95" s="3"/>
      <c r="I95" s="3"/>
      <c r="J95" s="52">
        <f t="shared" si="2"/>
        <v>0</v>
      </c>
    </row>
    <row r="96" spans="2:10" x14ac:dyDescent="0.25">
      <c r="B96" s="3">
        <v>31</v>
      </c>
      <c r="C96" s="51" t="s">
        <v>92</v>
      </c>
      <c r="D96" s="3"/>
      <c r="E96" s="3"/>
      <c r="F96" s="3"/>
      <c r="G96" s="3"/>
      <c r="H96" s="3"/>
      <c r="I96" s="3"/>
      <c r="J96" s="52">
        <f t="shared" si="2"/>
        <v>0</v>
      </c>
    </row>
    <row r="97" spans="2:10" x14ac:dyDescent="0.25">
      <c r="B97" s="3">
        <v>67</v>
      </c>
      <c r="C97" s="51" t="s">
        <v>93</v>
      </c>
      <c r="D97" s="3"/>
      <c r="E97" s="3"/>
      <c r="F97" s="3"/>
      <c r="G97" s="3"/>
      <c r="H97" s="3"/>
      <c r="I97" s="3"/>
      <c r="J97" s="52">
        <f t="shared" si="2"/>
        <v>0</v>
      </c>
    </row>
    <row r="98" spans="2:10" x14ac:dyDescent="0.25">
      <c r="B98" s="3">
        <v>57</v>
      </c>
      <c r="C98" s="51" t="s">
        <v>94</v>
      </c>
      <c r="D98" s="3"/>
      <c r="E98" s="3"/>
      <c r="F98" s="3"/>
      <c r="G98" s="3"/>
      <c r="H98" s="3"/>
      <c r="I98" s="3"/>
      <c r="J98" s="52">
        <f t="shared" si="2"/>
        <v>0</v>
      </c>
    </row>
    <row r="99" spans="2:10" x14ac:dyDescent="0.25">
      <c r="B99" s="3">
        <v>69</v>
      </c>
      <c r="C99" s="51" t="s">
        <v>95</v>
      </c>
      <c r="D99" s="3"/>
      <c r="E99" s="3"/>
      <c r="F99" s="3"/>
      <c r="G99" s="3"/>
      <c r="H99" s="3"/>
      <c r="I99" s="3"/>
      <c r="J99" s="52">
        <f t="shared" si="2"/>
        <v>0</v>
      </c>
    </row>
    <row r="100" spans="2:10" x14ac:dyDescent="0.25">
      <c r="B100" s="3">
        <v>78</v>
      </c>
      <c r="C100" s="51" t="s">
        <v>96</v>
      </c>
      <c r="D100" s="3"/>
      <c r="E100" s="3"/>
      <c r="F100" s="3"/>
      <c r="G100" s="3"/>
      <c r="H100" s="3"/>
      <c r="I100" s="3"/>
      <c r="J100" s="52">
        <f t="shared" si="2"/>
        <v>0</v>
      </c>
    </row>
    <row r="101" spans="2:10" x14ac:dyDescent="0.25">
      <c r="B101" s="3">
        <v>71</v>
      </c>
      <c r="C101" s="51" t="s">
        <v>97</v>
      </c>
      <c r="D101" s="3"/>
      <c r="E101" s="3"/>
      <c r="F101" s="3">
        <v>1</v>
      </c>
      <c r="G101" s="3"/>
      <c r="H101" s="3"/>
      <c r="I101" s="3"/>
      <c r="J101" s="52">
        <f t="shared" si="2"/>
        <v>1</v>
      </c>
    </row>
    <row r="102" spans="2:10" x14ac:dyDescent="0.25">
      <c r="B102" s="3">
        <v>13</v>
      </c>
      <c r="C102" s="51" t="s">
        <v>98</v>
      </c>
      <c r="D102" s="3"/>
      <c r="E102" s="3"/>
      <c r="F102" s="3"/>
      <c r="G102" s="3"/>
      <c r="H102" s="3"/>
      <c r="I102" s="3"/>
      <c r="J102" s="52">
        <f t="shared" si="2"/>
        <v>0</v>
      </c>
    </row>
    <row r="103" spans="2:10" x14ac:dyDescent="0.25">
      <c r="B103" s="3">
        <v>72</v>
      </c>
      <c r="C103" s="51" t="s">
        <v>99</v>
      </c>
      <c r="D103" s="3"/>
      <c r="E103" s="3"/>
      <c r="F103" s="3"/>
      <c r="G103" s="3"/>
      <c r="H103" s="3"/>
      <c r="I103" s="3"/>
      <c r="J103" s="52">
        <f t="shared" si="2"/>
        <v>0</v>
      </c>
    </row>
  </sheetData>
  <mergeCells count="1">
    <mergeCell ref="B2:J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5:T105"/>
  <sheetViews>
    <sheetView topLeftCell="A30" zoomScale="80" zoomScaleNormal="80" workbookViewId="0">
      <selection activeCell="D60" sqref="D60"/>
    </sheetView>
  </sheetViews>
  <sheetFormatPr baseColWidth="10" defaultColWidth="10.7109375" defaultRowHeight="15" x14ac:dyDescent="0.25"/>
  <cols>
    <col min="3" max="3" width="33.28515625" bestFit="1" customWidth="1"/>
    <col min="5" max="5" width="13.5703125" bestFit="1" customWidth="1"/>
    <col min="6" max="6" width="15.5703125" customWidth="1"/>
    <col min="7" max="7" width="13.5703125" hidden="1" customWidth="1"/>
    <col min="8" max="9" width="13.5703125" customWidth="1"/>
    <col min="10" max="10" width="14" customWidth="1"/>
    <col min="11" max="11" width="17.28515625" bestFit="1" customWidth="1"/>
    <col min="12" max="12" width="13.7109375" bestFit="1" customWidth="1"/>
    <col min="13" max="14" width="13.42578125" bestFit="1" customWidth="1"/>
    <col min="20" max="20" width="13.42578125" bestFit="1" customWidth="1"/>
  </cols>
  <sheetData>
    <row r="5" spans="2:20" ht="9" customHeight="1" x14ac:dyDescent="0.25"/>
    <row r="6" spans="2:20" ht="44.25" customHeight="1" x14ac:dyDescent="0.25">
      <c r="B6" s="8" t="s">
        <v>0</v>
      </c>
      <c r="C6" s="8" t="s">
        <v>1</v>
      </c>
      <c r="D6" s="9" t="s">
        <v>100</v>
      </c>
      <c r="E6" s="8" t="s">
        <v>110</v>
      </c>
      <c r="F6" s="8" t="s">
        <v>107</v>
      </c>
      <c r="G6" s="8" t="s">
        <v>112</v>
      </c>
      <c r="H6" s="11" t="s">
        <v>111</v>
      </c>
      <c r="I6" s="10" t="s">
        <v>102</v>
      </c>
      <c r="J6" s="12" t="s">
        <v>101</v>
      </c>
      <c r="K6" s="13" t="s">
        <v>113</v>
      </c>
      <c r="L6" s="12"/>
      <c r="M6" s="11" t="s">
        <v>114</v>
      </c>
      <c r="O6" t="s">
        <v>125</v>
      </c>
      <c r="P6" t="s">
        <v>126</v>
      </c>
      <c r="Q6" t="s">
        <v>127</v>
      </c>
      <c r="S6" t="s">
        <v>128</v>
      </c>
    </row>
    <row r="7" spans="2:20" x14ac:dyDescent="0.25">
      <c r="B7" s="3">
        <v>1</v>
      </c>
      <c r="C7" s="3" t="s">
        <v>2</v>
      </c>
      <c r="D7" s="5">
        <v>145</v>
      </c>
      <c r="E7" s="7">
        <v>8</v>
      </c>
      <c r="F7" s="7">
        <f>TRANSPOSE(ENTRADAS!J6)</f>
        <v>0</v>
      </c>
      <c r="G7" s="7">
        <f>E7+F7</f>
        <v>8</v>
      </c>
      <c r="H7" s="7">
        <f>TRANSPOSE(SALIDAS!J6)</f>
        <v>0</v>
      </c>
      <c r="I7" s="7">
        <v>8</v>
      </c>
      <c r="J7" s="7">
        <f>TRANSPOSE('EXIST MESAS'!I4)</f>
        <v>1</v>
      </c>
      <c r="K7" s="7">
        <f>I7+J7</f>
        <v>9</v>
      </c>
      <c r="L7" s="14">
        <f>K7*D7</f>
        <v>1305</v>
      </c>
      <c r="M7" s="4">
        <f>H7*D7</f>
        <v>0</v>
      </c>
      <c r="N7" s="2">
        <f>J7*D7</f>
        <v>145</v>
      </c>
      <c r="O7" s="36">
        <v>8</v>
      </c>
      <c r="P7">
        <f>F7</f>
        <v>0</v>
      </c>
      <c r="Q7">
        <f>H7</f>
        <v>0</v>
      </c>
      <c r="R7">
        <f>O7+P7</f>
        <v>8</v>
      </c>
      <c r="S7">
        <f>R7-Q7</f>
        <v>8</v>
      </c>
      <c r="T7" s="2">
        <f>S7*D7</f>
        <v>1160</v>
      </c>
    </row>
    <row r="8" spans="2:20" x14ac:dyDescent="0.25">
      <c r="B8" s="3">
        <v>2</v>
      </c>
      <c r="C8" s="3" t="s">
        <v>3</v>
      </c>
      <c r="D8" s="5">
        <v>430</v>
      </c>
      <c r="E8" s="3">
        <v>4</v>
      </c>
      <c r="F8" s="7">
        <f>TRANSPOSE(ENTRADAS!J7)</f>
        <v>0</v>
      </c>
      <c r="G8" s="7">
        <f t="shared" ref="G8:G71" si="0">E8+F8</f>
        <v>4</v>
      </c>
      <c r="H8" s="7">
        <f>TRANSPOSE(SALIDAS!J7)</f>
        <v>2</v>
      </c>
      <c r="I8" s="7">
        <v>4</v>
      </c>
      <c r="J8" s="7">
        <f>TRANSPOSE('EXIST MESAS'!I5)</f>
        <v>2</v>
      </c>
      <c r="K8" s="7">
        <f t="shared" ref="K8:K71" si="1">I8+J8</f>
        <v>6</v>
      </c>
      <c r="L8" s="14">
        <f t="shared" ref="L8:L71" si="2">K8*D8</f>
        <v>2580</v>
      </c>
      <c r="M8" s="4">
        <f t="shared" ref="M8:M71" si="3">H8*D8</f>
        <v>860</v>
      </c>
      <c r="N8" s="2">
        <f t="shared" ref="N8:N71" si="4">J8*D8</f>
        <v>860</v>
      </c>
      <c r="O8">
        <v>4</v>
      </c>
      <c r="P8">
        <f t="shared" ref="P8:P71" si="5">F8</f>
        <v>0</v>
      </c>
      <c r="Q8">
        <f t="shared" ref="Q8:Q71" si="6">H8</f>
        <v>2</v>
      </c>
      <c r="R8">
        <f t="shared" ref="R8:R71" si="7">O8+P8</f>
        <v>4</v>
      </c>
      <c r="S8">
        <f t="shared" ref="S8:S71" si="8">R8-Q8</f>
        <v>2</v>
      </c>
      <c r="T8" s="2">
        <f t="shared" ref="T8:T71" si="9">S8*D8</f>
        <v>860</v>
      </c>
    </row>
    <row r="9" spans="2:20" x14ac:dyDescent="0.25">
      <c r="B9" s="3">
        <v>5</v>
      </c>
      <c r="C9" s="3" t="s">
        <v>4</v>
      </c>
      <c r="D9" s="5">
        <v>40</v>
      </c>
      <c r="E9" s="3">
        <v>100</v>
      </c>
      <c r="F9" s="7">
        <f>TRANSPOSE(ENTRADAS!J8)</f>
        <v>175</v>
      </c>
      <c r="G9" s="7">
        <f t="shared" si="0"/>
        <v>275</v>
      </c>
      <c r="H9" s="7">
        <f>TRANSPOSE(SALIDAS!J8)</f>
        <v>175</v>
      </c>
      <c r="I9" s="7">
        <v>100</v>
      </c>
      <c r="J9" s="7">
        <f>TRANSPOSE('EXIST MESAS'!I6)</f>
        <v>155</v>
      </c>
      <c r="K9" s="7">
        <f t="shared" si="1"/>
        <v>255</v>
      </c>
      <c r="L9" s="14">
        <f t="shared" si="2"/>
        <v>10200</v>
      </c>
      <c r="M9" s="4">
        <f t="shared" si="3"/>
        <v>7000</v>
      </c>
      <c r="N9" s="2">
        <f t="shared" si="4"/>
        <v>6200</v>
      </c>
      <c r="O9">
        <v>100</v>
      </c>
      <c r="P9">
        <f t="shared" si="5"/>
        <v>175</v>
      </c>
      <c r="Q9">
        <f t="shared" si="6"/>
        <v>175</v>
      </c>
      <c r="R9">
        <f t="shared" si="7"/>
        <v>275</v>
      </c>
      <c r="S9">
        <f t="shared" si="8"/>
        <v>100</v>
      </c>
      <c r="T9" s="2">
        <f t="shared" si="9"/>
        <v>4000</v>
      </c>
    </row>
    <row r="10" spans="2:20" x14ac:dyDescent="0.25">
      <c r="B10" s="3">
        <v>75</v>
      </c>
      <c r="C10" s="3" t="s">
        <v>5</v>
      </c>
      <c r="D10" s="5">
        <v>200</v>
      </c>
      <c r="E10" s="3">
        <v>3</v>
      </c>
      <c r="F10" s="7">
        <f>TRANSPOSE(ENTRADAS!J9)</f>
        <v>0</v>
      </c>
      <c r="G10" s="7">
        <f t="shared" si="0"/>
        <v>3</v>
      </c>
      <c r="H10" s="7">
        <f>TRANSPOSE(SALIDAS!J9)</f>
        <v>0</v>
      </c>
      <c r="I10" s="7">
        <v>3</v>
      </c>
      <c r="J10" s="7">
        <f>TRANSPOSE('EXIST MESAS'!I7)</f>
        <v>0</v>
      </c>
      <c r="K10" s="7">
        <f t="shared" si="1"/>
        <v>3</v>
      </c>
      <c r="L10" s="14">
        <f t="shared" si="2"/>
        <v>600</v>
      </c>
      <c r="M10" s="4">
        <f t="shared" si="3"/>
        <v>0</v>
      </c>
      <c r="N10" s="2">
        <f t="shared" si="4"/>
        <v>0</v>
      </c>
      <c r="O10">
        <v>3</v>
      </c>
      <c r="P10">
        <f t="shared" si="5"/>
        <v>0</v>
      </c>
      <c r="Q10">
        <f t="shared" si="6"/>
        <v>0</v>
      </c>
      <c r="R10">
        <f t="shared" si="7"/>
        <v>3</v>
      </c>
      <c r="S10">
        <f t="shared" si="8"/>
        <v>3</v>
      </c>
      <c r="T10" s="2">
        <f t="shared" si="9"/>
        <v>600</v>
      </c>
    </row>
    <row r="11" spans="2:20" x14ac:dyDescent="0.25">
      <c r="B11" s="3">
        <v>6</v>
      </c>
      <c r="C11" s="3" t="s">
        <v>6</v>
      </c>
      <c r="D11" s="5">
        <v>88</v>
      </c>
      <c r="E11" s="3">
        <v>0</v>
      </c>
      <c r="F11" s="7">
        <f>TRANSPOSE(ENTRADAS!J10)</f>
        <v>0</v>
      </c>
      <c r="G11" s="7">
        <f t="shared" si="0"/>
        <v>0</v>
      </c>
      <c r="H11" s="7">
        <f>TRANSPOSE(SALIDAS!J10)</f>
        <v>0</v>
      </c>
      <c r="I11" s="7">
        <v>0</v>
      </c>
      <c r="J11" s="7">
        <f>TRANSPOSE('EXIST MESAS'!I8)</f>
        <v>0</v>
      </c>
      <c r="K11" s="7">
        <f t="shared" si="1"/>
        <v>0</v>
      </c>
      <c r="L11" s="14">
        <f t="shared" si="2"/>
        <v>0</v>
      </c>
      <c r="M11" s="4">
        <f t="shared" si="3"/>
        <v>0</v>
      </c>
      <c r="N11" s="2">
        <f t="shared" si="4"/>
        <v>0</v>
      </c>
      <c r="O11"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 s="2">
        <f t="shared" si="9"/>
        <v>0</v>
      </c>
    </row>
    <row r="12" spans="2:20" x14ac:dyDescent="0.25">
      <c r="B12" s="3" t="s">
        <v>7</v>
      </c>
      <c r="C12" s="3" t="s">
        <v>8</v>
      </c>
      <c r="D12" s="5">
        <v>0</v>
      </c>
      <c r="E12" s="3">
        <v>0</v>
      </c>
      <c r="F12" s="7">
        <f>TRANSPOSE(ENTRADAS!J11)</f>
        <v>0</v>
      </c>
      <c r="G12" s="7">
        <f t="shared" si="0"/>
        <v>0</v>
      </c>
      <c r="H12" s="7">
        <f>TRANSPOSE(SALIDAS!J11)</f>
        <v>0</v>
      </c>
      <c r="I12" s="7">
        <v>0</v>
      </c>
      <c r="J12" s="7">
        <f>TRANSPOSE('EXIST MESAS'!I9)</f>
        <v>0</v>
      </c>
      <c r="K12" s="7">
        <f t="shared" si="1"/>
        <v>0</v>
      </c>
      <c r="L12" s="14">
        <f t="shared" si="2"/>
        <v>0</v>
      </c>
      <c r="M12" s="4">
        <f t="shared" si="3"/>
        <v>0</v>
      </c>
      <c r="N12" s="2">
        <f t="shared" si="4"/>
        <v>0</v>
      </c>
      <c r="O12"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  <c r="T12" s="2">
        <f t="shared" si="9"/>
        <v>0</v>
      </c>
    </row>
    <row r="13" spans="2:20" x14ac:dyDescent="0.25">
      <c r="B13" s="3">
        <v>84</v>
      </c>
      <c r="C13" s="3" t="s">
        <v>9</v>
      </c>
      <c r="D13" s="5">
        <v>235</v>
      </c>
      <c r="E13" s="3">
        <v>0</v>
      </c>
      <c r="F13" s="7">
        <f>TRANSPOSE(ENTRADAS!J12)</f>
        <v>0</v>
      </c>
      <c r="G13" s="7">
        <f t="shared" si="0"/>
        <v>0</v>
      </c>
      <c r="H13" s="7">
        <f>TRANSPOSE(SALIDAS!J12)</f>
        <v>0</v>
      </c>
      <c r="I13" s="7">
        <v>0</v>
      </c>
      <c r="J13" s="7">
        <f>TRANSPOSE('EXIST MESAS'!I10)</f>
        <v>17</v>
      </c>
      <c r="K13" s="7">
        <f t="shared" si="1"/>
        <v>17</v>
      </c>
      <c r="L13" s="14">
        <f t="shared" si="2"/>
        <v>3995</v>
      </c>
      <c r="M13" s="4">
        <f t="shared" si="3"/>
        <v>0</v>
      </c>
      <c r="N13" s="2">
        <f t="shared" si="4"/>
        <v>3995</v>
      </c>
      <c r="O13">
        <v>0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0</v>
      </c>
      <c r="T13" s="2">
        <f t="shared" si="9"/>
        <v>0</v>
      </c>
    </row>
    <row r="14" spans="2:20" x14ac:dyDescent="0.25">
      <c r="B14" s="3">
        <v>7</v>
      </c>
      <c r="C14" s="3" t="s">
        <v>10</v>
      </c>
      <c r="D14" s="5">
        <v>665</v>
      </c>
      <c r="E14" s="3">
        <v>0</v>
      </c>
      <c r="F14" s="7">
        <f>TRANSPOSE(ENTRADAS!J13)</f>
        <v>60</v>
      </c>
      <c r="G14" s="7">
        <f t="shared" si="0"/>
        <v>60</v>
      </c>
      <c r="H14" s="7">
        <f>TRANSPOSE(SALIDAS!J13)</f>
        <v>60</v>
      </c>
      <c r="I14" s="7">
        <v>0</v>
      </c>
      <c r="J14" s="7">
        <f>TRANSPOSE('EXIST MESAS'!I11)</f>
        <v>28</v>
      </c>
      <c r="K14" s="7">
        <f t="shared" si="1"/>
        <v>28</v>
      </c>
      <c r="L14" s="14">
        <f t="shared" si="2"/>
        <v>18620</v>
      </c>
      <c r="M14" s="4">
        <f t="shared" si="3"/>
        <v>39900</v>
      </c>
      <c r="N14" s="2">
        <f t="shared" si="4"/>
        <v>18620</v>
      </c>
      <c r="O14">
        <v>0</v>
      </c>
      <c r="P14">
        <f t="shared" si="5"/>
        <v>60</v>
      </c>
      <c r="Q14">
        <f t="shared" si="6"/>
        <v>60</v>
      </c>
      <c r="R14">
        <f t="shared" si="7"/>
        <v>60</v>
      </c>
      <c r="S14">
        <f t="shared" si="8"/>
        <v>0</v>
      </c>
      <c r="T14" s="2">
        <f t="shared" si="9"/>
        <v>0</v>
      </c>
    </row>
    <row r="15" spans="2:20" x14ac:dyDescent="0.25">
      <c r="B15" s="3">
        <v>8</v>
      </c>
      <c r="C15" s="3" t="s">
        <v>11</v>
      </c>
      <c r="D15" s="5">
        <v>115</v>
      </c>
      <c r="E15" s="3">
        <v>8</v>
      </c>
      <c r="F15" s="7">
        <f>TRANSPOSE(ENTRADAS!J14)</f>
        <v>0</v>
      </c>
      <c r="G15" s="7">
        <f t="shared" si="0"/>
        <v>8</v>
      </c>
      <c r="H15" s="7">
        <f>TRANSPOSE(SALIDAS!J14)</f>
        <v>0</v>
      </c>
      <c r="I15" s="7">
        <v>8</v>
      </c>
      <c r="J15" s="7">
        <f>TRANSPOSE('EXIST MESAS'!I12)</f>
        <v>1.9</v>
      </c>
      <c r="K15" s="7">
        <f t="shared" si="1"/>
        <v>9.9</v>
      </c>
      <c r="L15" s="14">
        <f t="shared" si="2"/>
        <v>1138.5</v>
      </c>
      <c r="M15" s="4">
        <f t="shared" si="3"/>
        <v>0</v>
      </c>
      <c r="N15" s="2">
        <f t="shared" si="4"/>
        <v>218.5</v>
      </c>
      <c r="O15">
        <v>8</v>
      </c>
      <c r="P15">
        <f t="shared" si="5"/>
        <v>0</v>
      </c>
      <c r="Q15">
        <f t="shared" si="6"/>
        <v>0</v>
      </c>
      <c r="R15">
        <f t="shared" si="7"/>
        <v>8</v>
      </c>
      <c r="S15">
        <f t="shared" si="8"/>
        <v>8</v>
      </c>
      <c r="T15" s="2">
        <f t="shared" si="9"/>
        <v>920</v>
      </c>
    </row>
    <row r="16" spans="2:20" x14ac:dyDescent="0.25">
      <c r="B16" s="3">
        <v>44</v>
      </c>
      <c r="C16" s="3" t="s">
        <v>12</v>
      </c>
      <c r="D16" s="5">
        <v>79</v>
      </c>
      <c r="E16" s="3">
        <v>1</v>
      </c>
      <c r="F16" s="7">
        <f>TRANSPOSE(ENTRADAS!J15)</f>
        <v>0</v>
      </c>
      <c r="G16" s="7">
        <f t="shared" si="0"/>
        <v>1</v>
      </c>
      <c r="H16" s="7">
        <f>TRANSPOSE(SALIDAS!J15)</f>
        <v>0</v>
      </c>
      <c r="I16" s="7">
        <v>1</v>
      </c>
      <c r="J16" s="7">
        <f>TRANSPOSE('EXIST MESAS'!I13)</f>
        <v>0</v>
      </c>
      <c r="K16" s="7">
        <f t="shared" si="1"/>
        <v>1</v>
      </c>
      <c r="L16" s="14">
        <f t="shared" si="2"/>
        <v>79</v>
      </c>
      <c r="M16" s="4">
        <f t="shared" si="3"/>
        <v>0</v>
      </c>
      <c r="N16" s="2">
        <f t="shared" si="4"/>
        <v>0</v>
      </c>
      <c r="O16">
        <v>1</v>
      </c>
      <c r="P16">
        <f t="shared" si="5"/>
        <v>0</v>
      </c>
      <c r="Q16">
        <f t="shared" si="6"/>
        <v>0</v>
      </c>
      <c r="R16">
        <f t="shared" si="7"/>
        <v>1</v>
      </c>
      <c r="S16">
        <f t="shared" si="8"/>
        <v>1</v>
      </c>
      <c r="T16" s="2">
        <f t="shared" si="9"/>
        <v>79</v>
      </c>
    </row>
    <row r="17" spans="2:20" x14ac:dyDescent="0.25">
      <c r="B17" s="3">
        <v>82</v>
      </c>
      <c r="C17" s="3" t="s">
        <v>13</v>
      </c>
      <c r="D17" s="5">
        <v>17.5</v>
      </c>
      <c r="E17" s="3">
        <v>100</v>
      </c>
      <c r="F17" s="7">
        <f>TRANSPOSE(ENTRADAS!J16)</f>
        <v>0</v>
      </c>
      <c r="G17" s="7">
        <f t="shared" si="0"/>
        <v>100</v>
      </c>
      <c r="H17" s="7">
        <f>TRANSPOSE(SALIDAS!J16)</f>
        <v>0</v>
      </c>
      <c r="I17" s="7">
        <v>100</v>
      </c>
      <c r="J17" s="7">
        <f>TRANSPOSE('EXIST MESAS'!I14)</f>
        <v>0</v>
      </c>
      <c r="K17" s="7">
        <f t="shared" si="1"/>
        <v>100</v>
      </c>
      <c r="L17" s="14">
        <f t="shared" si="2"/>
        <v>1750</v>
      </c>
      <c r="M17" s="4">
        <f t="shared" si="3"/>
        <v>0</v>
      </c>
      <c r="N17" s="2">
        <f t="shared" si="4"/>
        <v>0</v>
      </c>
      <c r="O17">
        <v>100</v>
      </c>
      <c r="P17">
        <f t="shared" si="5"/>
        <v>0</v>
      </c>
      <c r="Q17">
        <f t="shared" si="6"/>
        <v>0</v>
      </c>
      <c r="R17">
        <f t="shared" si="7"/>
        <v>100</v>
      </c>
      <c r="S17">
        <f t="shared" si="8"/>
        <v>100</v>
      </c>
      <c r="T17" s="2">
        <f t="shared" si="9"/>
        <v>1750</v>
      </c>
    </row>
    <row r="18" spans="2:20" x14ac:dyDescent="0.25">
      <c r="B18" s="3">
        <v>83</v>
      </c>
      <c r="C18" s="3" t="s">
        <v>14</v>
      </c>
      <c r="D18" s="5">
        <v>13.5</v>
      </c>
      <c r="E18" s="3">
        <v>115</v>
      </c>
      <c r="F18" s="7">
        <f>TRANSPOSE(ENTRADAS!J17)</f>
        <v>0</v>
      </c>
      <c r="G18" s="7">
        <f t="shared" si="0"/>
        <v>115</v>
      </c>
      <c r="H18" s="7">
        <f>TRANSPOSE(SALIDAS!J17)</f>
        <v>0</v>
      </c>
      <c r="I18" s="7">
        <v>115</v>
      </c>
      <c r="J18" s="7">
        <f>TRANSPOSE('EXIST MESAS'!I15)</f>
        <v>0</v>
      </c>
      <c r="K18" s="7">
        <f t="shared" si="1"/>
        <v>115</v>
      </c>
      <c r="L18" s="14">
        <f t="shared" si="2"/>
        <v>1552.5</v>
      </c>
      <c r="M18" s="4">
        <f t="shared" si="3"/>
        <v>0</v>
      </c>
      <c r="N18" s="2">
        <f t="shared" si="4"/>
        <v>0</v>
      </c>
      <c r="O18">
        <v>115</v>
      </c>
      <c r="P18">
        <f t="shared" si="5"/>
        <v>0</v>
      </c>
      <c r="Q18">
        <f t="shared" si="6"/>
        <v>0</v>
      </c>
      <c r="R18">
        <f t="shared" si="7"/>
        <v>115</v>
      </c>
      <c r="S18">
        <f t="shared" si="8"/>
        <v>115</v>
      </c>
      <c r="T18" s="2">
        <f t="shared" si="9"/>
        <v>1552.5</v>
      </c>
    </row>
    <row r="19" spans="2:20" x14ac:dyDescent="0.25">
      <c r="B19" s="3">
        <v>10</v>
      </c>
      <c r="C19" s="3" t="s">
        <v>15</v>
      </c>
      <c r="D19" s="5">
        <v>78</v>
      </c>
      <c r="E19" s="3">
        <v>28</v>
      </c>
      <c r="F19" s="7">
        <f>TRANSPOSE(ENTRADAS!J18)</f>
        <v>0</v>
      </c>
      <c r="G19" s="7">
        <f t="shared" si="0"/>
        <v>28</v>
      </c>
      <c r="H19" s="7">
        <f>TRANSPOSE(SALIDAS!J18)</f>
        <v>6</v>
      </c>
      <c r="I19" s="7">
        <v>28</v>
      </c>
      <c r="J19" s="7">
        <f>TRANSPOSE('EXIST MESAS'!I16)</f>
        <v>2.5</v>
      </c>
      <c r="K19" s="7">
        <f t="shared" si="1"/>
        <v>30.5</v>
      </c>
      <c r="L19" s="14">
        <f t="shared" si="2"/>
        <v>2379</v>
      </c>
      <c r="M19" s="4">
        <f t="shared" si="3"/>
        <v>468</v>
      </c>
      <c r="N19" s="2">
        <f t="shared" si="4"/>
        <v>195</v>
      </c>
      <c r="O19">
        <v>28</v>
      </c>
      <c r="P19">
        <f t="shared" si="5"/>
        <v>0</v>
      </c>
      <c r="Q19">
        <f t="shared" si="6"/>
        <v>6</v>
      </c>
      <c r="R19">
        <f t="shared" si="7"/>
        <v>28</v>
      </c>
      <c r="S19">
        <f t="shared" si="8"/>
        <v>22</v>
      </c>
      <c r="T19" s="2">
        <f t="shared" si="9"/>
        <v>1716</v>
      </c>
    </row>
    <row r="20" spans="2:20" x14ac:dyDescent="0.25">
      <c r="B20" s="3">
        <v>11</v>
      </c>
      <c r="C20" s="3" t="s">
        <v>16</v>
      </c>
      <c r="D20" s="5">
        <v>250</v>
      </c>
      <c r="E20" s="3">
        <v>4</v>
      </c>
      <c r="F20" s="7">
        <f>TRANSPOSE(ENTRADAS!J19)</f>
        <v>0</v>
      </c>
      <c r="G20" s="7">
        <f t="shared" si="0"/>
        <v>4</v>
      </c>
      <c r="H20" s="7">
        <f>TRANSPOSE(SALIDAS!J19)</f>
        <v>1</v>
      </c>
      <c r="I20" s="7">
        <v>4</v>
      </c>
      <c r="J20" s="7">
        <f>TRANSPOSE('EXIST MESAS'!I17)</f>
        <v>0</v>
      </c>
      <c r="K20" s="7">
        <f t="shared" si="1"/>
        <v>4</v>
      </c>
      <c r="L20" s="14">
        <f t="shared" si="2"/>
        <v>1000</v>
      </c>
      <c r="M20" s="4">
        <f t="shared" si="3"/>
        <v>250</v>
      </c>
      <c r="N20" s="2">
        <f t="shared" si="4"/>
        <v>0</v>
      </c>
      <c r="O20">
        <v>4</v>
      </c>
      <c r="P20">
        <f t="shared" si="5"/>
        <v>0</v>
      </c>
      <c r="Q20">
        <f t="shared" si="6"/>
        <v>1</v>
      </c>
      <c r="R20">
        <f t="shared" si="7"/>
        <v>4</v>
      </c>
      <c r="S20">
        <f t="shared" si="8"/>
        <v>3</v>
      </c>
      <c r="T20" s="2">
        <f t="shared" si="9"/>
        <v>750</v>
      </c>
    </row>
    <row r="21" spans="2:20" x14ac:dyDescent="0.25">
      <c r="B21" s="3">
        <v>73</v>
      </c>
      <c r="C21" s="3" t="s">
        <v>17</v>
      </c>
      <c r="D21" s="5">
        <v>35</v>
      </c>
      <c r="E21" s="3">
        <v>88</v>
      </c>
      <c r="F21" s="7">
        <f>TRANSPOSE(ENTRADAS!J20)</f>
        <v>0</v>
      </c>
      <c r="G21" s="7">
        <f t="shared" si="0"/>
        <v>88</v>
      </c>
      <c r="H21" s="7">
        <f>TRANSPOSE(SALIDAS!J20)</f>
        <v>0</v>
      </c>
      <c r="I21" s="7">
        <v>88</v>
      </c>
      <c r="J21" s="7">
        <f>TRANSPOSE('EXIST MESAS'!I18)</f>
        <v>1.5</v>
      </c>
      <c r="K21" s="7">
        <f t="shared" si="1"/>
        <v>89.5</v>
      </c>
      <c r="L21" s="14">
        <f t="shared" si="2"/>
        <v>3132.5</v>
      </c>
      <c r="M21" s="4">
        <f t="shared" si="3"/>
        <v>0</v>
      </c>
      <c r="N21" s="2">
        <f t="shared" si="4"/>
        <v>52.5</v>
      </c>
      <c r="O21">
        <v>88</v>
      </c>
      <c r="P21">
        <f t="shared" si="5"/>
        <v>0</v>
      </c>
      <c r="Q21">
        <f t="shared" si="6"/>
        <v>0</v>
      </c>
      <c r="R21">
        <f t="shared" si="7"/>
        <v>88</v>
      </c>
      <c r="S21">
        <f t="shared" si="8"/>
        <v>88</v>
      </c>
      <c r="T21" s="2">
        <f t="shared" si="9"/>
        <v>3080</v>
      </c>
    </row>
    <row r="22" spans="2:20" x14ac:dyDescent="0.25">
      <c r="B22" s="3">
        <v>54</v>
      </c>
      <c r="C22" s="3" t="s">
        <v>18</v>
      </c>
      <c r="D22" s="5">
        <v>93.16</v>
      </c>
      <c r="E22" s="3">
        <v>14</v>
      </c>
      <c r="F22" s="7">
        <f>TRANSPOSE(ENTRADAS!J21)</f>
        <v>0</v>
      </c>
      <c r="G22" s="7">
        <f t="shared" si="0"/>
        <v>14</v>
      </c>
      <c r="H22" s="7">
        <f>TRANSPOSE(SALIDAS!J21)</f>
        <v>0</v>
      </c>
      <c r="I22" s="7">
        <v>14</v>
      </c>
      <c r="J22" s="7">
        <f>TRANSPOSE('EXIST MESAS'!I19)</f>
        <v>0</v>
      </c>
      <c r="K22" s="7">
        <f t="shared" si="1"/>
        <v>14</v>
      </c>
      <c r="L22" s="14">
        <f t="shared" si="2"/>
        <v>1304.24</v>
      </c>
      <c r="M22" s="4">
        <f t="shared" si="3"/>
        <v>0</v>
      </c>
      <c r="N22" s="2">
        <f t="shared" si="4"/>
        <v>0</v>
      </c>
      <c r="O22">
        <v>14</v>
      </c>
      <c r="P22">
        <f t="shared" si="5"/>
        <v>0</v>
      </c>
      <c r="Q22">
        <f t="shared" si="6"/>
        <v>0</v>
      </c>
      <c r="R22">
        <f t="shared" si="7"/>
        <v>14</v>
      </c>
      <c r="S22">
        <f t="shared" si="8"/>
        <v>14</v>
      </c>
      <c r="T22" s="2">
        <f t="shared" si="9"/>
        <v>1304.24</v>
      </c>
    </row>
    <row r="23" spans="2:20" x14ac:dyDescent="0.25">
      <c r="B23" s="3">
        <v>12</v>
      </c>
      <c r="C23" s="3" t="s">
        <v>19</v>
      </c>
      <c r="D23" s="5">
        <v>105</v>
      </c>
      <c r="E23" s="3">
        <v>4</v>
      </c>
      <c r="F23" s="7">
        <f>TRANSPOSE(ENTRADAS!J22)</f>
        <v>0</v>
      </c>
      <c r="G23" s="7">
        <f t="shared" si="0"/>
        <v>4</v>
      </c>
      <c r="H23" s="7">
        <f>TRANSPOSE(SALIDAS!J22)</f>
        <v>0</v>
      </c>
      <c r="I23" s="7">
        <v>4</v>
      </c>
      <c r="J23" s="7">
        <f>TRANSPOSE('EXIST MESAS'!I20)</f>
        <v>0.5</v>
      </c>
      <c r="K23" s="7">
        <f t="shared" si="1"/>
        <v>4.5</v>
      </c>
      <c r="L23" s="14">
        <f t="shared" si="2"/>
        <v>472.5</v>
      </c>
      <c r="M23" s="4">
        <f t="shared" si="3"/>
        <v>0</v>
      </c>
      <c r="N23" s="2">
        <f t="shared" si="4"/>
        <v>52.5</v>
      </c>
      <c r="O23">
        <v>4</v>
      </c>
      <c r="P23">
        <f t="shared" si="5"/>
        <v>0</v>
      </c>
      <c r="Q23">
        <f t="shared" si="6"/>
        <v>0</v>
      </c>
      <c r="R23">
        <f t="shared" si="7"/>
        <v>4</v>
      </c>
      <c r="S23">
        <f t="shared" si="8"/>
        <v>4</v>
      </c>
      <c r="T23" s="2">
        <f t="shared" si="9"/>
        <v>420</v>
      </c>
    </row>
    <row r="24" spans="2:20" x14ac:dyDescent="0.25">
      <c r="B24" s="3">
        <v>87</v>
      </c>
      <c r="C24" s="3" t="s">
        <v>20</v>
      </c>
      <c r="D24" s="5">
        <v>120</v>
      </c>
      <c r="E24" s="3">
        <v>0</v>
      </c>
      <c r="F24" s="7">
        <f>TRANSPOSE(ENTRADAS!J23)</f>
        <v>0</v>
      </c>
      <c r="G24" s="7">
        <f t="shared" si="0"/>
        <v>0</v>
      </c>
      <c r="H24" s="7">
        <f>TRANSPOSE(SALIDAS!J23)</f>
        <v>0</v>
      </c>
      <c r="I24" s="7">
        <v>0</v>
      </c>
      <c r="J24" s="7">
        <f>TRANSPOSE('EXIST MESAS'!I21)</f>
        <v>0</v>
      </c>
      <c r="K24" s="7">
        <f t="shared" si="1"/>
        <v>0</v>
      </c>
      <c r="L24" s="14">
        <f t="shared" si="2"/>
        <v>0</v>
      </c>
      <c r="M24" s="4">
        <f t="shared" si="3"/>
        <v>0</v>
      </c>
      <c r="N24" s="2">
        <f t="shared" si="4"/>
        <v>0</v>
      </c>
      <c r="O24">
        <v>0</v>
      </c>
      <c r="P24">
        <f t="shared" si="5"/>
        <v>0</v>
      </c>
      <c r="Q24">
        <f t="shared" si="6"/>
        <v>0</v>
      </c>
      <c r="R24">
        <f t="shared" si="7"/>
        <v>0</v>
      </c>
      <c r="S24">
        <f t="shared" si="8"/>
        <v>0</v>
      </c>
      <c r="T24" s="2">
        <f t="shared" si="9"/>
        <v>0</v>
      </c>
    </row>
    <row r="25" spans="2:20" x14ac:dyDescent="0.25">
      <c r="B25" s="3">
        <v>14</v>
      </c>
      <c r="C25" s="3" t="s">
        <v>21</v>
      </c>
      <c r="D25" s="5">
        <v>190</v>
      </c>
      <c r="E25" s="3">
        <v>28</v>
      </c>
      <c r="F25" s="7">
        <f>TRANSPOSE(ENTRADAS!J24)</f>
        <v>0</v>
      </c>
      <c r="G25" s="7">
        <f t="shared" si="0"/>
        <v>28</v>
      </c>
      <c r="H25" s="7">
        <f>TRANSPOSE(SALIDAS!J24)</f>
        <v>1</v>
      </c>
      <c r="I25" s="7">
        <v>28</v>
      </c>
      <c r="J25" s="7">
        <f>TRANSPOSE('EXIST MESAS'!I22)</f>
        <v>2</v>
      </c>
      <c r="K25" s="7">
        <f t="shared" si="1"/>
        <v>30</v>
      </c>
      <c r="L25" s="14">
        <f t="shared" si="2"/>
        <v>5700</v>
      </c>
      <c r="M25" s="4">
        <f t="shared" si="3"/>
        <v>190</v>
      </c>
      <c r="N25" s="2">
        <f t="shared" si="4"/>
        <v>380</v>
      </c>
      <c r="O25">
        <v>28</v>
      </c>
      <c r="P25">
        <f t="shared" si="5"/>
        <v>0</v>
      </c>
      <c r="Q25">
        <f t="shared" si="6"/>
        <v>1</v>
      </c>
      <c r="R25">
        <f t="shared" si="7"/>
        <v>28</v>
      </c>
      <c r="S25">
        <f t="shared" si="8"/>
        <v>27</v>
      </c>
      <c r="T25" s="2">
        <f t="shared" si="9"/>
        <v>5130</v>
      </c>
    </row>
    <row r="26" spans="2:20" x14ac:dyDescent="0.25">
      <c r="B26" s="3">
        <v>15</v>
      </c>
      <c r="C26" s="3" t="s">
        <v>22</v>
      </c>
      <c r="D26" s="5">
        <v>210</v>
      </c>
      <c r="E26" s="3">
        <v>0</v>
      </c>
      <c r="F26" s="7">
        <f>TRANSPOSE(ENTRADAS!J25)</f>
        <v>0</v>
      </c>
      <c r="G26" s="7">
        <f t="shared" si="0"/>
        <v>0</v>
      </c>
      <c r="H26" s="7">
        <f>TRANSPOSE(SALIDAS!J25)</f>
        <v>0</v>
      </c>
      <c r="I26" s="7">
        <v>0</v>
      </c>
      <c r="J26" s="7">
        <f>TRANSPOSE('EXIST MESAS'!I23)</f>
        <v>0</v>
      </c>
      <c r="K26" s="7">
        <f t="shared" si="1"/>
        <v>0</v>
      </c>
      <c r="L26" s="14">
        <f t="shared" si="2"/>
        <v>0</v>
      </c>
      <c r="M26" s="4">
        <f t="shared" si="3"/>
        <v>0</v>
      </c>
      <c r="N26" s="2">
        <f t="shared" si="4"/>
        <v>0</v>
      </c>
      <c r="O26"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0</v>
      </c>
      <c r="T26" s="2">
        <f t="shared" si="9"/>
        <v>0</v>
      </c>
    </row>
    <row r="27" spans="2:20" x14ac:dyDescent="0.25">
      <c r="B27" s="3">
        <v>16</v>
      </c>
      <c r="C27" s="3" t="s">
        <v>23</v>
      </c>
      <c r="D27" s="5">
        <v>90</v>
      </c>
      <c r="E27" s="3">
        <v>0</v>
      </c>
      <c r="F27" s="7">
        <f>TRANSPOSE(ENTRADAS!J26)</f>
        <v>4</v>
      </c>
      <c r="G27" s="7">
        <f t="shared" si="0"/>
        <v>4</v>
      </c>
      <c r="H27" s="7">
        <f>TRANSPOSE(SALIDAS!J26)</f>
        <v>4</v>
      </c>
      <c r="I27" s="7">
        <v>0</v>
      </c>
      <c r="J27" s="7">
        <f>TRANSPOSE('EXIST MESAS'!I24)</f>
        <v>3</v>
      </c>
      <c r="K27" s="7">
        <f t="shared" si="1"/>
        <v>3</v>
      </c>
      <c r="L27" s="14">
        <f t="shared" si="2"/>
        <v>270</v>
      </c>
      <c r="M27" s="4">
        <f t="shared" si="3"/>
        <v>360</v>
      </c>
      <c r="N27" s="2">
        <f t="shared" si="4"/>
        <v>270</v>
      </c>
      <c r="O27">
        <v>0</v>
      </c>
      <c r="P27">
        <f t="shared" si="5"/>
        <v>4</v>
      </c>
      <c r="Q27">
        <f t="shared" si="6"/>
        <v>4</v>
      </c>
      <c r="R27">
        <f t="shared" si="7"/>
        <v>4</v>
      </c>
      <c r="S27">
        <f t="shared" si="8"/>
        <v>0</v>
      </c>
      <c r="T27" s="2">
        <f t="shared" si="9"/>
        <v>0</v>
      </c>
    </row>
    <row r="28" spans="2:20" x14ac:dyDescent="0.25">
      <c r="B28" s="3">
        <v>17</v>
      </c>
      <c r="C28" s="3" t="s">
        <v>24</v>
      </c>
      <c r="D28" s="5">
        <v>205.65</v>
      </c>
      <c r="E28" s="3">
        <v>1</v>
      </c>
      <c r="F28" s="7">
        <f>TRANSPOSE(ENTRADAS!J27)</f>
        <v>0</v>
      </c>
      <c r="G28" s="7">
        <f t="shared" si="0"/>
        <v>1</v>
      </c>
      <c r="H28" s="7">
        <f>TRANSPOSE(SALIDAS!J27)</f>
        <v>1</v>
      </c>
      <c r="I28" s="7">
        <v>1</v>
      </c>
      <c r="J28" s="7">
        <f>TRANSPOSE('EXIST MESAS'!I25)</f>
        <v>0</v>
      </c>
      <c r="K28" s="7">
        <f t="shared" si="1"/>
        <v>1</v>
      </c>
      <c r="L28" s="14">
        <f t="shared" si="2"/>
        <v>205.65</v>
      </c>
      <c r="M28" s="4">
        <f t="shared" si="3"/>
        <v>205.65</v>
      </c>
      <c r="N28" s="2">
        <f t="shared" si="4"/>
        <v>0</v>
      </c>
      <c r="O28">
        <v>1</v>
      </c>
      <c r="P28">
        <f t="shared" si="5"/>
        <v>0</v>
      </c>
      <c r="Q28">
        <f t="shared" si="6"/>
        <v>1</v>
      </c>
      <c r="R28">
        <f t="shared" si="7"/>
        <v>1</v>
      </c>
      <c r="S28">
        <f t="shared" si="8"/>
        <v>0</v>
      </c>
      <c r="T28" s="2">
        <f t="shared" si="9"/>
        <v>0</v>
      </c>
    </row>
    <row r="29" spans="2:20" x14ac:dyDescent="0.25">
      <c r="B29" s="3">
        <v>18</v>
      </c>
      <c r="C29" s="3" t="s">
        <v>25</v>
      </c>
      <c r="D29" s="5">
        <v>220</v>
      </c>
      <c r="E29" s="3">
        <v>14</v>
      </c>
      <c r="F29" s="7">
        <f>TRANSPOSE(ENTRADAS!J28)</f>
        <v>0</v>
      </c>
      <c r="G29" s="7">
        <f t="shared" si="0"/>
        <v>14</v>
      </c>
      <c r="H29" s="7">
        <f>TRANSPOSE(SALIDAS!J28)</f>
        <v>0</v>
      </c>
      <c r="I29" s="7">
        <v>14</v>
      </c>
      <c r="J29" s="7">
        <f>TRANSPOSE('EXIST MESAS'!I26)</f>
        <v>1.5</v>
      </c>
      <c r="K29" s="7">
        <f t="shared" si="1"/>
        <v>15.5</v>
      </c>
      <c r="L29" s="14">
        <f t="shared" si="2"/>
        <v>3410</v>
      </c>
      <c r="M29" s="4">
        <f t="shared" si="3"/>
        <v>0</v>
      </c>
      <c r="N29" s="2">
        <f t="shared" si="4"/>
        <v>330</v>
      </c>
      <c r="O29">
        <v>14</v>
      </c>
      <c r="P29">
        <f t="shared" si="5"/>
        <v>0</v>
      </c>
      <c r="Q29">
        <f t="shared" si="6"/>
        <v>0</v>
      </c>
      <c r="R29">
        <f t="shared" si="7"/>
        <v>14</v>
      </c>
      <c r="S29">
        <f t="shared" si="8"/>
        <v>14</v>
      </c>
      <c r="T29" s="2">
        <f t="shared" si="9"/>
        <v>3080</v>
      </c>
    </row>
    <row r="30" spans="2:20" x14ac:dyDescent="0.25">
      <c r="B30" s="3">
        <v>90</v>
      </c>
      <c r="C30" s="3" t="s">
        <v>26</v>
      </c>
      <c r="D30" s="5">
        <v>250</v>
      </c>
      <c r="E30" s="3">
        <v>1</v>
      </c>
      <c r="F30" s="7">
        <f>TRANSPOSE(ENTRADAS!J29)</f>
        <v>0</v>
      </c>
      <c r="G30" s="7">
        <f t="shared" si="0"/>
        <v>1</v>
      </c>
      <c r="H30" s="7">
        <f>TRANSPOSE(SALIDAS!J29)</f>
        <v>0</v>
      </c>
      <c r="I30" s="7">
        <v>1</v>
      </c>
      <c r="J30" s="7">
        <f>TRANSPOSE('EXIST MESAS'!I27)</f>
        <v>1.5</v>
      </c>
      <c r="K30" s="7">
        <f t="shared" si="1"/>
        <v>2.5</v>
      </c>
      <c r="L30" s="14">
        <f t="shared" si="2"/>
        <v>625</v>
      </c>
      <c r="M30" s="4">
        <f t="shared" si="3"/>
        <v>0</v>
      </c>
      <c r="N30" s="2">
        <f t="shared" si="4"/>
        <v>375</v>
      </c>
      <c r="O30">
        <v>1</v>
      </c>
      <c r="P30">
        <f t="shared" si="5"/>
        <v>0</v>
      </c>
      <c r="Q30">
        <f t="shared" si="6"/>
        <v>0</v>
      </c>
      <c r="R30">
        <f t="shared" si="7"/>
        <v>1</v>
      </c>
      <c r="S30">
        <f t="shared" si="8"/>
        <v>1</v>
      </c>
      <c r="T30" s="2">
        <f t="shared" si="9"/>
        <v>250</v>
      </c>
    </row>
    <row r="31" spans="2:20" x14ac:dyDescent="0.25">
      <c r="B31" s="3">
        <v>19</v>
      </c>
      <c r="C31" s="3" t="s">
        <v>27</v>
      </c>
      <c r="D31" s="5">
        <v>26</v>
      </c>
      <c r="E31" s="3">
        <v>139</v>
      </c>
      <c r="F31" s="7">
        <f>TRANSPOSE(ENTRADAS!J30)</f>
        <v>0</v>
      </c>
      <c r="G31" s="7">
        <f t="shared" si="0"/>
        <v>139</v>
      </c>
      <c r="H31" s="7">
        <f>TRANSPOSE(SALIDAS!J30)</f>
        <v>30</v>
      </c>
      <c r="I31" s="7">
        <v>139</v>
      </c>
      <c r="J31" s="7">
        <f>TRANSPOSE('EXIST MESAS'!I28)</f>
        <v>37</v>
      </c>
      <c r="K31" s="7">
        <f t="shared" si="1"/>
        <v>176</v>
      </c>
      <c r="L31" s="14">
        <f t="shared" si="2"/>
        <v>4576</v>
      </c>
      <c r="M31" s="4">
        <f t="shared" si="3"/>
        <v>780</v>
      </c>
      <c r="N31" s="2">
        <f t="shared" si="4"/>
        <v>962</v>
      </c>
      <c r="O31">
        <v>139</v>
      </c>
      <c r="P31">
        <f t="shared" si="5"/>
        <v>0</v>
      </c>
      <c r="Q31">
        <f t="shared" si="6"/>
        <v>30</v>
      </c>
      <c r="R31">
        <f t="shared" si="7"/>
        <v>139</v>
      </c>
      <c r="S31">
        <f t="shared" si="8"/>
        <v>109</v>
      </c>
      <c r="T31" s="2">
        <f t="shared" si="9"/>
        <v>2834</v>
      </c>
    </row>
    <row r="32" spans="2:20" x14ac:dyDescent="0.25">
      <c r="B32" s="3">
        <v>20</v>
      </c>
      <c r="C32" s="3" t="s">
        <v>28</v>
      </c>
      <c r="D32" s="5">
        <v>26</v>
      </c>
      <c r="E32" s="3">
        <v>15</v>
      </c>
      <c r="F32" s="7">
        <f>TRANSPOSE(ENTRADAS!J31)</f>
        <v>0</v>
      </c>
      <c r="G32" s="7">
        <f t="shared" si="0"/>
        <v>15</v>
      </c>
      <c r="H32" s="7">
        <f>TRANSPOSE(SALIDAS!J31)</f>
        <v>0</v>
      </c>
      <c r="I32" s="7">
        <v>15</v>
      </c>
      <c r="J32" s="7">
        <f>TRANSPOSE('EXIST MESAS'!I29)</f>
        <v>1</v>
      </c>
      <c r="K32" s="7">
        <f t="shared" si="1"/>
        <v>16</v>
      </c>
      <c r="L32" s="14">
        <f t="shared" si="2"/>
        <v>416</v>
      </c>
      <c r="M32" s="4">
        <f t="shared" si="3"/>
        <v>0</v>
      </c>
      <c r="N32" s="2">
        <f t="shared" si="4"/>
        <v>26</v>
      </c>
      <c r="O32">
        <v>15</v>
      </c>
      <c r="P32">
        <f t="shared" si="5"/>
        <v>0</v>
      </c>
      <c r="Q32">
        <f t="shared" si="6"/>
        <v>0</v>
      </c>
      <c r="R32">
        <f t="shared" si="7"/>
        <v>15</v>
      </c>
      <c r="S32">
        <f t="shared" si="8"/>
        <v>15</v>
      </c>
      <c r="T32" s="2">
        <f t="shared" si="9"/>
        <v>390</v>
      </c>
    </row>
    <row r="33" spans="2:20" x14ac:dyDescent="0.25">
      <c r="B33" s="3">
        <v>74</v>
      </c>
      <c r="C33" s="3" t="s">
        <v>29</v>
      </c>
      <c r="D33" s="5">
        <v>1400</v>
      </c>
      <c r="E33" s="3">
        <v>0</v>
      </c>
      <c r="F33" s="7">
        <f>TRANSPOSE(ENTRADAS!J32)</f>
        <v>0</v>
      </c>
      <c r="G33" s="7">
        <f t="shared" si="0"/>
        <v>0</v>
      </c>
      <c r="H33" s="7">
        <f>TRANSPOSE(SALIDAS!J32)</f>
        <v>0</v>
      </c>
      <c r="I33" s="7">
        <v>0</v>
      </c>
      <c r="J33" s="7">
        <f>TRANSPOSE('EXIST MESAS'!I30)</f>
        <v>0</v>
      </c>
      <c r="K33" s="7">
        <f t="shared" si="1"/>
        <v>0</v>
      </c>
      <c r="L33" s="14">
        <f t="shared" si="2"/>
        <v>0</v>
      </c>
      <c r="M33" s="4">
        <f t="shared" si="3"/>
        <v>0</v>
      </c>
      <c r="N33" s="2">
        <f t="shared" si="4"/>
        <v>0</v>
      </c>
      <c r="O33"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0</v>
      </c>
      <c r="T33" s="2">
        <f t="shared" si="9"/>
        <v>0</v>
      </c>
    </row>
    <row r="34" spans="2:20" x14ac:dyDescent="0.25">
      <c r="B34" s="3">
        <v>21</v>
      </c>
      <c r="C34" s="3" t="s">
        <v>30</v>
      </c>
      <c r="D34" s="5">
        <v>17</v>
      </c>
      <c r="E34" s="3">
        <v>330</v>
      </c>
      <c r="F34" s="7">
        <f>TRANSPOSE(ENTRADAS!J33)</f>
        <v>0</v>
      </c>
      <c r="G34" s="7">
        <f t="shared" si="0"/>
        <v>330</v>
      </c>
      <c r="H34" s="7">
        <f>TRANSPOSE(SALIDAS!J33)</f>
        <v>90</v>
      </c>
      <c r="I34" s="7">
        <v>330</v>
      </c>
      <c r="J34" s="7">
        <f>TRANSPOSE('EXIST MESAS'!I31)</f>
        <v>12</v>
      </c>
      <c r="K34" s="7">
        <f t="shared" si="1"/>
        <v>342</v>
      </c>
      <c r="L34" s="14">
        <f t="shared" si="2"/>
        <v>5814</v>
      </c>
      <c r="M34" s="4">
        <f t="shared" si="3"/>
        <v>1530</v>
      </c>
      <c r="N34" s="2">
        <f t="shared" si="4"/>
        <v>204</v>
      </c>
      <c r="O34">
        <v>330</v>
      </c>
      <c r="P34">
        <f t="shared" si="5"/>
        <v>0</v>
      </c>
      <c r="Q34">
        <f t="shared" si="6"/>
        <v>90</v>
      </c>
      <c r="R34">
        <f t="shared" si="7"/>
        <v>330</v>
      </c>
      <c r="S34">
        <f t="shared" si="8"/>
        <v>240</v>
      </c>
      <c r="T34" s="2">
        <f t="shared" si="9"/>
        <v>4080</v>
      </c>
    </row>
    <row r="35" spans="2:20" x14ac:dyDescent="0.25">
      <c r="B35" s="3">
        <v>70</v>
      </c>
      <c r="C35" s="3" t="s">
        <v>31</v>
      </c>
      <c r="D35" s="5">
        <v>680.35</v>
      </c>
      <c r="E35" s="3">
        <v>5</v>
      </c>
      <c r="F35" s="7">
        <f>TRANSPOSE(ENTRADAS!J34)</f>
        <v>0</v>
      </c>
      <c r="G35" s="7">
        <f t="shared" si="0"/>
        <v>5</v>
      </c>
      <c r="H35" s="7">
        <f>TRANSPOSE(SALIDAS!J34)</f>
        <v>0</v>
      </c>
      <c r="I35" s="7">
        <v>5</v>
      </c>
      <c r="J35" s="7">
        <f>TRANSPOSE('EXIST MESAS'!I32)</f>
        <v>0.5</v>
      </c>
      <c r="K35" s="7">
        <f t="shared" si="1"/>
        <v>5.5</v>
      </c>
      <c r="L35" s="14">
        <f t="shared" si="2"/>
        <v>3741.9250000000002</v>
      </c>
      <c r="M35" s="4">
        <f t="shared" si="3"/>
        <v>0</v>
      </c>
      <c r="N35" s="2">
        <f t="shared" si="4"/>
        <v>340.17500000000001</v>
      </c>
      <c r="O35">
        <v>5</v>
      </c>
      <c r="P35">
        <f t="shared" si="5"/>
        <v>0</v>
      </c>
      <c r="Q35">
        <f t="shared" si="6"/>
        <v>0</v>
      </c>
      <c r="R35">
        <f t="shared" si="7"/>
        <v>5</v>
      </c>
      <c r="S35">
        <f t="shared" si="8"/>
        <v>5</v>
      </c>
      <c r="T35" s="2">
        <f t="shared" si="9"/>
        <v>3401.75</v>
      </c>
    </row>
    <row r="36" spans="2:20" x14ac:dyDescent="0.25">
      <c r="B36" s="3">
        <v>22</v>
      </c>
      <c r="C36" s="3" t="s">
        <v>32</v>
      </c>
      <c r="D36" s="5">
        <v>30</v>
      </c>
      <c r="E36" s="3">
        <v>195</v>
      </c>
      <c r="F36" s="7">
        <f>TRANSPOSE(ENTRADAS!J35)</f>
        <v>0</v>
      </c>
      <c r="G36" s="7">
        <f t="shared" si="0"/>
        <v>195</v>
      </c>
      <c r="H36" s="7">
        <f>TRANSPOSE(SALIDAS!J35)</f>
        <v>0</v>
      </c>
      <c r="I36" s="7">
        <v>195</v>
      </c>
      <c r="J36" s="7">
        <f>TRANSPOSE('EXIST MESAS'!I33)</f>
        <v>18</v>
      </c>
      <c r="K36" s="7">
        <f t="shared" si="1"/>
        <v>213</v>
      </c>
      <c r="L36" s="14">
        <f t="shared" si="2"/>
        <v>6390</v>
      </c>
      <c r="M36" s="4">
        <f t="shared" si="3"/>
        <v>0</v>
      </c>
      <c r="N36" s="2">
        <f t="shared" si="4"/>
        <v>540</v>
      </c>
      <c r="O36">
        <v>195</v>
      </c>
      <c r="P36">
        <f t="shared" si="5"/>
        <v>0</v>
      </c>
      <c r="Q36">
        <f t="shared" si="6"/>
        <v>0</v>
      </c>
      <c r="R36">
        <f t="shared" si="7"/>
        <v>195</v>
      </c>
      <c r="S36">
        <f t="shared" si="8"/>
        <v>195</v>
      </c>
      <c r="T36" s="2">
        <f t="shared" si="9"/>
        <v>5850</v>
      </c>
    </row>
    <row r="37" spans="2:20" x14ac:dyDescent="0.25">
      <c r="B37" s="3">
        <v>63</v>
      </c>
      <c r="C37" s="3" t="s">
        <v>33</v>
      </c>
      <c r="D37" s="5">
        <v>140</v>
      </c>
      <c r="E37" s="3">
        <v>1</v>
      </c>
      <c r="F37" s="7">
        <f>TRANSPOSE(ENTRADAS!J36)</f>
        <v>0</v>
      </c>
      <c r="G37" s="7">
        <f t="shared" si="0"/>
        <v>1</v>
      </c>
      <c r="H37" s="7">
        <f>TRANSPOSE(SALIDAS!J36)</f>
        <v>0</v>
      </c>
      <c r="I37" s="7">
        <v>1</v>
      </c>
      <c r="J37" s="7">
        <f>TRANSPOSE('EXIST MESAS'!I34)</f>
        <v>2</v>
      </c>
      <c r="K37" s="7">
        <f t="shared" si="1"/>
        <v>3</v>
      </c>
      <c r="L37" s="14">
        <f t="shared" si="2"/>
        <v>420</v>
      </c>
      <c r="M37" s="4">
        <f t="shared" si="3"/>
        <v>0</v>
      </c>
      <c r="N37" s="2">
        <f t="shared" si="4"/>
        <v>280</v>
      </c>
      <c r="O37">
        <v>1</v>
      </c>
      <c r="P37">
        <f t="shared" si="5"/>
        <v>0</v>
      </c>
      <c r="Q37">
        <f t="shared" si="6"/>
        <v>0</v>
      </c>
      <c r="R37">
        <f t="shared" si="7"/>
        <v>1</v>
      </c>
      <c r="S37">
        <f t="shared" si="8"/>
        <v>1</v>
      </c>
      <c r="T37" s="2">
        <f t="shared" si="9"/>
        <v>140</v>
      </c>
    </row>
    <row r="38" spans="2:20" x14ac:dyDescent="0.25">
      <c r="B38" s="3">
        <v>64</v>
      </c>
      <c r="C38" s="3" t="s">
        <v>34</v>
      </c>
      <c r="D38" s="5">
        <v>135</v>
      </c>
      <c r="E38" s="3">
        <v>0</v>
      </c>
      <c r="F38" s="7">
        <f>TRANSPOSE(ENTRADAS!J37)</f>
        <v>0</v>
      </c>
      <c r="G38" s="7">
        <f t="shared" si="0"/>
        <v>0</v>
      </c>
      <c r="H38" s="7">
        <f>TRANSPOSE(SALIDAS!J37)</f>
        <v>0</v>
      </c>
      <c r="I38" s="7">
        <v>0</v>
      </c>
      <c r="J38" s="7">
        <f>TRANSPOSE('EXIST MESAS'!I35)</f>
        <v>11</v>
      </c>
      <c r="K38" s="7">
        <f t="shared" si="1"/>
        <v>11</v>
      </c>
      <c r="L38" s="14">
        <f t="shared" si="2"/>
        <v>1485</v>
      </c>
      <c r="M38" s="4">
        <f t="shared" si="3"/>
        <v>0</v>
      </c>
      <c r="N38" s="2">
        <f t="shared" si="4"/>
        <v>1485</v>
      </c>
      <c r="O38">
        <v>0</v>
      </c>
      <c r="P38">
        <f t="shared" si="5"/>
        <v>0</v>
      </c>
      <c r="Q38">
        <f t="shared" si="6"/>
        <v>0</v>
      </c>
      <c r="R38">
        <f t="shared" si="7"/>
        <v>0</v>
      </c>
      <c r="S38">
        <f t="shared" si="8"/>
        <v>0</v>
      </c>
      <c r="T38" s="2">
        <f t="shared" si="9"/>
        <v>0</v>
      </c>
    </row>
    <row r="39" spans="2:20" x14ac:dyDescent="0.25">
      <c r="B39" s="3">
        <v>92</v>
      </c>
      <c r="C39" s="3" t="s">
        <v>35</v>
      </c>
      <c r="D39" s="5">
        <v>90.5</v>
      </c>
      <c r="E39" s="3">
        <v>8</v>
      </c>
      <c r="F39" s="7">
        <f>TRANSPOSE(ENTRADAS!J38)</f>
        <v>0</v>
      </c>
      <c r="G39" s="7">
        <f t="shared" si="0"/>
        <v>8</v>
      </c>
      <c r="H39" s="7">
        <f>TRANSPOSE(SALIDAS!J38)</f>
        <v>8</v>
      </c>
      <c r="I39" s="7">
        <v>8</v>
      </c>
      <c r="J39" s="7">
        <f>TRANSPOSE('EXIST MESAS'!I36)</f>
        <v>0</v>
      </c>
      <c r="K39" s="7">
        <f t="shared" si="1"/>
        <v>8</v>
      </c>
      <c r="L39" s="14">
        <f t="shared" si="2"/>
        <v>724</v>
      </c>
      <c r="M39" s="4">
        <f t="shared" si="3"/>
        <v>724</v>
      </c>
      <c r="N39" s="2">
        <f t="shared" si="4"/>
        <v>0</v>
      </c>
      <c r="O39">
        <v>8</v>
      </c>
      <c r="P39">
        <f t="shared" si="5"/>
        <v>0</v>
      </c>
      <c r="Q39">
        <f t="shared" si="6"/>
        <v>8</v>
      </c>
      <c r="R39">
        <f t="shared" si="7"/>
        <v>8</v>
      </c>
      <c r="S39">
        <f t="shared" si="8"/>
        <v>0</v>
      </c>
      <c r="T39" s="2">
        <f t="shared" si="9"/>
        <v>0</v>
      </c>
    </row>
    <row r="40" spans="2:20" x14ac:dyDescent="0.25">
      <c r="B40" s="3">
        <v>25</v>
      </c>
      <c r="C40" s="3" t="s">
        <v>36</v>
      </c>
      <c r="D40" s="5">
        <v>192</v>
      </c>
      <c r="E40" s="3">
        <v>3</v>
      </c>
      <c r="F40" s="7">
        <f>TRANSPOSE(ENTRADAS!J39)</f>
        <v>0</v>
      </c>
      <c r="G40" s="7">
        <f t="shared" si="0"/>
        <v>3</v>
      </c>
      <c r="H40" s="7">
        <f>TRANSPOSE(SALIDAS!J39)</f>
        <v>0</v>
      </c>
      <c r="I40" s="7">
        <v>3</v>
      </c>
      <c r="J40" s="7">
        <f>TRANSPOSE('EXIST MESAS'!I37)</f>
        <v>5</v>
      </c>
      <c r="K40" s="7">
        <f t="shared" si="1"/>
        <v>8</v>
      </c>
      <c r="L40" s="14">
        <f t="shared" si="2"/>
        <v>1536</v>
      </c>
      <c r="M40" s="4">
        <f t="shared" si="3"/>
        <v>0</v>
      </c>
      <c r="N40" s="2">
        <f t="shared" si="4"/>
        <v>960</v>
      </c>
      <c r="O40">
        <v>3</v>
      </c>
      <c r="P40">
        <f t="shared" si="5"/>
        <v>0</v>
      </c>
      <c r="Q40">
        <f t="shared" si="6"/>
        <v>0</v>
      </c>
      <c r="R40">
        <f t="shared" si="7"/>
        <v>3</v>
      </c>
      <c r="S40">
        <f t="shared" si="8"/>
        <v>3</v>
      </c>
      <c r="T40" s="2">
        <f t="shared" si="9"/>
        <v>576</v>
      </c>
    </row>
    <row r="41" spans="2:20" x14ac:dyDescent="0.25">
      <c r="B41" s="3">
        <v>76</v>
      </c>
      <c r="C41" s="3" t="s">
        <v>37</v>
      </c>
      <c r="D41" s="5">
        <v>12.1</v>
      </c>
      <c r="E41" s="3">
        <v>0</v>
      </c>
      <c r="F41" s="7">
        <f>TRANSPOSE(ENTRADAS!J40)</f>
        <v>0</v>
      </c>
      <c r="G41" s="7">
        <f t="shared" si="0"/>
        <v>0</v>
      </c>
      <c r="H41" s="7">
        <f>TRANSPOSE(SALIDAS!J40)</f>
        <v>0</v>
      </c>
      <c r="I41" s="7">
        <v>0</v>
      </c>
      <c r="J41" s="7">
        <f>TRANSPOSE('EXIST MESAS'!I38)</f>
        <v>0</v>
      </c>
      <c r="K41" s="7">
        <f t="shared" si="1"/>
        <v>0</v>
      </c>
      <c r="L41" s="14">
        <f t="shared" si="2"/>
        <v>0</v>
      </c>
      <c r="M41" s="4">
        <f t="shared" si="3"/>
        <v>0</v>
      </c>
      <c r="N41" s="2">
        <f t="shared" si="4"/>
        <v>0</v>
      </c>
      <c r="O41">
        <v>0</v>
      </c>
      <c r="P41">
        <f t="shared" si="5"/>
        <v>0</v>
      </c>
      <c r="Q41">
        <f t="shared" si="6"/>
        <v>0</v>
      </c>
      <c r="R41">
        <f t="shared" si="7"/>
        <v>0</v>
      </c>
      <c r="S41">
        <f t="shared" si="8"/>
        <v>0</v>
      </c>
      <c r="T41" s="2">
        <f t="shared" si="9"/>
        <v>0</v>
      </c>
    </row>
    <row r="42" spans="2:20" x14ac:dyDescent="0.25">
      <c r="B42" s="3">
        <v>27</v>
      </c>
      <c r="C42" s="3" t="s">
        <v>38</v>
      </c>
      <c r="D42" s="5">
        <v>0</v>
      </c>
      <c r="E42" s="3">
        <v>0</v>
      </c>
      <c r="F42" s="7">
        <f>TRANSPOSE(ENTRADAS!J41)</f>
        <v>0</v>
      </c>
      <c r="G42" s="7">
        <f t="shared" si="0"/>
        <v>0</v>
      </c>
      <c r="H42" s="7">
        <f>TRANSPOSE(SALIDAS!J41)</f>
        <v>0</v>
      </c>
      <c r="I42" s="7">
        <v>0</v>
      </c>
      <c r="J42" s="7">
        <f>TRANSPOSE('EXIST MESAS'!I39)</f>
        <v>0</v>
      </c>
      <c r="K42" s="7">
        <f t="shared" si="1"/>
        <v>0</v>
      </c>
      <c r="L42" s="14">
        <f t="shared" si="2"/>
        <v>0</v>
      </c>
      <c r="M42" s="4">
        <f t="shared" si="3"/>
        <v>0</v>
      </c>
      <c r="N42" s="2">
        <f t="shared" si="4"/>
        <v>0</v>
      </c>
      <c r="O42">
        <v>0</v>
      </c>
      <c r="P42">
        <f t="shared" si="5"/>
        <v>0</v>
      </c>
      <c r="Q42">
        <f t="shared" si="6"/>
        <v>0</v>
      </c>
      <c r="R42">
        <f t="shared" si="7"/>
        <v>0</v>
      </c>
      <c r="S42">
        <f t="shared" si="8"/>
        <v>0</v>
      </c>
      <c r="T42" s="2">
        <f t="shared" si="9"/>
        <v>0</v>
      </c>
    </row>
    <row r="43" spans="2:20" x14ac:dyDescent="0.25">
      <c r="B43" s="3">
        <v>28</v>
      </c>
      <c r="C43" s="3" t="s">
        <v>39</v>
      </c>
      <c r="D43" s="5">
        <v>120</v>
      </c>
      <c r="E43" s="3">
        <v>1</v>
      </c>
      <c r="F43" s="7">
        <f>TRANSPOSE(ENTRADAS!J42)</f>
        <v>0</v>
      </c>
      <c r="G43" s="7">
        <f t="shared" si="0"/>
        <v>1</v>
      </c>
      <c r="H43" s="7">
        <f>TRANSPOSE(SALIDAS!J42)</f>
        <v>0</v>
      </c>
      <c r="I43" s="7">
        <v>1</v>
      </c>
      <c r="J43" s="7">
        <f>TRANSPOSE('EXIST MESAS'!I40)</f>
        <v>0.7</v>
      </c>
      <c r="K43" s="7">
        <f t="shared" si="1"/>
        <v>1.7</v>
      </c>
      <c r="L43" s="14">
        <f t="shared" si="2"/>
        <v>204</v>
      </c>
      <c r="M43" s="4">
        <f t="shared" si="3"/>
        <v>0</v>
      </c>
      <c r="N43" s="2">
        <f t="shared" si="4"/>
        <v>84</v>
      </c>
      <c r="O43">
        <v>1</v>
      </c>
      <c r="P43">
        <f t="shared" si="5"/>
        <v>0</v>
      </c>
      <c r="Q43">
        <f t="shared" si="6"/>
        <v>0</v>
      </c>
      <c r="R43">
        <f t="shared" si="7"/>
        <v>1</v>
      </c>
      <c r="S43">
        <f t="shared" si="8"/>
        <v>1</v>
      </c>
      <c r="T43" s="2">
        <f t="shared" si="9"/>
        <v>120</v>
      </c>
    </row>
    <row r="44" spans="2:20" x14ac:dyDescent="0.25">
      <c r="B44" s="3">
        <v>29</v>
      </c>
      <c r="C44" s="3" t="s">
        <v>40</v>
      </c>
      <c r="D44" s="5">
        <v>155</v>
      </c>
      <c r="E44" s="3">
        <v>9</v>
      </c>
      <c r="F44" s="7">
        <f>TRANSPOSE(ENTRADAS!J43)</f>
        <v>0</v>
      </c>
      <c r="G44" s="7">
        <f t="shared" si="0"/>
        <v>9</v>
      </c>
      <c r="H44" s="7">
        <f>TRANSPOSE(SALIDAS!J43)</f>
        <v>0</v>
      </c>
      <c r="I44" s="7">
        <v>9</v>
      </c>
      <c r="J44" s="7">
        <f>TRANSPOSE('EXIST MESAS'!I41)</f>
        <v>4.5</v>
      </c>
      <c r="K44" s="7">
        <f t="shared" si="1"/>
        <v>13.5</v>
      </c>
      <c r="L44" s="14">
        <f t="shared" si="2"/>
        <v>2092.5</v>
      </c>
      <c r="M44" s="4">
        <f t="shared" si="3"/>
        <v>0</v>
      </c>
      <c r="N44" s="2">
        <f t="shared" si="4"/>
        <v>697.5</v>
      </c>
      <c r="O44">
        <v>9</v>
      </c>
      <c r="P44">
        <f t="shared" si="5"/>
        <v>0</v>
      </c>
      <c r="Q44">
        <f t="shared" si="6"/>
        <v>0</v>
      </c>
      <c r="R44">
        <f t="shared" si="7"/>
        <v>9</v>
      </c>
      <c r="S44">
        <f t="shared" si="8"/>
        <v>9</v>
      </c>
      <c r="T44" s="2">
        <f t="shared" si="9"/>
        <v>1395</v>
      </c>
    </row>
    <row r="45" spans="2:20" x14ac:dyDescent="0.25">
      <c r="B45" s="3">
        <v>30</v>
      </c>
      <c r="C45" s="3" t="s">
        <v>41</v>
      </c>
      <c r="D45" s="5">
        <v>560</v>
      </c>
      <c r="E45" s="3">
        <v>12</v>
      </c>
      <c r="F45" s="7">
        <f>TRANSPOSE(ENTRADAS!J44)</f>
        <v>0</v>
      </c>
      <c r="G45" s="7">
        <f t="shared" si="0"/>
        <v>12</v>
      </c>
      <c r="H45" s="7">
        <f>TRANSPOSE(SALIDAS!J44)</f>
        <v>2</v>
      </c>
      <c r="I45" s="7">
        <v>12</v>
      </c>
      <c r="J45" s="7">
        <f>TRANSPOSE('EXIST MESAS'!I42)</f>
        <v>2.2999999999999998</v>
      </c>
      <c r="K45" s="7">
        <f t="shared" si="1"/>
        <v>14.3</v>
      </c>
      <c r="L45" s="14">
        <f t="shared" si="2"/>
        <v>8008</v>
      </c>
      <c r="M45" s="4">
        <f t="shared" si="3"/>
        <v>1120</v>
      </c>
      <c r="N45" s="2">
        <f t="shared" si="4"/>
        <v>1288</v>
      </c>
      <c r="O45">
        <v>12</v>
      </c>
      <c r="P45">
        <f t="shared" si="5"/>
        <v>0</v>
      </c>
      <c r="Q45">
        <f t="shared" si="6"/>
        <v>2</v>
      </c>
      <c r="R45">
        <f t="shared" si="7"/>
        <v>12</v>
      </c>
      <c r="S45">
        <f t="shared" si="8"/>
        <v>10</v>
      </c>
      <c r="T45" s="2">
        <f t="shared" si="9"/>
        <v>5600</v>
      </c>
    </row>
    <row r="46" spans="2:20" x14ac:dyDescent="0.25">
      <c r="B46" s="3">
        <v>97</v>
      </c>
      <c r="C46" s="3" t="s">
        <v>42</v>
      </c>
      <c r="D46" s="5">
        <v>205</v>
      </c>
      <c r="E46" s="3">
        <v>0</v>
      </c>
      <c r="F46" s="7">
        <f>TRANSPOSE(ENTRADAS!J45)</f>
        <v>0</v>
      </c>
      <c r="G46" s="7">
        <f t="shared" si="0"/>
        <v>0</v>
      </c>
      <c r="H46" s="7">
        <f>TRANSPOSE(SALIDAS!J45)</f>
        <v>0</v>
      </c>
      <c r="I46" s="7">
        <v>0</v>
      </c>
      <c r="J46" s="7">
        <f>TRANSPOSE('EXIST MESAS'!I43)</f>
        <v>0</v>
      </c>
      <c r="K46" s="7">
        <f t="shared" si="1"/>
        <v>0</v>
      </c>
      <c r="L46" s="14">
        <f t="shared" si="2"/>
        <v>0</v>
      </c>
      <c r="M46" s="4">
        <f t="shared" si="3"/>
        <v>0</v>
      </c>
      <c r="N46" s="2">
        <f t="shared" si="4"/>
        <v>0</v>
      </c>
      <c r="O46"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0</v>
      </c>
      <c r="T46" s="2">
        <f t="shared" si="9"/>
        <v>0</v>
      </c>
    </row>
    <row r="47" spans="2:20" x14ac:dyDescent="0.25">
      <c r="B47" s="3">
        <v>77</v>
      </c>
      <c r="C47" s="3" t="s">
        <v>43</v>
      </c>
      <c r="D47" s="5">
        <v>140</v>
      </c>
      <c r="E47" s="3">
        <v>4</v>
      </c>
      <c r="F47" s="7">
        <f>TRANSPOSE(ENTRADAS!J46)</f>
        <v>0</v>
      </c>
      <c r="G47" s="7">
        <f t="shared" si="0"/>
        <v>4</v>
      </c>
      <c r="H47" s="7">
        <f>TRANSPOSE(SALIDAS!J46)</f>
        <v>0</v>
      </c>
      <c r="I47" s="7">
        <v>4</v>
      </c>
      <c r="J47" s="7">
        <f>TRANSPOSE('EXIST MESAS'!I44)</f>
        <v>1</v>
      </c>
      <c r="K47" s="7">
        <f t="shared" si="1"/>
        <v>5</v>
      </c>
      <c r="L47" s="14">
        <f t="shared" si="2"/>
        <v>700</v>
      </c>
      <c r="M47" s="4">
        <f t="shared" si="3"/>
        <v>0</v>
      </c>
      <c r="N47" s="2">
        <f t="shared" si="4"/>
        <v>140</v>
      </c>
      <c r="O47">
        <v>4</v>
      </c>
      <c r="P47">
        <f t="shared" si="5"/>
        <v>0</v>
      </c>
      <c r="Q47">
        <f t="shared" si="6"/>
        <v>0</v>
      </c>
      <c r="R47">
        <f t="shared" si="7"/>
        <v>4</v>
      </c>
      <c r="S47">
        <f t="shared" si="8"/>
        <v>4</v>
      </c>
      <c r="T47" s="2">
        <f t="shared" si="9"/>
        <v>560</v>
      </c>
    </row>
    <row r="48" spans="2:20" x14ac:dyDescent="0.25">
      <c r="B48" s="3">
        <v>93</v>
      </c>
      <c r="C48" s="3" t="s">
        <v>44</v>
      </c>
      <c r="D48" s="5">
        <v>320</v>
      </c>
      <c r="E48" s="3">
        <v>0</v>
      </c>
      <c r="F48" s="7">
        <f>TRANSPOSE(ENTRADAS!J47)</f>
        <v>0</v>
      </c>
      <c r="G48" s="7">
        <f t="shared" si="0"/>
        <v>0</v>
      </c>
      <c r="H48" s="7">
        <f>TRANSPOSE(SALIDAS!J47)</f>
        <v>0</v>
      </c>
      <c r="I48" s="7">
        <v>0</v>
      </c>
      <c r="J48" s="7">
        <f>TRANSPOSE('EXIST MESAS'!I45)</f>
        <v>0</v>
      </c>
      <c r="K48" s="7">
        <f t="shared" si="1"/>
        <v>0</v>
      </c>
      <c r="L48" s="14">
        <f t="shared" si="2"/>
        <v>0</v>
      </c>
      <c r="M48" s="4">
        <f t="shared" si="3"/>
        <v>0</v>
      </c>
      <c r="N48" s="2">
        <f t="shared" si="4"/>
        <v>0</v>
      </c>
      <c r="O48">
        <v>0</v>
      </c>
      <c r="P48">
        <f t="shared" si="5"/>
        <v>0</v>
      </c>
      <c r="Q48">
        <f t="shared" si="6"/>
        <v>0</v>
      </c>
      <c r="R48">
        <f t="shared" si="7"/>
        <v>0</v>
      </c>
      <c r="S48">
        <f t="shared" si="8"/>
        <v>0</v>
      </c>
      <c r="T48" s="2">
        <f t="shared" si="9"/>
        <v>0</v>
      </c>
    </row>
    <row r="49" spans="2:20" x14ac:dyDescent="0.25">
      <c r="B49" s="3">
        <v>95</v>
      </c>
      <c r="C49" s="3" t="s">
        <v>45</v>
      </c>
      <c r="D49" s="5">
        <v>444</v>
      </c>
      <c r="E49" s="3">
        <v>0</v>
      </c>
      <c r="F49" s="7">
        <f>TRANSPOSE(ENTRADAS!J48)</f>
        <v>0</v>
      </c>
      <c r="G49" s="7">
        <f t="shared" si="0"/>
        <v>0</v>
      </c>
      <c r="H49" s="7">
        <f>TRANSPOSE(SALIDAS!J48)</f>
        <v>0</v>
      </c>
      <c r="I49" s="7">
        <v>0</v>
      </c>
      <c r="J49" s="7">
        <f>TRANSPOSE('EXIST MESAS'!I46)</f>
        <v>0</v>
      </c>
      <c r="K49" s="7">
        <f t="shared" si="1"/>
        <v>0</v>
      </c>
      <c r="L49" s="14">
        <f t="shared" si="2"/>
        <v>0</v>
      </c>
      <c r="M49" s="4">
        <f t="shared" si="3"/>
        <v>0</v>
      </c>
      <c r="N49" s="2">
        <f t="shared" si="4"/>
        <v>0</v>
      </c>
      <c r="O49">
        <v>0</v>
      </c>
      <c r="P49">
        <f t="shared" si="5"/>
        <v>0</v>
      </c>
      <c r="Q49">
        <f t="shared" si="6"/>
        <v>0</v>
      </c>
      <c r="R49">
        <f t="shared" si="7"/>
        <v>0</v>
      </c>
      <c r="S49">
        <f t="shared" si="8"/>
        <v>0</v>
      </c>
      <c r="T49" s="2">
        <f t="shared" si="9"/>
        <v>0</v>
      </c>
    </row>
    <row r="50" spans="2:20" x14ac:dyDescent="0.25">
      <c r="B50" s="3">
        <v>91</v>
      </c>
      <c r="C50" s="3" t="s">
        <v>46</v>
      </c>
      <c r="D50" s="5">
        <v>315</v>
      </c>
      <c r="E50" s="3">
        <v>30</v>
      </c>
      <c r="F50" s="7">
        <f>TRANSPOSE(ENTRADAS!J49)</f>
        <v>0</v>
      </c>
      <c r="G50" s="7">
        <f t="shared" si="0"/>
        <v>30</v>
      </c>
      <c r="H50" s="7">
        <f>TRANSPOSE(SALIDAS!J49)</f>
        <v>5</v>
      </c>
      <c r="I50" s="7">
        <v>30</v>
      </c>
      <c r="J50" s="7">
        <f>TRANSPOSE('EXIST MESAS'!I47)</f>
        <v>2</v>
      </c>
      <c r="K50" s="7">
        <f t="shared" si="1"/>
        <v>32</v>
      </c>
      <c r="L50" s="14">
        <f t="shared" si="2"/>
        <v>10080</v>
      </c>
      <c r="M50" s="4">
        <f t="shared" si="3"/>
        <v>1575</v>
      </c>
      <c r="N50" s="2">
        <f t="shared" si="4"/>
        <v>630</v>
      </c>
      <c r="O50">
        <v>30</v>
      </c>
      <c r="P50">
        <f t="shared" si="5"/>
        <v>0</v>
      </c>
      <c r="Q50">
        <f t="shared" si="6"/>
        <v>5</v>
      </c>
      <c r="R50">
        <f t="shared" si="7"/>
        <v>30</v>
      </c>
      <c r="S50">
        <f t="shared" si="8"/>
        <v>25</v>
      </c>
      <c r="T50" s="2">
        <f t="shared" si="9"/>
        <v>7875</v>
      </c>
    </row>
    <row r="51" spans="2:20" x14ac:dyDescent="0.25">
      <c r="B51" s="3">
        <v>79</v>
      </c>
      <c r="C51" s="3" t="s">
        <v>140</v>
      </c>
      <c r="D51" s="5">
        <v>355</v>
      </c>
      <c r="E51" s="3">
        <v>0</v>
      </c>
      <c r="F51" s="7">
        <f>TRANSPOSE(ENTRADAS!J50)</f>
        <v>0</v>
      </c>
      <c r="G51" s="7">
        <f t="shared" si="0"/>
        <v>0</v>
      </c>
      <c r="H51" s="7">
        <f>TRANSPOSE(SALIDAS!J50)</f>
        <v>0</v>
      </c>
      <c r="I51" s="7">
        <v>0</v>
      </c>
      <c r="J51" s="7">
        <f>TRANSPOSE('EXIST MESAS'!I48)</f>
        <v>0</v>
      </c>
      <c r="K51" s="7">
        <f t="shared" si="1"/>
        <v>0</v>
      </c>
      <c r="L51" s="14">
        <f t="shared" si="2"/>
        <v>0</v>
      </c>
      <c r="M51" s="4">
        <f t="shared" si="3"/>
        <v>0</v>
      </c>
      <c r="N51" s="2">
        <f t="shared" si="4"/>
        <v>0</v>
      </c>
      <c r="O51">
        <v>0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0</v>
      </c>
      <c r="T51" s="2">
        <f t="shared" si="9"/>
        <v>0</v>
      </c>
    </row>
    <row r="52" spans="2:20" x14ac:dyDescent="0.25">
      <c r="B52" s="3">
        <v>32</v>
      </c>
      <c r="C52" s="3" t="s">
        <v>48</v>
      </c>
      <c r="D52" s="5">
        <v>653.12</v>
      </c>
      <c r="E52" s="3">
        <v>8</v>
      </c>
      <c r="F52" s="7">
        <f>TRANSPOSE(ENTRADAS!J51)</f>
        <v>0</v>
      </c>
      <c r="G52" s="7">
        <f t="shared" si="0"/>
        <v>8</v>
      </c>
      <c r="H52" s="7">
        <f>TRANSPOSE(SALIDAS!J51)</f>
        <v>0</v>
      </c>
      <c r="I52" s="7">
        <v>8</v>
      </c>
      <c r="J52" s="7">
        <f>TRANSPOSE('EXIST MESAS'!I49)</f>
        <v>0.5</v>
      </c>
      <c r="K52" s="7">
        <f t="shared" si="1"/>
        <v>8.5</v>
      </c>
      <c r="L52" s="14">
        <f t="shared" si="2"/>
        <v>5551.52</v>
      </c>
      <c r="M52" s="4">
        <f t="shared" si="3"/>
        <v>0</v>
      </c>
      <c r="N52" s="2">
        <f t="shared" si="4"/>
        <v>326.56</v>
      </c>
      <c r="O52">
        <v>8</v>
      </c>
      <c r="P52">
        <f t="shared" si="5"/>
        <v>0</v>
      </c>
      <c r="Q52">
        <f t="shared" si="6"/>
        <v>0</v>
      </c>
      <c r="R52">
        <f t="shared" si="7"/>
        <v>8</v>
      </c>
      <c r="S52">
        <f t="shared" si="8"/>
        <v>8</v>
      </c>
      <c r="T52" s="2">
        <f t="shared" si="9"/>
        <v>5224.96</v>
      </c>
    </row>
    <row r="53" spans="2:20" x14ac:dyDescent="0.25">
      <c r="B53" s="3">
        <v>98</v>
      </c>
      <c r="C53" s="3" t="s">
        <v>49</v>
      </c>
      <c r="D53" s="5">
        <v>370</v>
      </c>
      <c r="E53" s="3">
        <v>0</v>
      </c>
      <c r="F53" s="7">
        <f>TRANSPOSE(ENTRADAS!J52)</f>
        <v>0</v>
      </c>
      <c r="G53" s="7">
        <f t="shared" si="0"/>
        <v>0</v>
      </c>
      <c r="H53" s="7">
        <f>TRANSPOSE(SALIDAS!J52)</f>
        <v>0</v>
      </c>
      <c r="I53" s="7">
        <v>0</v>
      </c>
      <c r="J53" s="7">
        <f>TRANSPOSE('EXIST MESAS'!I50)</f>
        <v>0</v>
      </c>
      <c r="K53" s="7">
        <f t="shared" si="1"/>
        <v>0</v>
      </c>
      <c r="L53" s="14">
        <f t="shared" si="2"/>
        <v>0</v>
      </c>
      <c r="M53" s="4">
        <f t="shared" si="3"/>
        <v>0</v>
      </c>
      <c r="N53" s="2">
        <f t="shared" si="4"/>
        <v>0</v>
      </c>
      <c r="O53"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0</v>
      </c>
      <c r="T53" s="2">
        <f t="shared" si="9"/>
        <v>0</v>
      </c>
    </row>
    <row r="54" spans="2:20" x14ac:dyDescent="0.25">
      <c r="B54" s="3">
        <v>34</v>
      </c>
      <c r="C54" s="3" t="s">
        <v>50</v>
      </c>
      <c r="D54" s="5">
        <v>370</v>
      </c>
      <c r="E54" s="3">
        <v>3</v>
      </c>
      <c r="F54" s="7">
        <f>TRANSPOSE(ENTRADAS!J53)</f>
        <v>455</v>
      </c>
      <c r="G54" s="7">
        <f t="shared" si="0"/>
        <v>458</v>
      </c>
      <c r="H54" s="7">
        <f>TRANSPOSE(SALIDAS!J53)</f>
        <v>262</v>
      </c>
      <c r="I54" s="7">
        <v>3</v>
      </c>
      <c r="J54" s="7">
        <f>TRANSPOSE('EXIST MESAS'!I51)</f>
        <v>81</v>
      </c>
      <c r="K54" s="7">
        <f t="shared" si="1"/>
        <v>84</v>
      </c>
      <c r="L54" s="14">
        <f t="shared" si="2"/>
        <v>31080</v>
      </c>
      <c r="M54" s="4">
        <f t="shared" si="3"/>
        <v>96940</v>
      </c>
      <c r="N54" s="2">
        <f t="shared" si="4"/>
        <v>29970</v>
      </c>
      <c r="O54">
        <v>3</v>
      </c>
      <c r="P54">
        <f t="shared" si="5"/>
        <v>455</v>
      </c>
      <c r="Q54">
        <f t="shared" si="6"/>
        <v>262</v>
      </c>
      <c r="R54">
        <f t="shared" si="7"/>
        <v>458</v>
      </c>
      <c r="S54">
        <f t="shared" si="8"/>
        <v>196</v>
      </c>
      <c r="T54" s="2">
        <f t="shared" si="9"/>
        <v>72520</v>
      </c>
    </row>
    <row r="55" spans="2:20" x14ac:dyDescent="0.25">
      <c r="B55" s="3">
        <v>88</v>
      </c>
      <c r="C55" s="3" t="s">
        <v>51</v>
      </c>
      <c r="D55" s="5">
        <v>320</v>
      </c>
      <c r="E55" s="3">
        <v>0</v>
      </c>
      <c r="F55" s="7">
        <f>TRANSPOSE(ENTRADAS!J54)</f>
        <v>0</v>
      </c>
      <c r="G55" s="7">
        <f t="shared" si="0"/>
        <v>0</v>
      </c>
      <c r="H55" s="7">
        <f>TRANSPOSE(SALIDAS!J54)</f>
        <v>0</v>
      </c>
      <c r="I55" s="7">
        <v>0</v>
      </c>
      <c r="J55" s="7">
        <f>TRANSPOSE('EXIST MESAS'!I52)</f>
        <v>0</v>
      </c>
      <c r="K55" s="7">
        <f t="shared" si="1"/>
        <v>0</v>
      </c>
      <c r="L55" s="14">
        <f t="shared" si="2"/>
        <v>0</v>
      </c>
      <c r="M55" s="4">
        <f t="shared" si="3"/>
        <v>0</v>
      </c>
      <c r="N55" s="2">
        <f t="shared" si="4"/>
        <v>0</v>
      </c>
      <c r="O55"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 s="2">
        <f t="shared" si="9"/>
        <v>0</v>
      </c>
    </row>
    <row r="56" spans="2:20" x14ac:dyDescent="0.25">
      <c r="B56" s="3">
        <v>33</v>
      </c>
      <c r="C56" s="3" t="s">
        <v>52</v>
      </c>
      <c r="D56" s="5">
        <v>532.13</v>
      </c>
      <c r="E56" s="3">
        <v>6</v>
      </c>
      <c r="F56" s="7">
        <f>TRANSPOSE(ENTRADAS!J55)</f>
        <v>0</v>
      </c>
      <c r="G56" s="7">
        <f t="shared" si="0"/>
        <v>6</v>
      </c>
      <c r="H56" s="7">
        <f>TRANSPOSE(SALIDAS!J55)</f>
        <v>0</v>
      </c>
      <c r="I56" s="7">
        <v>6</v>
      </c>
      <c r="J56" s="7">
        <f>TRANSPOSE('EXIST MESAS'!I53)</f>
        <v>0.5</v>
      </c>
      <c r="K56" s="7">
        <f t="shared" si="1"/>
        <v>6.5</v>
      </c>
      <c r="L56" s="14">
        <f t="shared" si="2"/>
        <v>3458.8449999999998</v>
      </c>
      <c r="M56" s="4">
        <f t="shared" si="3"/>
        <v>0</v>
      </c>
      <c r="N56" s="2">
        <f t="shared" si="4"/>
        <v>266.065</v>
      </c>
      <c r="O56">
        <v>6</v>
      </c>
      <c r="P56">
        <f t="shared" si="5"/>
        <v>0</v>
      </c>
      <c r="Q56">
        <f t="shared" si="6"/>
        <v>0</v>
      </c>
      <c r="R56">
        <f t="shared" si="7"/>
        <v>6</v>
      </c>
      <c r="S56">
        <f t="shared" si="8"/>
        <v>6</v>
      </c>
      <c r="T56" s="2">
        <f t="shared" si="9"/>
        <v>3192.7799999999997</v>
      </c>
    </row>
    <row r="57" spans="2:20" x14ac:dyDescent="0.25">
      <c r="B57" s="3">
        <v>96</v>
      </c>
      <c r="C57" s="3" t="s">
        <v>53</v>
      </c>
      <c r="D57" s="5">
        <v>308</v>
      </c>
      <c r="E57" s="3">
        <v>0</v>
      </c>
      <c r="F57" s="7">
        <f>TRANSPOSE(ENTRADAS!J56)</f>
        <v>0</v>
      </c>
      <c r="G57" s="7">
        <f t="shared" si="0"/>
        <v>0</v>
      </c>
      <c r="H57" s="7">
        <f>TRANSPOSE(SALIDAS!J56)</f>
        <v>0</v>
      </c>
      <c r="I57" s="7">
        <v>0</v>
      </c>
      <c r="J57" s="7">
        <f>TRANSPOSE('EXIST MESAS'!I54)</f>
        <v>0</v>
      </c>
      <c r="K57" s="7">
        <f t="shared" si="1"/>
        <v>0</v>
      </c>
      <c r="L57" s="14">
        <f t="shared" si="2"/>
        <v>0</v>
      </c>
      <c r="M57" s="4">
        <f t="shared" si="3"/>
        <v>0</v>
      </c>
      <c r="N57" s="2">
        <f t="shared" si="4"/>
        <v>0</v>
      </c>
      <c r="O57">
        <v>0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0</v>
      </c>
      <c r="T57" s="2">
        <f t="shared" si="9"/>
        <v>0</v>
      </c>
    </row>
    <row r="58" spans="2:20" x14ac:dyDescent="0.25">
      <c r="B58" s="3">
        <v>35</v>
      </c>
      <c r="C58" s="3" t="s">
        <v>54</v>
      </c>
      <c r="D58" s="5">
        <v>630</v>
      </c>
      <c r="E58" s="3">
        <v>3</v>
      </c>
      <c r="F58" s="7">
        <f>TRANSPOSE(ENTRADAS!J57)</f>
        <v>0</v>
      </c>
      <c r="G58" s="7">
        <f t="shared" si="0"/>
        <v>3</v>
      </c>
      <c r="H58" s="7">
        <f>TRANSPOSE(SALIDAS!J57)</f>
        <v>0</v>
      </c>
      <c r="I58" s="7">
        <v>3</v>
      </c>
      <c r="J58" s="7">
        <f>TRANSPOSE('EXIST MESAS'!I55)</f>
        <v>1</v>
      </c>
      <c r="K58" s="7">
        <f t="shared" si="1"/>
        <v>4</v>
      </c>
      <c r="L58" s="14">
        <f t="shared" si="2"/>
        <v>2520</v>
      </c>
      <c r="M58" s="4">
        <f t="shared" si="3"/>
        <v>0</v>
      </c>
      <c r="N58" s="2">
        <f t="shared" si="4"/>
        <v>630</v>
      </c>
      <c r="O58">
        <v>3</v>
      </c>
      <c r="P58">
        <f t="shared" si="5"/>
        <v>0</v>
      </c>
      <c r="Q58">
        <f t="shared" si="6"/>
        <v>0</v>
      </c>
      <c r="R58">
        <f t="shared" si="7"/>
        <v>3</v>
      </c>
      <c r="S58">
        <f t="shared" si="8"/>
        <v>3</v>
      </c>
      <c r="T58" s="2">
        <f t="shared" si="9"/>
        <v>1890</v>
      </c>
    </row>
    <row r="59" spans="2:20" x14ac:dyDescent="0.25">
      <c r="B59" s="3">
        <v>36</v>
      </c>
      <c r="C59" s="3" t="s">
        <v>55</v>
      </c>
      <c r="D59" s="5">
        <v>653.12</v>
      </c>
      <c r="E59" s="3">
        <v>5</v>
      </c>
      <c r="F59" s="7">
        <f>TRANSPOSE(ENTRADAS!J58)</f>
        <v>0</v>
      </c>
      <c r="G59" s="7">
        <f t="shared" si="0"/>
        <v>5</v>
      </c>
      <c r="H59" s="7">
        <f>TRANSPOSE(SALIDAS!J58)</f>
        <v>3</v>
      </c>
      <c r="I59" s="7">
        <v>5</v>
      </c>
      <c r="J59" s="7">
        <f>TRANSPOSE('EXIST MESAS'!I56)</f>
        <v>3.7</v>
      </c>
      <c r="K59" s="7">
        <f t="shared" si="1"/>
        <v>8.6999999999999993</v>
      </c>
      <c r="L59" s="14">
        <f t="shared" si="2"/>
        <v>5682.1439999999993</v>
      </c>
      <c r="M59" s="4">
        <f t="shared" si="3"/>
        <v>1959.3600000000001</v>
      </c>
      <c r="N59" s="2">
        <f t="shared" si="4"/>
        <v>2416.5440000000003</v>
      </c>
      <c r="O59">
        <v>5</v>
      </c>
      <c r="P59">
        <f t="shared" si="5"/>
        <v>0</v>
      </c>
      <c r="Q59">
        <f t="shared" si="6"/>
        <v>3</v>
      </c>
      <c r="R59">
        <f t="shared" si="7"/>
        <v>5</v>
      </c>
      <c r="S59">
        <f t="shared" si="8"/>
        <v>2</v>
      </c>
      <c r="T59" s="2">
        <f t="shared" si="9"/>
        <v>1306.24</v>
      </c>
    </row>
    <row r="60" spans="2:20" x14ac:dyDescent="0.25">
      <c r="B60" s="3">
        <v>37</v>
      </c>
      <c r="C60" s="3" t="s">
        <v>56</v>
      </c>
      <c r="D60" s="5">
        <v>47.91</v>
      </c>
      <c r="E60" s="3">
        <v>0</v>
      </c>
      <c r="F60" s="7">
        <f>TRANSPOSE(ENTRADAS!J59)</f>
        <v>684</v>
      </c>
      <c r="G60" s="7">
        <f t="shared" si="0"/>
        <v>684</v>
      </c>
      <c r="H60" s="7">
        <f>TRANSPOSE(SALIDAS!J59)</f>
        <v>684</v>
      </c>
      <c r="I60" s="7">
        <v>0</v>
      </c>
      <c r="J60" s="7">
        <f>TRANSPOSE('EXIST MESAS'!I57)</f>
        <v>186</v>
      </c>
      <c r="K60" s="7">
        <f t="shared" si="1"/>
        <v>186</v>
      </c>
      <c r="L60" s="14">
        <f t="shared" si="2"/>
        <v>8911.26</v>
      </c>
      <c r="M60" s="4">
        <f t="shared" si="3"/>
        <v>32770.439999999995</v>
      </c>
      <c r="N60" s="2">
        <f t="shared" si="4"/>
        <v>8911.26</v>
      </c>
      <c r="O60">
        <v>0</v>
      </c>
      <c r="P60">
        <f t="shared" si="5"/>
        <v>684</v>
      </c>
      <c r="Q60">
        <f t="shared" si="6"/>
        <v>684</v>
      </c>
      <c r="R60">
        <f t="shared" si="7"/>
        <v>684</v>
      </c>
      <c r="S60">
        <f t="shared" si="8"/>
        <v>0</v>
      </c>
      <c r="T60" s="2">
        <f t="shared" si="9"/>
        <v>0</v>
      </c>
    </row>
    <row r="61" spans="2:20" x14ac:dyDescent="0.25">
      <c r="B61" s="3">
        <v>38</v>
      </c>
      <c r="C61" s="3" t="s">
        <v>57</v>
      </c>
      <c r="D61" s="5">
        <v>36.299999999999997</v>
      </c>
      <c r="E61" s="3">
        <v>80</v>
      </c>
      <c r="F61" s="7">
        <f>TRANSPOSE(ENTRADAS!J60)</f>
        <v>0</v>
      </c>
      <c r="G61" s="7">
        <f t="shared" si="0"/>
        <v>80</v>
      </c>
      <c r="H61" s="7">
        <f>TRANSPOSE(SALIDAS!J60)</f>
        <v>20</v>
      </c>
      <c r="I61" s="7">
        <v>80</v>
      </c>
      <c r="J61" s="7">
        <f>TRANSPOSE('EXIST MESAS'!I58)</f>
        <v>20</v>
      </c>
      <c r="K61" s="7">
        <f t="shared" si="1"/>
        <v>100</v>
      </c>
      <c r="L61" s="14">
        <f t="shared" si="2"/>
        <v>3629.9999999999995</v>
      </c>
      <c r="M61" s="4">
        <f t="shared" si="3"/>
        <v>726</v>
      </c>
      <c r="N61" s="2">
        <f t="shared" si="4"/>
        <v>726</v>
      </c>
      <c r="O61">
        <v>80</v>
      </c>
      <c r="P61">
        <f t="shared" si="5"/>
        <v>0</v>
      </c>
      <c r="Q61">
        <f t="shared" si="6"/>
        <v>20</v>
      </c>
      <c r="R61">
        <f t="shared" si="7"/>
        <v>80</v>
      </c>
      <c r="S61">
        <f t="shared" si="8"/>
        <v>60</v>
      </c>
      <c r="T61" s="2">
        <f t="shared" si="9"/>
        <v>2178</v>
      </c>
    </row>
    <row r="62" spans="2:20" x14ac:dyDescent="0.25">
      <c r="B62" s="3">
        <v>39</v>
      </c>
      <c r="C62" s="3" t="s">
        <v>58</v>
      </c>
      <c r="D62" s="5">
        <v>24.85</v>
      </c>
      <c r="E62" s="3">
        <v>48</v>
      </c>
      <c r="F62" s="7">
        <f>TRANSPOSE(ENTRADAS!J61)</f>
        <v>0</v>
      </c>
      <c r="G62" s="7">
        <f t="shared" si="0"/>
        <v>48</v>
      </c>
      <c r="H62" s="7">
        <f>TRANSPOSE(SALIDAS!J61)</f>
        <v>0</v>
      </c>
      <c r="I62" s="7">
        <v>48</v>
      </c>
      <c r="J62" s="7">
        <f>TRANSPOSE('EXIST MESAS'!I59)</f>
        <v>5</v>
      </c>
      <c r="K62" s="7">
        <f t="shared" si="1"/>
        <v>53</v>
      </c>
      <c r="L62" s="14">
        <f t="shared" si="2"/>
        <v>1317.0500000000002</v>
      </c>
      <c r="M62" s="4">
        <f t="shared" si="3"/>
        <v>0</v>
      </c>
      <c r="N62" s="2">
        <f t="shared" si="4"/>
        <v>124.25</v>
      </c>
      <c r="O62">
        <v>48</v>
      </c>
      <c r="P62">
        <f t="shared" si="5"/>
        <v>0</v>
      </c>
      <c r="Q62">
        <f t="shared" si="6"/>
        <v>0</v>
      </c>
      <c r="R62">
        <f t="shared" si="7"/>
        <v>48</v>
      </c>
      <c r="S62">
        <f t="shared" si="8"/>
        <v>48</v>
      </c>
      <c r="T62" s="2">
        <f t="shared" si="9"/>
        <v>1192.8000000000002</v>
      </c>
    </row>
    <row r="63" spans="2:20" x14ac:dyDescent="0.25">
      <c r="B63" s="3">
        <v>40</v>
      </c>
      <c r="C63" s="3" t="s">
        <v>59</v>
      </c>
      <c r="D63" s="5">
        <v>125</v>
      </c>
      <c r="E63" s="3">
        <v>0</v>
      </c>
      <c r="F63" s="7">
        <f>TRANSPOSE(ENTRADAS!J62)</f>
        <v>0</v>
      </c>
      <c r="G63" s="7">
        <f t="shared" si="0"/>
        <v>0</v>
      </c>
      <c r="H63" s="7">
        <f>TRANSPOSE(SALIDAS!J62)</f>
        <v>0</v>
      </c>
      <c r="I63" s="7">
        <v>0</v>
      </c>
      <c r="J63" s="7">
        <f>TRANSPOSE('EXIST MESAS'!I60)</f>
        <v>0</v>
      </c>
      <c r="K63" s="7">
        <f t="shared" si="1"/>
        <v>0</v>
      </c>
      <c r="L63" s="14">
        <f t="shared" si="2"/>
        <v>0</v>
      </c>
      <c r="M63" s="4">
        <f t="shared" si="3"/>
        <v>0</v>
      </c>
      <c r="N63" s="2">
        <f t="shared" si="4"/>
        <v>0</v>
      </c>
      <c r="O63"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0</v>
      </c>
      <c r="T63" s="2">
        <f t="shared" si="9"/>
        <v>0</v>
      </c>
    </row>
    <row r="64" spans="2:20" x14ac:dyDescent="0.25">
      <c r="B64" s="3">
        <v>41</v>
      </c>
      <c r="C64" s="3" t="s">
        <v>60</v>
      </c>
      <c r="D64" s="5">
        <v>25</v>
      </c>
      <c r="E64" s="3">
        <v>10</v>
      </c>
      <c r="F64" s="7">
        <f>TRANSPOSE(ENTRADAS!J63)</f>
        <v>0</v>
      </c>
      <c r="G64" s="7">
        <f t="shared" si="0"/>
        <v>10</v>
      </c>
      <c r="H64" s="7">
        <f>TRANSPOSE(SALIDAS!J63)</f>
        <v>0</v>
      </c>
      <c r="I64" s="7">
        <v>10</v>
      </c>
      <c r="J64" s="7">
        <f>TRANSPOSE('EXIST MESAS'!I61)</f>
        <v>0</v>
      </c>
      <c r="K64" s="7">
        <f t="shared" si="1"/>
        <v>10</v>
      </c>
      <c r="L64" s="14">
        <f t="shared" si="2"/>
        <v>250</v>
      </c>
      <c r="M64" s="4">
        <f t="shared" si="3"/>
        <v>0</v>
      </c>
      <c r="N64" s="2">
        <f t="shared" si="4"/>
        <v>0</v>
      </c>
      <c r="O64">
        <v>10</v>
      </c>
      <c r="P64">
        <f t="shared" si="5"/>
        <v>0</v>
      </c>
      <c r="Q64">
        <f t="shared" si="6"/>
        <v>0</v>
      </c>
      <c r="R64">
        <f t="shared" si="7"/>
        <v>10</v>
      </c>
      <c r="S64">
        <f t="shared" si="8"/>
        <v>10</v>
      </c>
      <c r="T64" s="2">
        <f t="shared" si="9"/>
        <v>250</v>
      </c>
    </row>
    <row r="65" spans="2:20" x14ac:dyDescent="0.25">
      <c r="B65" s="3">
        <v>42</v>
      </c>
      <c r="C65" s="3" t="s">
        <v>61</v>
      </c>
      <c r="D65" s="5">
        <v>168</v>
      </c>
      <c r="E65" s="3">
        <v>0</v>
      </c>
      <c r="F65" s="7">
        <f>TRANSPOSE(ENTRADAS!J64)</f>
        <v>0</v>
      </c>
      <c r="G65" s="7">
        <f t="shared" si="0"/>
        <v>0</v>
      </c>
      <c r="H65" s="7">
        <f>TRANSPOSE(SALIDAS!J64)</f>
        <v>0</v>
      </c>
      <c r="I65" s="7">
        <v>0</v>
      </c>
      <c r="J65" s="7">
        <f>TRANSPOSE('EXIST MESAS'!I62)</f>
        <v>0</v>
      </c>
      <c r="K65" s="7">
        <f t="shared" si="1"/>
        <v>0</v>
      </c>
      <c r="L65" s="14">
        <f t="shared" si="2"/>
        <v>0</v>
      </c>
      <c r="M65" s="4">
        <f t="shared" si="3"/>
        <v>0</v>
      </c>
      <c r="N65" s="2">
        <f t="shared" si="4"/>
        <v>0</v>
      </c>
      <c r="O65">
        <v>0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0</v>
      </c>
      <c r="T65" s="2">
        <f t="shared" si="9"/>
        <v>0</v>
      </c>
    </row>
    <row r="66" spans="2:20" x14ac:dyDescent="0.25">
      <c r="B66" s="3">
        <v>43</v>
      </c>
      <c r="C66" s="3" t="s">
        <v>62</v>
      </c>
      <c r="D66" s="5">
        <v>6.6</v>
      </c>
      <c r="E66" s="3">
        <v>0</v>
      </c>
      <c r="F66" s="7">
        <f>TRANSPOSE(ENTRADAS!J65)</f>
        <v>0</v>
      </c>
      <c r="G66" s="7">
        <f t="shared" si="0"/>
        <v>0</v>
      </c>
      <c r="H66" s="7">
        <f>TRANSPOSE(SALIDAS!J65)</f>
        <v>0</v>
      </c>
      <c r="I66" s="7">
        <v>0</v>
      </c>
      <c r="J66" s="7">
        <f>TRANSPOSE('EXIST MESAS'!I63)</f>
        <v>38</v>
      </c>
      <c r="K66" s="7">
        <f t="shared" si="1"/>
        <v>38</v>
      </c>
      <c r="L66" s="14">
        <f t="shared" si="2"/>
        <v>250.79999999999998</v>
      </c>
      <c r="M66" s="4">
        <f t="shared" si="3"/>
        <v>0</v>
      </c>
      <c r="N66" s="2">
        <f t="shared" si="4"/>
        <v>250.79999999999998</v>
      </c>
      <c r="O66"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0</v>
      </c>
      <c r="T66" s="2">
        <f t="shared" si="9"/>
        <v>0</v>
      </c>
    </row>
    <row r="67" spans="2:20" x14ac:dyDescent="0.25">
      <c r="B67" s="3">
        <v>45</v>
      </c>
      <c r="C67" s="3" t="s">
        <v>63</v>
      </c>
      <c r="D67" s="5">
        <v>33.5</v>
      </c>
      <c r="E67" s="3">
        <v>0</v>
      </c>
      <c r="F67" s="7">
        <f>TRANSPOSE(ENTRADAS!J66)</f>
        <v>0</v>
      </c>
      <c r="G67" s="7">
        <f t="shared" si="0"/>
        <v>0</v>
      </c>
      <c r="H67" s="7">
        <f>TRANSPOSE(SALIDAS!J66)</f>
        <v>0</v>
      </c>
      <c r="I67" s="7">
        <v>0</v>
      </c>
      <c r="J67" s="7">
        <f>TRANSPOSE('EXIST MESAS'!I64)</f>
        <v>11</v>
      </c>
      <c r="K67" s="7">
        <f t="shared" si="1"/>
        <v>11</v>
      </c>
      <c r="L67" s="14">
        <f t="shared" si="2"/>
        <v>368.5</v>
      </c>
      <c r="M67" s="4">
        <f t="shared" si="3"/>
        <v>0</v>
      </c>
      <c r="N67" s="2">
        <f t="shared" si="4"/>
        <v>368.5</v>
      </c>
      <c r="O67">
        <v>0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0</v>
      </c>
      <c r="T67" s="2">
        <f t="shared" si="9"/>
        <v>0</v>
      </c>
    </row>
    <row r="68" spans="2:20" x14ac:dyDescent="0.25">
      <c r="B68" s="3">
        <v>65</v>
      </c>
      <c r="C68" s="3" t="s">
        <v>64</v>
      </c>
      <c r="D68" s="5">
        <v>17.5</v>
      </c>
      <c r="E68" s="3">
        <v>0</v>
      </c>
      <c r="F68" s="7">
        <f>TRANSPOSE(ENTRADAS!J67)</f>
        <v>0</v>
      </c>
      <c r="G68" s="7">
        <f t="shared" si="0"/>
        <v>0</v>
      </c>
      <c r="H68" s="7">
        <f>TRANSPOSE(SALIDAS!J67)</f>
        <v>0</v>
      </c>
      <c r="I68" s="7">
        <v>0</v>
      </c>
      <c r="J68" s="7">
        <f>TRANSPOSE('EXIST MESAS'!I65)</f>
        <v>0</v>
      </c>
      <c r="K68" s="7">
        <f t="shared" si="1"/>
        <v>0</v>
      </c>
      <c r="L68" s="14">
        <f t="shared" si="2"/>
        <v>0</v>
      </c>
      <c r="M68" s="4">
        <f t="shared" si="3"/>
        <v>0</v>
      </c>
      <c r="N68" s="2">
        <f t="shared" si="4"/>
        <v>0</v>
      </c>
      <c r="O68">
        <v>0</v>
      </c>
      <c r="P68">
        <f t="shared" si="5"/>
        <v>0</v>
      </c>
      <c r="Q68">
        <f t="shared" si="6"/>
        <v>0</v>
      </c>
      <c r="R68">
        <f t="shared" si="7"/>
        <v>0</v>
      </c>
      <c r="S68">
        <f t="shared" si="8"/>
        <v>0</v>
      </c>
      <c r="T68" s="2">
        <f t="shared" si="9"/>
        <v>0</v>
      </c>
    </row>
    <row r="69" spans="2:20" x14ac:dyDescent="0.25">
      <c r="B69" s="3">
        <v>46</v>
      </c>
      <c r="C69" s="3" t="s">
        <v>65</v>
      </c>
      <c r="D69" s="5">
        <v>32</v>
      </c>
      <c r="E69" s="3">
        <v>0</v>
      </c>
      <c r="F69" s="7">
        <f>TRANSPOSE(ENTRADAS!J68)</f>
        <v>0</v>
      </c>
      <c r="G69" s="7">
        <f t="shared" si="0"/>
        <v>0</v>
      </c>
      <c r="H69" s="7">
        <f>TRANSPOSE(SALIDAS!J68)</f>
        <v>0</v>
      </c>
      <c r="I69" s="7">
        <v>0</v>
      </c>
      <c r="J69" s="7">
        <f>TRANSPOSE('EXIST MESAS'!I66)</f>
        <v>0</v>
      </c>
      <c r="K69" s="7">
        <f t="shared" si="1"/>
        <v>0</v>
      </c>
      <c r="L69" s="14">
        <f t="shared" si="2"/>
        <v>0</v>
      </c>
      <c r="M69" s="4">
        <f t="shared" si="3"/>
        <v>0</v>
      </c>
      <c r="N69" s="2">
        <f t="shared" si="4"/>
        <v>0</v>
      </c>
      <c r="O69">
        <v>0</v>
      </c>
      <c r="P69">
        <f t="shared" si="5"/>
        <v>0</v>
      </c>
      <c r="Q69">
        <f t="shared" si="6"/>
        <v>0</v>
      </c>
      <c r="R69">
        <f t="shared" si="7"/>
        <v>0</v>
      </c>
      <c r="S69">
        <f t="shared" si="8"/>
        <v>0</v>
      </c>
      <c r="T69" s="2">
        <f t="shared" si="9"/>
        <v>0</v>
      </c>
    </row>
    <row r="70" spans="2:20" x14ac:dyDescent="0.25">
      <c r="B70" s="3">
        <v>47</v>
      </c>
      <c r="C70" s="3" t="s">
        <v>66</v>
      </c>
      <c r="D70" s="5">
        <v>35</v>
      </c>
      <c r="E70" s="3">
        <v>620</v>
      </c>
      <c r="F70" s="7">
        <f>TRANSPOSE(ENTRADAS!J69)</f>
        <v>0</v>
      </c>
      <c r="G70" s="7">
        <f t="shared" si="0"/>
        <v>620</v>
      </c>
      <c r="H70" s="7">
        <f>TRANSPOSE(SALIDAS!J69)</f>
        <v>380</v>
      </c>
      <c r="I70" s="7">
        <v>620</v>
      </c>
      <c r="J70" s="7">
        <f>TRANSPOSE('EXIST MESAS'!I67)</f>
        <v>144</v>
      </c>
      <c r="K70" s="7">
        <f t="shared" si="1"/>
        <v>764</v>
      </c>
      <c r="L70" s="14">
        <f t="shared" si="2"/>
        <v>26740</v>
      </c>
      <c r="M70" s="4">
        <f t="shared" si="3"/>
        <v>13300</v>
      </c>
      <c r="N70" s="2">
        <f t="shared" si="4"/>
        <v>5040</v>
      </c>
      <c r="O70">
        <v>620</v>
      </c>
      <c r="P70">
        <f t="shared" si="5"/>
        <v>0</v>
      </c>
      <c r="Q70">
        <f t="shared" si="6"/>
        <v>380</v>
      </c>
      <c r="R70">
        <f t="shared" si="7"/>
        <v>620</v>
      </c>
      <c r="S70">
        <f t="shared" si="8"/>
        <v>240</v>
      </c>
      <c r="T70" s="2">
        <f t="shared" si="9"/>
        <v>8400</v>
      </c>
    </row>
    <row r="71" spans="2:20" x14ac:dyDescent="0.25">
      <c r="B71" s="3">
        <v>9</v>
      </c>
      <c r="C71" s="3" t="s">
        <v>67</v>
      </c>
      <c r="D71" s="5">
        <v>14</v>
      </c>
      <c r="E71" s="3">
        <v>0</v>
      </c>
      <c r="F71" s="7">
        <f>TRANSPOSE(ENTRADAS!J70)</f>
        <v>0</v>
      </c>
      <c r="G71" s="7">
        <f t="shared" si="0"/>
        <v>0</v>
      </c>
      <c r="H71" s="7">
        <f>TRANSPOSE(SALIDAS!J70)</f>
        <v>0</v>
      </c>
      <c r="I71" s="7">
        <v>0</v>
      </c>
      <c r="J71" s="7">
        <f>TRANSPOSE('EXIST MESAS'!I68)</f>
        <v>0</v>
      </c>
      <c r="K71" s="7">
        <f t="shared" si="1"/>
        <v>0</v>
      </c>
      <c r="L71" s="14">
        <f t="shared" si="2"/>
        <v>0</v>
      </c>
      <c r="M71" s="4">
        <f t="shared" si="3"/>
        <v>0</v>
      </c>
      <c r="N71" s="2">
        <f t="shared" si="4"/>
        <v>0</v>
      </c>
      <c r="O71">
        <v>0</v>
      </c>
      <c r="P71">
        <f t="shared" si="5"/>
        <v>0</v>
      </c>
      <c r="Q71">
        <f t="shared" si="6"/>
        <v>0</v>
      </c>
      <c r="R71">
        <f t="shared" si="7"/>
        <v>0</v>
      </c>
      <c r="S71">
        <f t="shared" si="8"/>
        <v>0</v>
      </c>
      <c r="T71" s="2">
        <f t="shared" si="9"/>
        <v>0</v>
      </c>
    </row>
    <row r="72" spans="2:20" x14ac:dyDescent="0.25">
      <c r="B72" s="3">
        <v>48</v>
      </c>
      <c r="C72" s="3" t="s">
        <v>68</v>
      </c>
      <c r="D72" s="5">
        <v>35</v>
      </c>
      <c r="E72" s="3">
        <v>0</v>
      </c>
      <c r="F72" s="7">
        <f>TRANSPOSE(ENTRADAS!J71)</f>
        <v>0</v>
      </c>
      <c r="G72" s="7">
        <f t="shared" ref="G72:G104" si="10">E72+F72</f>
        <v>0</v>
      </c>
      <c r="H72" s="7">
        <f>TRANSPOSE(SALIDAS!J71)</f>
        <v>0</v>
      </c>
      <c r="I72" s="7">
        <v>0</v>
      </c>
      <c r="J72" s="7">
        <f>TRANSPOSE('EXIST MESAS'!I69)</f>
        <v>7</v>
      </c>
      <c r="K72" s="7">
        <f t="shared" ref="K72:K104" si="11">I72+J72</f>
        <v>7</v>
      </c>
      <c r="L72" s="14">
        <f t="shared" ref="L72:L104" si="12">K72*D72</f>
        <v>245</v>
      </c>
      <c r="M72" s="4">
        <f t="shared" ref="M72:M104" si="13">H72*D72</f>
        <v>0</v>
      </c>
      <c r="N72" s="2">
        <f t="shared" ref="N72:N104" si="14">J72*D72</f>
        <v>245</v>
      </c>
      <c r="O72">
        <v>0</v>
      </c>
      <c r="P72">
        <f t="shared" ref="P72:P104" si="15">F72</f>
        <v>0</v>
      </c>
      <c r="Q72">
        <f t="shared" ref="Q72:Q104" si="16">H72</f>
        <v>0</v>
      </c>
      <c r="R72">
        <f t="shared" ref="R72:R104" si="17">O72+P72</f>
        <v>0</v>
      </c>
      <c r="S72">
        <f t="shared" ref="S72:S104" si="18">R72-Q72</f>
        <v>0</v>
      </c>
      <c r="T72" s="2">
        <f t="shared" ref="T72:T104" si="19">S72*D72</f>
        <v>0</v>
      </c>
    </row>
    <row r="73" spans="2:20" x14ac:dyDescent="0.25">
      <c r="B73" s="3">
        <v>26</v>
      </c>
      <c r="C73" s="3" t="s">
        <v>69</v>
      </c>
      <c r="D73" s="5">
        <v>17.899999999999999</v>
      </c>
      <c r="E73" s="3">
        <v>156</v>
      </c>
      <c r="F73" s="7">
        <f>TRANSPOSE(ENTRADAS!J72)</f>
        <v>0</v>
      </c>
      <c r="G73" s="7">
        <f t="shared" si="10"/>
        <v>156</v>
      </c>
      <c r="H73" s="7">
        <f>TRANSPOSE(SALIDAS!J72)</f>
        <v>0</v>
      </c>
      <c r="I73" s="7">
        <v>156</v>
      </c>
      <c r="J73" s="7">
        <f>TRANSPOSE('EXIST MESAS'!I70)</f>
        <v>125</v>
      </c>
      <c r="K73" s="7">
        <f t="shared" si="11"/>
        <v>281</v>
      </c>
      <c r="L73" s="14">
        <f t="shared" si="12"/>
        <v>5029.8999999999996</v>
      </c>
      <c r="M73" s="4">
        <f t="shared" si="13"/>
        <v>0</v>
      </c>
      <c r="N73" s="2">
        <f t="shared" si="14"/>
        <v>2237.5</v>
      </c>
      <c r="O73">
        <v>156</v>
      </c>
      <c r="P73">
        <f t="shared" si="15"/>
        <v>0</v>
      </c>
      <c r="Q73">
        <f t="shared" si="16"/>
        <v>0</v>
      </c>
      <c r="R73">
        <f t="shared" si="17"/>
        <v>156</v>
      </c>
      <c r="S73">
        <f t="shared" si="18"/>
        <v>156</v>
      </c>
      <c r="T73" s="2">
        <f t="shared" si="19"/>
        <v>2792.3999999999996</v>
      </c>
    </row>
    <row r="74" spans="2:20" x14ac:dyDescent="0.25">
      <c r="B74" s="3">
        <v>62</v>
      </c>
      <c r="C74" s="3" t="s">
        <v>144</v>
      </c>
      <c r="D74" s="5">
        <v>374.6</v>
      </c>
      <c r="E74" s="3">
        <v>110</v>
      </c>
      <c r="F74" s="7">
        <f>TRANSPOSE(ENTRADAS!J73)</f>
        <v>0</v>
      </c>
      <c r="G74" s="7">
        <f t="shared" si="10"/>
        <v>110</v>
      </c>
      <c r="H74" s="7">
        <f>TRANSPOSE(SALIDAS!J73)</f>
        <v>80</v>
      </c>
      <c r="I74" s="7">
        <v>110</v>
      </c>
      <c r="J74" s="7">
        <f>TRANSPOSE('EXIST MESAS'!I71)</f>
        <v>14</v>
      </c>
      <c r="K74" s="7">
        <f t="shared" si="11"/>
        <v>124</v>
      </c>
      <c r="L74" s="14">
        <f t="shared" si="12"/>
        <v>46450.400000000001</v>
      </c>
      <c r="M74" s="4">
        <f t="shared" si="13"/>
        <v>29968</v>
      </c>
      <c r="N74" s="2">
        <f t="shared" si="14"/>
        <v>5244.4000000000005</v>
      </c>
      <c r="O74">
        <v>110</v>
      </c>
      <c r="P74">
        <f t="shared" si="15"/>
        <v>0</v>
      </c>
      <c r="Q74">
        <f t="shared" si="16"/>
        <v>80</v>
      </c>
      <c r="R74">
        <f t="shared" si="17"/>
        <v>110</v>
      </c>
      <c r="S74">
        <f t="shared" si="18"/>
        <v>30</v>
      </c>
      <c r="T74" s="2">
        <f t="shared" si="19"/>
        <v>11238</v>
      </c>
    </row>
    <row r="75" spans="2:20" x14ac:dyDescent="0.25">
      <c r="B75" s="3">
        <v>49</v>
      </c>
      <c r="C75" s="3" t="s">
        <v>70</v>
      </c>
      <c r="D75" s="5">
        <v>395</v>
      </c>
      <c r="E75" s="3">
        <v>52</v>
      </c>
      <c r="F75" s="7">
        <f>TRANSPOSE(ENTRADAS!J74)</f>
        <v>50</v>
      </c>
      <c r="G75" s="7">
        <f t="shared" si="10"/>
        <v>102</v>
      </c>
      <c r="H75" s="7">
        <f>TRANSPOSE(SALIDAS!J74)</f>
        <v>102</v>
      </c>
      <c r="I75" s="7">
        <v>52</v>
      </c>
      <c r="J75" s="7">
        <f>TRANSPOSE('EXIST MESAS'!I72)</f>
        <v>60</v>
      </c>
      <c r="K75" s="7">
        <f t="shared" si="11"/>
        <v>112</v>
      </c>
      <c r="L75" s="14">
        <f t="shared" si="12"/>
        <v>44240</v>
      </c>
      <c r="M75" s="4">
        <f t="shared" si="13"/>
        <v>40290</v>
      </c>
      <c r="N75" s="2">
        <f t="shared" si="14"/>
        <v>23700</v>
      </c>
      <c r="O75">
        <v>52</v>
      </c>
      <c r="P75">
        <f t="shared" si="15"/>
        <v>50</v>
      </c>
      <c r="Q75">
        <f t="shared" si="16"/>
        <v>102</v>
      </c>
      <c r="R75">
        <f t="shared" si="17"/>
        <v>102</v>
      </c>
      <c r="S75">
        <f t="shared" si="18"/>
        <v>0</v>
      </c>
      <c r="T75" s="2">
        <f t="shared" si="19"/>
        <v>0</v>
      </c>
    </row>
    <row r="76" spans="2:20" x14ac:dyDescent="0.25">
      <c r="B76" s="3">
        <v>89</v>
      </c>
      <c r="C76" s="3" t="s">
        <v>71</v>
      </c>
      <c r="D76" s="5">
        <v>357</v>
      </c>
      <c r="E76" s="3">
        <v>0</v>
      </c>
      <c r="F76" s="7">
        <f>TRANSPOSE(ENTRADAS!J75)</f>
        <v>0</v>
      </c>
      <c r="G76" s="7">
        <f t="shared" si="10"/>
        <v>0</v>
      </c>
      <c r="H76" s="7">
        <f>TRANSPOSE(SALIDAS!J75)</f>
        <v>0</v>
      </c>
      <c r="I76" s="7">
        <v>0</v>
      </c>
      <c r="J76" s="7">
        <f>TRANSPOSE('EXIST MESAS'!I73)</f>
        <v>0</v>
      </c>
      <c r="K76" s="7">
        <f t="shared" si="11"/>
        <v>0</v>
      </c>
      <c r="L76" s="14">
        <f t="shared" si="12"/>
        <v>0</v>
      </c>
      <c r="M76" s="4">
        <f t="shared" si="13"/>
        <v>0</v>
      </c>
      <c r="N76" s="2">
        <f t="shared" si="14"/>
        <v>0</v>
      </c>
      <c r="O76">
        <v>0</v>
      </c>
      <c r="P76">
        <f t="shared" si="15"/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 s="2">
        <f t="shared" si="19"/>
        <v>0</v>
      </c>
    </row>
    <row r="77" spans="2:20" x14ac:dyDescent="0.25">
      <c r="B77" s="3">
        <v>51</v>
      </c>
      <c r="C77" s="3" t="s">
        <v>72</v>
      </c>
      <c r="D77" s="5">
        <v>570</v>
      </c>
      <c r="E77" s="3">
        <v>0</v>
      </c>
      <c r="F77" s="7">
        <f>TRANSPOSE(ENTRADAS!J76)</f>
        <v>0</v>
      </c>
      <c r="G77" s="7">
        <f t="shared" si="10"/>
        <v>0</v>
      </c>
      <c r="H77" s="7">
        <f>TRANSPOSE(SALIDAS!J76)</f>
        <v>0</v>
      </c>
      <c r="I77" s="7">
        <v>0</v>
      </c>
      <c r="J77" s="7">
        <f>TRANSPOSE('EXIST MESAS'!I74)</f>
        <v>0</v>
      </c>
      <c r="K77" s="7">
        <f t="shared" si="11"/>
        <v>0</v>
      </c>
      <c r="L77" s="14">
        <f t="shared" si="12"/>
        <v>0</v>
      </c>
      <c r="M77" s="4">
        <f t="shared" si="13"/>
        <v>0</v>
      </c>
      <c r="N77" s="2">
        <f t="shared" si="14"/>
        <v>0</v>
      </c>
      <c r="O77">
        <v>0</v>
      </c>
      <c r="P77">
        <f t="shared" si="15"/>
        <v>0</v>
      </c>
      <c r="Q77">
        <f t="shared" si="16"/>
        <v>0</v>
      </c>
      <c r="R77">
        <f t="shared" si="17"/>
        <v>0</v>
      </c>
      <c r="S77">
        <f t="shared" si="18"/>
        <v>0</v>
      </c>
      <c r="T77" s="2">
        <f t="shared" si="19"/>
        <v>0</v>
      </c>
    </row>
    <row r="78" spans="2:20" x14ac:dyDescent="0.25">
      <c r="B78" s="3">
        <v>50</v>
      </c>
      <c r="C78" s="3" t="s">
        <v>73</v>
      </c>
      <c r="D78" s="5">
        <v>350</v>
      </c>
      <c r="E78" s="3">
        <v>0</v>
      </c>
      <c r="F78" s="7">
        <f>TRANSPOSE(ENTRADAS!J77)</f>
        <v>0</v>
      </c>
      <c r="G78" s="7">
        <f t="shared" si="10"/>
        <v>0</v>
      </c>
      <c r="H78" s="7">
        <f>TRANSPOSE(SALIDAS!J77)</f>
        <v>0</v>
      </c>
      <c r="I78" s="7">
        <v>0</v>
      </c>
      <c r="J78" s="7">
        <f>TRANSPOSE('EXIST MESAS'!I75)</f>
        <v>0</v>
      </c>
      <c r="K78" s="7">
        <f t="shared" si="11"/>
        <v>0</v>
      </c>
      <c r="L78" s="14">
        <f t="shared" si="12"/>
        <v>0</v>
      </c>
      <c r="M78" s="4">
        <f t="shared" si="13"/>
        <v>0</v>
      </c>
      <c r="N78" s="2">
        <f t="shared" si="14"/>
        <v>0</v>
      </c>
      <c r="O78">
        <v>0</v>
      </c>
      <c r="P78">
        <f t="shared" si="15"/>
        <v>0</v>
      </c>
      <c r="Q78">
        <f t="shared" si="16"/>
        <v>0</v>
      </c>
      <c r="R78">
        <f t="shared" si="17"/>
        <v>0</v>
      </c>
      <c r="S78">
        <f t="shared" si="18"/>
        <v>0</v>
      </c>
      <c r="T78" s="2">
        <f t="shared" si="19"/>
        <v>0</v>
      </c>
    </row>
    <row r="79" spans="2:20" x14ac:dyDescent="0.25">
      <c r="B79" s="3">
        <v>4</v>
      </c>
      <c r="C79" s="3" t="s">
        <v>74</v>
      </c>
      <c r="D79" s="5">
        <v>420</v>
      </c>
      <c r="E79" s="3">
        <v>180</v>
      </c>
      <c r="F79" s="7">
        <f>TRANSPOSE(ENTRADAS!J78)</f>
        <v>0</v>
      </c>
      <c r="G79" s="7">
        <f t="shared" si="10"/>
        <v>180</v>
      </c>
      <c r="H79" s="7">
        <f>TRANSPOSE(SALIDAS!J78)</f>
        <v>40</v>
      </c>
      <c r="I79" s="7">
        <v>180</v>
      </c>
      <c r="J79" s="7">
        <f>TRANSPOSE('EXIST MESAS'!I76)</f>
        <v>8</v>
      </c>
      <c r="K79" s="7">
        <f t="shared" si="11"/>
        <v>188</v>
      </c>
      <c r="L79" s="14">
        <f t="shared" si="12"/>
        <v>78960</v>
      </c>
      <c r="M79" s="4">
        <f t="shared" si="13"/>
        <v>16800</v>
      </c>
      <c r="N79" s="2">
        <f t="shared" si="14"/>
        <v>3360</v>
      </c>
      <c r="O79">
        <v>180</v>
      </c>
      <c r="P79">
        <f t="shared" si="15"/>
        <v>0</v>
      </c>
      <c r="Q79">
        <f t="shared" si="16"/>
        <v>40</v>
      </c>
      <c r="R79">
        <f t="shared" si="17"/>
        <v>180</v>
      </c>
      <c r="S79">
        <f t="shared" si="18"/>
        <v>140</v>
      </c>
      <c r="T79" s="2">
        <f t="shared" si="19"/>
        <v>58800</v>
      </c>
    </row>
    <row r="80" spans="2:20" x14ac:dyDescent="0.25">
      <c r="B80" s="3">
        <v>86</v>
      </c>
      <c r="C80" s="3" t="s">
        <v>75</v>
      </c>
      <c r="D80" s="5">
        <v>645</v>
      </c>
      <c r="E80" s="3">
        <v>0</v>
      </c>
      <c r="F80" s="7">
        <f>TRANSPOSE(ENTRADAS!J79)</f>
        <v>0</v>
      </c>
      <c r="G80" s="7">
        <f t="shared" si="10"/>
        <v>0</v>
      </c>
      <c r="H80" s="7">
        <f>TRANSPOSE(SALIDAS!J79)</f>
        <v>0</v>
      </c>
      <c r="I80" s="7">
        <v>0</v>
      </c>
      <c r="J80" s="7">
        <f>TRANSPOSE('EXIST MESAS'!I77)</f>
        <v>1</v>
      </c>
      <c r="K80" s="7">
        <f t="shared" si="11"/>
        <v>1</v>
      </c>
      <c r="L80" s="14">
        <f t="shared" si="12"/>
        <v>645</v>
      </c>
      <c r="M80" s="4">
        <f t="shared" si="13"/>
        <v>0</v>
      </c>
      <c r="N80" s="2">
        <f t="shared" si="14"/>
        <v>645</v>
      </c>
      <c r="O80">
        <v>0</v>
      </c>
      <c r="P80">
        <f t="shared" si="15"/>
        <v>0</v>
      </c>
      <c r="Q80">
        <f t="shared" si="16"/>
        <v>0</v>
      </c>
      <c r="R80">
        <f t="shared" si="17"/>
        <v>0</v>
      </c>
      <c r="S80">
        <f t="shared" si="18"/>
        <v>0</v>
      </c>
      <c r="T80" s="2">
        <f t="shared" si="19"/>
        <v>0</v>
      </c>
    </row>
    <row r="81" spans="2:20" x14ac:dyDescent="0.25">
      <c r="B81" s="3">
        <v>52</v>
      </c>
      <c r="C81" s="3" t="s">
        <v>76</v>
      </c>
      <c r="D81" s="5">
        <v>20.9</v>
      </c>
      <c r="E81" s="3">
        <v>960</v>
      </c>
      <c r="F81" s="7">
        <f>TRANSPOSE(ENTRADAS!J80)</f>
        <v>0</v>
      </c>
      <c r="G81" s="7">
        <f t="shared" si="10"/>
        <v>960</v>
      </c>
      <c r="H81" s="7">
        <f>TRANSPOSE(SALIDAS!J80)</f>
        <v>60</v>
      </c>
      <c r="I81" s="7">
        <v>960</v>
      </c>
      <c r="J81" s="7">
        <f>TRANSPOSE('EXIST MESAS'!I78)</f>
        <v>106</v>
      </c>
      <c r="K81" s="7">
        <f t="shared" si="11"/>
        <v>1066</v>
      </c>
      <c r="L81" s="14">
        <f t="shared" si="12"/>
        <v>22279.399999999998</v>
      </c>
      <c r="M81" s="4">
        <f t="shared" si="13"/>
        <v>1254</v>
      </c>
      <c r="N81" s="2">
        <f t="shared" si="14"/>
        <v>2215.3999999999996</v>
      </c>
      <c r="O81">
        <v>960</v>
      </c>
      <c r="P81">
        <f t="shared" si="15"/>
        <v>0</v>
      </c>
      <c r="Q81">
        <f t="shared" si="16"/>
        <v>60</v>
      </c>
      <c r="R81">
        <f t="shared" si="17"/>
        <v>960</v>
      </c>
      <c r="S81">
        <f t="shared" si="18"/>
        <v>900</v>
      </c>
      <c r="T81" s="2">
        <f t="shared" si="19"/>
        <v>18810</v>
      </c>
    </row>
    <row r="82" spans="2:20" x14ac:dyDescent="0.25">
      <c r="B82" s="3">
        <v>53</v>
      </c>
      <c r="C82" s="3" t="s">
        <v>77</v>
      </c>
      <c r="D82" s="5">
        <v>242</v>
      </c>
      <c r="E82" s="3">
        <v>27</v>
      </c>
      <c r="F82" s="7">
        <f>TRANSPOSE(ENTRADAS!J81)</f>
        <v>0</v>
      </c>
      <c r="G82" s="7">
        <f t="shared" si="10"/>
        <v>27</v>
      </c>
      <c r="H82" s="7">
        <f>TRANSPOSE(SALIDAS!J81)</f>
        <v>0</v>
      </c>
      <c r="I82" s="7">
        <v>27</v>
      </c>
      <c r="J82" s="7">
        <f>TRANSPOSE('EXIST MESAS'!I79)</f>
        <v>4</v>
      </c>
      <c r="K82" s="7">
        <f t="shared" si="11"/>
        <v>31</v>
      </c>
      <c r="L82" s="14">
        <f t="shared" si="12"/>
        <v>7502</v>
      </c>
      <c r="M82" s="4">
        <f t="shared" si="13"/>
        <v>0</v>
      </c>
      <c r="N82" s="2">
        <f t="shared" si="14"/>
        <v>968</v>
      </c>
      <c r="O82">
        <v>27</v>
      </c>
      <c r="P82">
        <f t="shared" si="15"/>
        <v>0</v>
      </c>
      <c r="Q82">
        <f t="shared" si="16"/>
        <v>0</v>
      </c>
      <c r="R82">
        <f t="shared" si="17"/>
        <v>27</v>
      </c>
      <c r="S82">
        <f t="shared" si="18"/>
        <v>27</v>
      </c>
      <c r="T82" s="2">
        <f t="shared" si="19"/>
        <v>6534</v>
      </c>
    </row>
    <row r="83" spans="2:20" x14ac:dyDescent="0.25">
      <c r="B83" s="3">
        <v>80</v>
      </c>
      <c r="C83" s="3" t="s">
        <v>78</v>
      </c>
      <c r="D83" s="5">
        <v>22</v>
      </c>
      <c r="E83" s="3">
        <v>0</v>
      </c>
      <c r="F83" s="7">
        <f>TRANSPOSE(ENTRADAS!J82)</f>
        <v>0</v>
      </c>
      <c r="G83" s="7">
        <f t="shared" si="10"/>
        <v>0</v>
      </c>
      <c r="H83" s="7">
        <f>TRANSPOSE(SALIDAS!J82)</f>
        <v>0</v>
      </c>
      <c r="I83" s="7">
        <v>0</v>
      </c>
      <c r="J83" s="7">
        <f>TRANSPOSE('EXIST MESAS'!I80)</f>
        <v>0</v>
      </c>
      <c r="K83" s="7">
        <f t="shared" si="11"/>
        <v>0</v>
      </c>
      <c r="L83" s="14">
        <f t="shared" si="12"/>
        <v>0</v>
      </c>
      <c r="M83" s="4">
        <f t="shared" si="13"/>
        <v>0</v>
      </c>
      <c r="N83" s="2">
        <f t="shared" si="14"/>
        <v>0</v>
      </c>
      <c r="O83">
        <v>0</v>
      </c>
      <c r="P83">
        <f t="shared" si="15"/>
        <v>0</v>
      </c>
      <c r="Q83">
        <f t="shared" si="16"/>
        <v>0</v>
      </c>
      <c r="R83">
        <f t="shared" si="17"/>
        <v>0</v>
      </c>
      <c r="S83">
        <f t="shared" si="18"/>
        <v>0</v>
      </c>
      <c r="T83" s="2">
        <f t="shared" si="19"/>
        <v>0</v>
      </c>
    </row>
    <row r="84" spans="2:20" x14ac:dyDescent="0.25">
      <c r="B84" s="3">
        <v>55</v>
      </c>
      <c r="C84" s="3" t="s">
        <v>79</v>
      </c>
      <c r="D84" s="5">
        <v>24.21</v>
      </c>
      <c r="E84" s="3">
        <v>50</v>
      </c>
      <c r="F84" s="7">
        <f>TRANSPOSE(ENTRADAS!J83)</f>
        <v>0</v>
      </c>
      <c r="G84" s="7">
        <f t="shared" si="10"/>
        <v>50</v>
      </c>
      <c r="H84" s="7">
        <f>TRANSPOSE(SALIDAS!J83)</f>
        <v>0</v>
      </c>
      <c r="I84" s="7">
        <v>50</v>
      </c>
      <c r="J84" s="7">
        <f>TRANSPOSE('EXIST MESAS'!I81)</f>
        <v>0</v>
      </c>
      <c r="K84" s="7">
        <f t="shared" si="11"/>
        <v>50</v>
      </c>
      <c r="L84" s="14">
        <f t="shared" si="12"/>
        <v>1210.5</v>
      </c>
      <c r="M84" s="4">
        <f t="shared" si="13"/>
        <v>0</v>
      </c>
      <c r="N84" s="2">
        <f t="shared" si="14"/>
        <v>0</v>
      </c>
      <c r="O84">
        <v>50</v>
      </c>
      <c r="P84">
        <f t="shared" si="15"/>
        <v>0</v>
      </c>
      <c r="Q84">
        <f t="shared" si="16"/>
        <v>0</v>
      </c>
      <c r="R84">
        <f t="shared" si="17"/>
        <v>50</v>
      </c>
      <c r="S84">
        <f t="shared" si="18"/>
        <v>50</v>
      </c>
      <c r="T84" s="2">
        <f t="shared" si="19"/>
        <v>1210.5</v>
      </c>
    </row>
    <row r="85" spans="2:20" x14ac:dyDescent="0.25">
      <c r="B85" s="3">
        <v>56</v>
      </c>
      <c r="C85" s="3" t="s">
        <v>80</v>
      </c>
      <c r="D85" s="5">
        <v>299</v>
      </c>
      <c r="E85" s="3">
        <v>6</v>
      </c>
      <c r="F85" s="7">
        <f>TRANSPOSE(ENTRADAS!J84)</f>
        <v>0</v>
      </c>
      <c r="G85" s="7">
        <f t="shared" si="10"/>
        <v>6</v>
      </c>
      <c r="H85" s="7">
        <f>TRANSPOSE(SALIDAS!J84)</f>
        <v>0</v>
      </c>
      <c r="I85" s="7">
        <v>6</v>
      </c>
      <c r="J85" s="7">
        <f>TRANSPOSE('EXIST MESAS'!I82)</f>
        <v>0.5</v>
      </c>
      <c r="K85" s="7">
        <f t="shared" si="11"/>
        <v>6.5</v>
      </c>
      <c r="L85" s="14">
        <f t="shared" si="12"/>
        <v>1943.5</v>
      </c>
      <c r="M85" s="4">
        <f t="shared" si="13"/>
        <v>0</v>
      </c>
      <c r="N85" s="2">
        <f t="shared" si="14"/>
        <v>149.5</v>
      </c>
      <c r="O85">
        <v>6</v>
      </c>
      <c r="P85">
        <f t="shared" si="15"/>
        <v>0</v>
      </c>
      <c r="Q85">
        <f t="shared" si="16"/>
        <v>0</v>
      </c>
      <c r="R85">
        <f t="shared" si="17"/>
        <v>6</v>
      </c>
      <c r="S85">
        <f t="shared" si="18"/>
        <v>6</v>
      </c>
      <c r="T85" s="2">
        <f t="shared" si="19"/>
        <v>1794</v>
      </c>
    </row>
    <row r="86" spans="2:20" x14ac:dyDescent="0.25">
      <c r="B86" s="3">
        <v>58</v>
      </c>
      <c r="C86" s="3" t="s">
        <v>81</v>
      </c>
      <c r="D86" s="5">
        <v>34</v>
      </c>
      <c r="E86" s="3">
        <v>0</v>
      </c>
      <c r="F86" s="7">
        <f>TRANSPOSE(ENTRADAS!J85)</f>
        <v>0</v>
      </c>
      <c r="G86" s="7">
        <f t="shared" si="10"/>
        <v>0</v>
      </c>
      <c r="H86" s="7">
        <f>TRANSPOSE(SALIDAS!J85)</f>
        <v>0</v>
      </c>
      <c r="I86" s="7">
        <v>0</v>
      </c>
      <c r="J86" s="7">
        <f>TRANSPOSE('EXIST MESAS'!I83)</f>
        <v>0</v>
      </c>
      <c r="K86" s="7">
        <f t="shared" si="11"/>
        <v>0</v>
      </c>
      <c r="L86" s="14">
        <f t="shared" si="12"/>
        <v>0</v>
      </c>
      <c r="M86" s="4">
        <f t="shared" si="13"/>
        <v>0</v>
      </c>
      <c r="N86" s="2">
        <f t="shared" si="14"/>
        <v>0</v>
      </c>
      <c r="O86">
        <v>0</v>
      </c>
      <c r="P86">
        <f t="shared" si="15"/>
        <v>0</v>
      </c>
      <c r="Q86">
        <f t="shared" si="16"/>
        <v>0</v>
      </c>
      <c r="R86">
        <f t="shared" si="17"/>
        <v>0</v>
      </c>
      <c r="S86">
        <f t="shared" si="18"/>
        <v>0</v>
      </c>
      <c r="T86" s="2">
        <f t="shared" si="19"/>
        <v>0</v>
      </c>
    </row>
    <row r="87" spans="2:20" x14ac:dyDescent="0.25">
      <c r="B87" s="3">
        <v>59</v>
      </c>
      <c r="C87" s="3" t="s">
        <v>82</v>
      </c>
      <c r="D87" s="5">
        <v>15.59</v>
      </c>
      <c r="E87" s="3">
        <v>200</v>
      </c>
      <c r="F87" s="7">
        <f>TRANSPOSE(ENTRADAS!J86)</f>
        <v>0</v>
      </c>
      <c r="G87" s="7">
        <f t="shared" si="10"/>
        <v>200</v>
      </c>
      <c r="H87" s="7">
        <f>TRANSPOSE(SALIDAS!J86)</f>
        <v>40</v>
      </c>
      <c r="I87" s="7">
        <v>200</v>
      </c>
      <c r="J87" s="7">
        <f>TRANSPOSE('EXIST MESAS'!I84)</f>
        <v>10</v>
      </c>
      <c r="K87" s="7">
        <f t="shared" si="11"/>
        <v>210</v>
      </c>
      <c r="L87" s="14">
        <f t="shared" si="12"/>
        <v>3273.9</v>
      </c>
      <c r="M87" s="4">
        <f t="shared" si="13"/>
        <v>623.6</v>
      </c>
      <c r="N87" s="2">
        <f t="shared" si="14"/>
        <v>155.9</v>
      </c>
      <c r="O87">
        <v>200</v>
      </c>
      <c r="P87">
        <f t="shared" si="15"/>
        <v>0</v>
      </c>
      <c r="Q87">
        <f t="shared" si="16"/>
        <v>40</v>
      </c>
      <c r="R87">
        <f t="shared" si="17"/>
        <v>200</v>
      </c>
      <c r="S87">
        <f t="shared" si="18"/>
        <v>160</v>
      </c>
      <c r="T87" s="2">
        <f t="shared" si="19"/>
        <v>2494.4</v>
      </c>
    </row>
    <row r="88" spans="2:20" x14ac:dyDescent="0.25">
      <c r="B88" s="3">
        <v>60</v>
      </c>
      <c r="C88" s="3" t="s">
        <v>83</v>
      </c>
      <c r="D88" s="5">
        <v>414</v>
      </c>
      <c r="E88" s="3">
        <v>1</v>
      </c>
      <c r="F88" s="7">
        <f>TRANSPOSE(ENTRADAS!J87)</f>
        <v>0</v>
      </c>
      <c r="G88" s="7">
        <f t="shared" si="10"/>
        <v>1</v>
      </c>
      <c r="H88" s="7">
        <f>TRANSPOSE(SALIDAS!J87)</f>
        <v>0</v>
      </c>
      <c r="I88" s="7">
        <v>1</v>
      </c>
      <c r="J88" s="7">
        <f>TRANSPOSE('EXIST MESAS'!I85)</f>
        <v>0</v>
      </c>
      <c r="K88" s="7">
        <f t="shared" si="11"/>
        <v>1</v>
      </c>
      <c r="L88" s="14">
        <f t="shared" si="12"/>
        <v>414</v>
      </c>
      <c r="M88" s="4">
        <f t="shared" si="13"/>
        <v>0</v>
      </c>
      <c r="N88" s="2">
        <f t="shared" si="14"/>
        <v>0</v>
      </c>
      <c r="O88">
        <v>1</v>
      </c>
      <c r="P88">
        <f t="shared" si="15"/>
        <v>0</v>
      </c>
      <c r="Q88">
        <f t="shared" si="16"/>
        <v>0</v>
      </c>
      <c r="R88">
        <f t="shared" si="17"/>
        <v>1</v>
      </c>
      <c r="S88">
        <f t="shared" si="18"/>
        <v>1</v>
      </c>
      <c r="T88" s="2">
        <f t="shared" si="19"/>
        <v>414</v>
      </c>
    </row>
    <row r="89" spans="2:20" x14ac:dyDescent="0.25">
      <c r="B89" s="3">
        <v>61</v>
      </c>
      <c r="C89" s="3" t="s">
        <v>84</v>
      </c>
      <c r="D89" s="5">
        <v>414</v>
      </c>
      <c r="E89" s="3">
        <v>0</v>
      </c>
      <c r="F89" s="7">
        <f>TRANSPOSE(ENTRADAS!J88)</f>
        <v>0</v>
      </c>
      <c r="G89" s="7">
        <f t="shared" si="10"/>
        <v>0</v>
      </c>
      <c r="H89" s="7">
        <f>TRANSPOSE(SALIDAS!J88)</f>
        <v>0</v>
      </c>
      <c r="I89" s="7">
        <v>0</v>
      </c>
      <c r="J89" s="7">
        <f>TRANSPOSE('EXIST MESAS'!I86)</f>
        <v>0</v>
      </c>
      <c r="K89" s="7">
        <f t="shared" si="11"/>
        <v>0</v>
      </c>
      <c r="L89" s="14">
        <f t="shared" si="12"/>
        <v>0</v>
      </c>
      <c r="M89" s="4">
        <f t="shared" si="13"/>
        <v>0</v>
      </c>
      <c r="N89" s="2">
        <f t="shared" si="14"/>
        <v>0</v>
      </c>
      <c r="O89">
        <v>0</v>
      </c>
      <c r="P89">
        <f t="shared" si="15"/>
        <v>0</v>
      </c>
      <c r="Q89">
        <f t="shared" si="16"/>
        <v>0</v>
      </c>
      <c r="R89">
        <f t="shared" si="17"/>
        <v>0</v>
      </c>
      <c r="S89">
        <f t="shared" si="18"/>
        <v>0</v>
      </c>
      <c r="T89" s="2">
        <f t="shared" si="19"/>
        <v>0</v>
      </c>
    </row>
    <row r="90" spans="2:20" x14ac:dyDescent="0.25">
      <c r="B90" s="3">
        <v>3</v>
      </c>
      <c r="C90" s="3" t="s">
        <v>85</v>
      </c>
      <c r="D90" s="5">
        <v>603.38</v>
      </c>
      <c r="E90" s="3">
        <v>2</v>
      </c>
      <c r="F90" s="7">
        <f>TRANSPOSE(ENTRADAS!J89)</f>
        <v>0</v>
      </c>
      <c r="G90" s="7">
        <f t="shared" si="10"/>
        <v>2</v>
      </c>
      <c r="H90" s="7">
        <f>TRANSPOSE(SALIDAS!J89)</f>
        <v>0</v>
      </c>
      <c r="I90" s="7">
        <v>2</v>
      </c>
      <c r="J90" s="7">
        <f>TRANSPOSE('EXIST MESAS'!I87)</f>
        <v>0</v>
      </c>
      <c r="K90" s="7">
        <f t="shared" si="11"/>
        <v>2</v>
      </c>
      <c r="L90" s="14">
        <f t="shared" si="12"/>
        <v>1206.76</v>
      </c>
      <c r="M90" s="4">
        <f t="shared" si="13"/>
        <v>0</v>
      </c>
      <c r="N90" s="2">
        <f t="shared" si="14"/>
        <v>0</v>
      </c>
      <c r="O90">
        <v>2</v>
      </c>
      <c r="P90">
        <f t="shared" si="15"/>
        <v>0</v>
      </c>
      <c r="Q90">
        <f t="shared" si="16"/>
        <v>0</v>
      </c>
      <c r="R90">
        <f t="shared" si="17"/>
        <v>2</v>
      </c>
      <c r="S90">
        <f t="shared" si="18"/>
        <v>2</v>
      </c>
      <c r="T90" s="2">
        <f t="shared" si="19"/>
        <v>1206.76</v>
      </c>
    </row>
    <row r="91" spans="2:20" x14ac:dyDescent="0.25">
      <c r="B91" s="3">
        <v>85</v>
      </c>
      <c r="C91" s="3" t="s">
        <v>86</v>
      </c>
      <c r="D91" s="5">
        <v>115</v>
      </c>
      <c r="E91" s="3">
        <v>4</v>
      </c>
      <c r="F91" s="7">
        <f>TRANSPOSE(ENTRADAS!J90)</f>
        <v>0</v>
      </c>
      <c r="G91" s="7">
        <f t="shared" si="10"/>
        <v>4</v>
      </c>
      <c r="H91" s="7">
        <f>TRANSPOSE(SALIDAS!J90)</f>
        <v>0</v>
      </c>
      <c r="I91" s="7">
        <v>4</v>
      </c>
      <c r="J91" s="7">
        <f>TRANSPOSE('EXIST MESAS'!I88)</f>
        <v>0</v>
      </c>
      <c r="K91" s="7">
        <f t="shared" si="11"/>
        <v>4</v>
      </c>
      <c r="L91" s="14">
        <f t="shared" si="12"/>
        <v>460</v>
      </c>
      <c r="M91" s="4">
        <f t="shared" si="13"/>
        <v>0</v>
      </c>
      <c r="N91" s="2">
        <f t="shared" si="14"/>
        <v>0</v>
      </c>
      <c r="O91">
        <v>4</v>
      </c>
      <c r="P91">
        <f t="shared" si="15"/>
        <v>0</v>
      </c>
      <c r="Q91">
        <f t="shared" si="16"/>
        <v>0</v>
      </c>
      <c r="R91">
        <f t="shared" si="17"/>
        <v>4</v>
      </c>
      <c r="S91">
        <f t="shared" si="18"/>
        <v>4</v>
      </c>
      <c r="T91" s="2">
        <f t="shared" si="19"/>
        <v>460</v>
      </c>
    </row>
    <row r="92" spans="2:20" x14ac:dyDescent="0.25">
      <c r="B92" s="3">
        <v>23</v>
      </c>
      <c r="C92" s="3" t="s">
        <v>87</v>
      </c>
      <c r="D92" s="5">
        <v>527.04999999999995</v>
      </c>
      <c r="E92" s="3">
        <v>0</v>
      </c>
      <c r="F92" s="7">
        <f>TRANSPOSE(ENTRADAS!J91)</f>
        <v>0</v>
      </c>
      <c r="G92" s="7">
        <f t="shared" si="10"/>
        <v>0</v>
      </c>
      <c r="H92" s="7">
        <f>TRANSPOSE(SALIDAS!J91)</f>
        <v>0</v>
      </c>
      <c r="I92" s="7">
        <v>0</v>
      </c>
      <c r="J92" s="7">
        <f>TRANSPOSE('EXIST MESAS'!I89)</f>
        <v>1</v>
      </c>
      <c r="K92" s="7">
        <f t="shared" si="11"/>
        <v>1</v>
      </c>
      <c r="L92" s="14">
        <f t="shared" si="12"/>
        <v>527.04999999999995</v>
      </c>
      <c r="M92" s="4">
        <f t="shared" si="13"/>
        <v>0</v>
      </c>
      <c r="N92" s="2">
        <f t="shared" si="14"/>
        <v>527.04999999999995</v>
      </c>
      <c r="O92">
        <v>0</v>
      </c>
      <c r="P92">
        <f t="shared" si="15"/>
        <v>0</v>
      </c>
      <c r="Q92">
        <f t="shared" si="16"/>
        <v>0</v>
      </c>
      <c r="R92">
        <f t="shared" si="17"/>
        <v>0</v>
      </c>
      <c r="S92">
        <f t="shared" si="18"/>
        <v>0</v>
      </c>
      <c r="T92" s="2">
        <f t="shared" si="19"/>
        <v>0</v>
      </c>
    </row>
    <row r="93" spans="2:20" x14ac:dyDescent="0.25">
      <c r="B93" s="3">
        <v>24</v>
      </c>
      <c r="C93" s="3" t="s">
        <v>88</v>
      </c>
      <c r="D93" s="5">
        <v>48</v>
      </c>
      <c r="E93" s="3">
        <v>66</v>
      </c>
      <c r="F93" s="7">
        <f>TRANSPOSE(ENTRADAS!J92)</f>
        <v>0</v>
      </c>
      <c r="G93" s="7">
        <f t="shared" si="10"/>
        <v>66</v>
      </c>
      <c r="H93" s="7">
        <f>TRANSPOSE(SALIDAS!J92)</f>
        <v>0</v>
      </c>
      <c r="I93" s="7">
        <v>66</v>
      </c>
      <c r="J93" s="7">
        <f>TRANSPOSE('EXIST MESAS'!I90)</f>
        <v>0</v>
      </c>
      <c r="K93" s="7">
        <f t="shared" si="11"/>
        <v>66</v>
      </c>
      <c r="L93" s="14">
        <f t="shared" si="12"/>
        <v>3168</v>
      </c>
      <c r="M93" s="4">
        <f t="shared" si="13"/>
        <v>0</v>
      </c>
      <c r="N93" s="2">
        <f t="shared" si="14"/>
        <v>0</v>
      </c>
      <c r="O93">
        <v>66</v>
      </c>
      <c r="P93">
        <f t="shared" si="15"/>
        <v>0</v>
      </c>
      <c r="Q93">
        <f t="shared" si="16"/>
        <v>0</v>
      </c>
      <c r="R93">
        <f t="shared" si="17"/>
        <v>66</v>
      </c>
      <c r="S93">
        <f t="shared" si="18"/>
        <v>66</v>
      </c>
      <c r="T93" s="2">
        <f t="shared" si="19"/>
        <v>3168</v>
      </c>
    </row>
    <row r="94" spans="2:20" x14ac:dyDescent="0.25">
      <c r="B94" s="3">
        <v>68</v>
      </c>
      <c r="C94" s="3" t="s">
        <v>89</v>
      </c>
      <c r="D94" s="5">
        <v>93.85</v>
      </c>
      <c r="E94" s="3">
        <v>0</v>
      </c>
      <c r="F94" s="7">
        <f>TRANSPOSE(ENTRADAS!J93)</f>
        <v>0</v>
      </c>
      <c r="G94" s="7">
        <f t="shared" si="10"/>
        <v>0</v>
      </c>
      <c r="H94" s="7">
        <f>TRANSPOSE(SALIDAS!J93)</f>
        <v>0</v>
      </c>
      <c r="I94" s="7">
        <v>0</v>
      </c>
      <c r="J94" s="7">
        <f>TRANSPOSE('EXIST MESAS'!I91)</f>
        <v>2</v>
      </c>
      <c r="K94" s="7">
        <f t="shared" si="11"/>
        <v>2</v>
      </c>
      <c r="L94" s="14">
        <f t="shared" si="12"/>
        <v>187.7</v>
      </c>
      <c r="M94" s="4">
        <f t="shared" si="13"/>
        <v>0</v>
      </c>
      <c r="N94" s="2">
        <f t="shared" si="14"/>
        <v>187.7</v>
      </c>
      <c r="O94">
        <v>0</v>
      </c>
      <c r="P94">
        <f t="shared" si="15"/>
        <v>0</v>
      </c>
      <c r="Q94">
        <f t="shared" si="16"/>
        <v>0</v>
      </c>
      <c r="R94">
        <f t="shared" si="17"/>
        <v>0</v>
      </c>
      <c r="S94">
        <f t="shared" si="18"/>
        <v>0</v>
      </c>
      <c r="T94" s="2">
        <f t="shared" si="19"/>
        <v>0</v>
      </c>
    </row>
    <row r="95" spans="2:20" x14ac:dyDescent="0.25">
      <c r="B95" s="3">
        <v>66</v>
      </c>
      <c r="C95" s="3" t="s">
        <v>90</v>
      </c>
      <c r="D95" s="5">
        <v>80</v>
      </c>
      <c r="E95" s="3">
        <v>110</v>
      </c>
      <c r="F95" s="7">
        <f>TRANSPOSE(ENTRADAS!J94)</f>
        <v>0</v>
      </c>
      <c r="G95" s="7">
        <f t="shared" si="10"/>
        <v>110</v>
      </c>
      <c r="H95" s="7">
        <f>TRANSPOSE(SALIDAS!J94)</f>
        <v>40</v>
      </c>
      <c r="I95" s="7">
        <v>110</v>
      </c>
      <c r="J95" s="7">
        <f>TRANSPOSE('EXIST MESAS'!I92)</f>
        <v>9.5</v>
      </c>
      <c r="K95" s="7">
        <f t="shared" si="11"/>
        <v>119.5</v>
      </c>
      <c r="L95" s="14">
        <f t="shared" si="12"/>
        <v>9560</v>
      </c>
      <c r="M95" s="4">
        <f t="shared" si="13"/>
        <v>3200</v>
      </c>
      <c r="N95" s="2">
        <f t="shared" si="14"/>
        <v>760</v>
      </c>
      <c r="O95">
        <v>110</v>
      </c>
      <c r="P95">
        <f t="shared" si="15"/>
        <v>0</v>
      </c>
      <c r="Q95">
        <f t="shared" si="16"/>
        <v>40</v>
      </c>
      <c r="R95">
        <f t="shared" si="17"/>
        <v>110</v>
      </c>
      <c r="S95">
        <f t="shared" si="18"/>
        <v>70</v>
      </c>
      <c r="T95" s="2">
        <f t="shared" si="19"/>
        <v>5600</v>
      </c>
    </row>
    <row r="96" spans="2:20" x14ac:dyDescent="0.25">
      <c r="B96" s="3">
        <v>94</v>
      </c>
      <c r="C96" s="3" t="s">
        <v>91</v>
      </c>
      <c r="D96" s="5">
        <v>117</v>
      </c>
      <c r="E96" s="3">
        <v>0</v>
      </c>
      <c r="F96" s="7">
        <f>TRANSPOSE(ENTRADAS!J95)</f>
        <v>0</v>
      </c>
      <c r="G96" s="7">
        <f t="shared" si="10"/>
        <v>0</v>
      </c>
      <c r="H96" s="7">
        <f>TRANSPOSE(SALIDAS!J95)</f>
        <v>0</v>
      </c>
      <c r="I96" s="7">
        <v>0</v>
      </c>
      <c r="J96" s="7">
        <f>TRANSPOSE('EXIST MESAS'!I93)</f>
        <v>0</v>
      </c>
      <c r="K96" s="7">
        <f t="shared" si="11"/>
        <v>0</v>
      </c>
      <c r="L96" s="14">
        <f t="shared" si="12"/>
        <v>0</v>
      </c>
      <c r="M96" s="4">
        <f t="shared" si="13"/>
        <v>0</v>
      </c>
      <c r="N96" s="2">
        <f t="shared" si="14"/>
        <v>0</v>
      </c>
      <c r="O96">
        <v>0</v>
      </c>
      <c r="P96">
        <f t="shared" si="15"/>
        <v>0</v>
      </c>
      <c r="Q96">
        <f t="shared" si="16"/>
        <v>0</v>
      </c>
      <c r="R96">
        <f t="shared" si="17"/>
        <v>0</v>
      </c>
      <c r="S96">
        <f t="shared" si="18"/>
        <v>0</v>
      </c>
      <c r="T96" s="2">
        <f t="shared" si="19"/>
        <v>0</v>
      </c>
    </row>
    <row r="97" spans="2:20" x14ac:dyDescent="0.25">
      <c r="B97" s="3">
        <v>31</v>
      </c>
      <c r="C97" s="3" t="s">
        <v>92</v>
      </c>
      <c r="D97" s="5">
        <v>80</v>
      </c>
      <c r="E97" s="3">
        <v>0</v>
      </c>
      <c r="F97" s="7">
        <f>TRANSPOSE(ENTRADAS!J96)</f>
        <v>0</v>
      </c>
      <c r="G97" s="7">
        <f t="shared" si="10"/>
        <v>0</v>
      </c>
      <c r="H97" s="7">
        <f>TRANSPOSE(SALIDAS!J96)</f>
        <v>0</v>
      </c>
      <c r="I97" s="7">
        <v>0</v>
      </c>
      <c r="J97" s="7">
        <f>TRANSPOSE('EXIST MESAS'!I94)</f>
        <v>0</v>
      </c>
      <c r="K97" s="7">
        <f t="shared" si="11"/>
        <v>0</v>
      </c>
      <c r="L97" s="14">
        <f t="shared" si="12"/>
        <v>0</v>
      </c>
      <c r="M97" s="4">
        <f t="shared" si="13"/>
        <v>0</v>
      </c>
      <c r="N97" s="2">
        <f t="shared" si="14"/>
        <v>0</v>
      </c>
      <c r="O97">
        <v>0</v>
      </c>
      <c r="P97">
        <f t="shared" si="15"/>
        <v>0</v>
      </c>
      <c r="Q97">
        <f t="shared" si="16"/>
        <v>0</v>
      </c>
      <c r="R97">
        <f t="shared" si="17"/>
        <v>0</v>
      </c>
      <c r="S97">
        <f t="shared" si="18"/>
        <v>0</v>
      </c>
      <c r="T97" s="2">
        <f t="shared" si="19"/>
        <v>0</v>
      </c>
    </row>
    <row r="98" spans="2:20" x14ac:dyDescent="0.25">
      <c r="B98" s="3">
        <v>67</v>
      </c>
      <c r="C98" s="3" t="s">
        <v>93</v>
      </c>
      <c r="D98" s="5">
        <v>675</v>
      </c>
      <c r="E98" s="3">
        <v>0</v>
      </c>
      <c r="F98" s="7">
        <f>TRANSPOSE(ENTRADAS!J97)</f>
        <v>0</v>
      </c>
      <c r="G98" s="7">
        <f t="shared" si="10"/>
        <v>0</v>
      </c>
      <c r="H98" s="7">
        <f>TRANSPOSE(SALIDAS!J97)</f>
        <v>0</v>
      </c>
      <c r="I98" s="7">
        <v>0</v>
      </c>
      <c r="J98" s="7">
        <f>TRANSPOSE('EXIST MESAS'!I95)</f>
        <v>0</v>
      </c>
      <c r="K98" s="7">
        <f t="shared" si="11"/>
        <v>0</v>
      </c>
      <c r="L98" s="14">
        <f t="shared" si="12"/>
        <v>0</v>
      </c>
      <c r="M98" s="4">
        <f t="shared" si="13"/>
        <v>0</v>
      </c>
      <c r="N98" s="2">
        <f t="shared" si="14"/>
        <v>0</v>
      </c>
      <c r="O98">
        <v>0</v>
      </c>
      <c r="P98">
        <f t="shared" si="15"/>
        <v>0</v>
      </c>
      <c r="Q98">
        <f t="shared" si="16"/>
        <v>0</v>
      </c>
      <c r="R98">
        <f t="shared" si="17"/>
        <v>0</v>
      </c>
      <c r="S98">
        <f t="shared" si="18"/>
        <v>0</v>
      </c>
      <c r="T98" s="2">
        <f t="shared" si="19"/>
        <v>0</v>
      </c>
    </row>
    <row r="99" spans="2:20" x14ac:dyDescent="0.25">
      <c r="B99" s="3">
        <v>57</v>
      </c>
      <c r="C99" s="3" t="s">
        <v>94</v>
      </c>
      <c r="D99" s="5">
        <v>520</v>
      </c>
      <c r="E99" s="3">
        <v>0</v>
      </c>
      <c r="F99" s="7">
        <f>TRANSPOSE(ENTRADAS!J98)</f>
        <v>0</v>
      </c>
      <c r="G99" s="7">
        <f t="shared" si="10"/>
        <v>0</v>
      </c>
      <c r="H99" s="7">
        <f>TRANSPOSE(SALIDAS!J98)</f>
        <v>0</v>
      </c>
      <c r="I99" s="7">
        <v>0</v>
      </c>
      <c r="J99" s="7">
        <f>TRANSPOSE('EXIST MESAS'!I96)</f>
        <v>0</v>
      </c>
      <c r="K99" s="7">
        <f t="shared" si="11"/>
        <v>0</v>
      </c>
      <c r="L99" s="14">
        <f t="shared" si="12"/>
        <v>0</v>
      </c>
      <c r="M99" s="4">
        <f t="shared" si="13"/>
        <v>0</v>
      </c>
      <c r="N99" s="2">
        <f t="shared" si="14"/>
        <v>0</v>
      </c>
      <c r="O99">
        <v>0</v>
      </c>
      <c r="P99">
        <f t="shared" si="15"/>
        <v>0</v>
      </c>
      <c r="Q99">
        <f t="shared" si="16"/>
        <v>0</v>
      </c>
      <c r="R99">
        <f t="shared" si="17"/>
        <v>0</v>
      </c>
      <c r="S99">
        <f t="shared" si="18"/>
        <v>0</v>
      </c>
      <c r="T99" s="2">
        <f t="shared" si="19"/>
        <v>0</v>
      </c>
    </row>
    <row r="100" spans="2:20" x14ac:dyDescent="0.25">
      <c r="B100" s="3">
        <v>69</v>
      </c>
      <c r="C100" s="3" t="s">
        <v>95</v>
      </c>
      <c r="D100" s="5">
        <v>180</v>
      </c>
      <c r="E100" s="3">
        <v>0</v>
      </c>
      <c r="F100" s="7">
        <f>TRANSPOSE(ENTRADAS!J99)</f>
        <v>0</v>
      </c>
      <c r="G100" s="7">
        <f t="shared" si="10"/>
        <v>0</v>
      </c>
      <c r="H100" s="7">
        <f>TRANSPOSE(SALIDAS!J99)</f>
        <v>0</v>
      </c>
      <c r="I100" s="7">
        <v>0</v>
      </c>
      <c r="J100" s="7">
        <f>TRANSPOSE('EXIST MESAS'!I97)</f>
        <v>0.3</v>
      </c>
      <c r="K100" s="7">
        <f t="shared" si="11"/>
        <v>0.3</v>
      </c>
      <c r="L100" s="14">
        <f t="shared" si="12"/>
        <v>54</v>
      </c>
      <c r="M100" s="4">
        <f t="shared" si="13"/>
        <v>0</v>
      </c>
      <c r="N100" s="2">
        <f t="shared" si="14"/>
        <v>54</v>
      </c>
      <c r="O100">
        <v>0</v>
      </c>
      <c r="P100">
        <f t="shared" si="15"/>
        <v>0</v>
      </c>
      <c r="Q100">
        <f t="shared" si="16"/>
        <v>0</v>
      </c>
      <c r="R100">
        <f t="shared" si="17"/>
        <v>0</v>
      </c>
      <c r="S100">
        <f t="shared" si="18"/>
        <v>0</v>
      </c>
      <c r="T100" s="2">
        <f t="shared" si="19"/>
        <v>0</v>
      </c>
    </row>
    <row r="101" spans="2:20" x14ac:dyDescent="0.25">
      <c r="B101" s="3">
        <v>78</v>
      </c>
      <c r="C101" s="3" t="s">
        <v>96</v>
      </c>
      <c r="D101" s="5">
        <v>24.5</v>
      </c>
      <c r="E101" s="3">
        <v>0</v>
      </c>
      <c r="F101" s="7">
        <f>TRANSPOSE(ENTRADAS!J100)</f>
        <v>0</v>
      </c>
      <c r="G101" s="7">
        <f t="shared" si="10"/>
        <v>0</v>
      </c>
      <c r="H101" s="7">
        <f>TRANSPOSE(SALIDAS!J100)</f>
        <v>0</v>
      </c>
      <c r="I101" s="7">
        <v>0</v>
      </c>
      <c r="J101" s="7">
        <f>TRANSPOSE('EXIST MESAS'!I98)</f>
        <v>0</v>
      </c>
      <c r="K101" s="7">
        <f t="shared" si="11"/>
        <v>0</v>
      </c>
      <c r="L101" s="14">
        <f t="shared" si="12"/>
        <v>0</v>
      </c>
      <c r="M101" s="4">
        <f t="shared" si="13"/>
        <v>0</v>
      </c>
      <c r="N101" s="2">
        <f t="shared" si="14"/>
        <v>0</v>
      </c>
      <c r="O101">
        <v>0</v>
      </c>
      <c r="P101">
        <f t="shared" si="15"/>
        <v>0</v>
      </c>
      <c r="Q101">
        <f t="shared" si="16"/>
        <v>0</v>
      </c>
      <c r="R101">
        <f t="shared" si="17"/>
        <v>0</v>
      </c>
      <c r="S101">
        <f t="shared" si="18"/>
        <v>0</v>
      </c>
      <c r="T101" s="2">
        <f t="shared" si="19"/>
        <v>0</v>
      </c>
    </row>
    <row r="102" spans="2:20" x14ac:dyDescent="0.25">
      <c r="B102" s="3">
        <v>71</v>
      </c>
      <c r="C102" s="3" t="s">
        <v>97</v>
      </c>
      <c r="D102" s="5">
        <v>385</v>
      </c>
      <c r="E102" s="3">
        <v>11</v>
      </c>
      <c r="F102" s="7">
        <f>TRANSPOSE(ENTRADAS!J101)</f>
        <v>0</v>
      </c>
      <c r="G102" s="7">
        <f t="shared" si="10"/>
        <v>11</v>
      </c>
      <c r="H102" s="7">
        <f>TRANSPOSE(SALIDAS!J101)</f>
        <v>1</v>
      </c>
      <c r="I102" s="7">
        <v>11</v>
      </c>
      <c r="J102" s="7">
        <f>TRANSPOSE('EXIST MESAS'!I99)</f>
        <v>2.8</v>
      </c>
      <c r="K102" s="7">
        <f t="shared" si="11"/>
        <v>13.8</v>
      </c>
      <c r="L102" s="14">
        <f t="shared" si="12"/>
        <v>5313</v>
      </c>
      <c r="M102" s="4">
        <f t="shared" si="13"/>
        <v>385</v>
      </c>
      <c r="N102" s="2">
        <f t="shared" si="14"/>
        <v>1078</v>
      </c>
      <c r="O102">
        <v>11</v>
      </c>
      <c r="P102">
        <f t="shared" si="15"/>
        <v>0</v>
      </c>
      <c r="Q102">
        <f t="shared" si="16"/>
        <v>1</v>
      </c>
      <c r="R102">
        <f t="shared" si="17"/>
        <v>11</v>
      </c>
      <c r="S102">
        <f t="shared" si="18"/>
        <v>10</v>
      </c>
      <c r="T102" s="2">
        <f t="shared" si="19"/>
        <v>3850</v>
      </c>
    </row>
    <row r="103" spans="2:20" x14ac:dyDescent="0.25">
      <c r="B103" s="3">
        <v>13</v>
      </c>
      <c r="C103" s="3" t="s">
        <v>98</v>
      </c>
      <c r="D103" s="5">
        <v>190</v>
      </c>
      <c r="E103" s="3">
        <v>0</v>
      </c>
      <c r="F103" s="7">
        <f>TRANSPOSE(ENTRADAS!J102)</f>
        <v>0</v>
      </c>
      <c r="G103" s="7">
        <f t="shared" si="10"/>
        <v>0</v>
      </c>
      <c r="H103" s="7">
        <f>TRANSPOSE(SALIDAS!J102)</f>
        <v>0</v>
      </c>
      <c r="I103" s="7">
        <v>0</v>
      </c>
      <c r="J103" s="7">
        <f>TRANSPOSE('EXIST MESAS'!I100)</f>
        <v>0</v>
      </c>
      <c r="K103" s="7">
        <f t="shared" si="11"/>
        <v>0</v>
      </c>
      <c r="L103" s="14">
        <f t="shared" si="12"/>
        <v>0</v>
      </c>
      <c r="M103" s="4">
        <f t="shared" si="13"/>
        <v>0</v>
      </c>
      <c r="N103" s="2">
        <f t="shared" si="14"/>
        <v>0</v>
      </c>
      <c r="O103">
        <v>0</v>
      </c>
      <c r="P103">
        <f t="shared" si="15"/>
        <v>0</v>
      </c>
      <c r="Q103">
        <f t="shared" si="16"/>
        <v>0</v>
      </c>
      <c r="R103">
        <f t="shared" si="17"/>
        <v>0</v>
      </c>
      <c r="S103">
        <f t="shared" si="18"/>
        <v>0</v>
      </c>
      <c r="T103" s="2">
        <f t="shared" si="19"/>
        <v>0</v>
      </c>
    </row>
    <row r="104" spans="2:20" x14ac:dyDescent="0.25">
      <c r="B104" s="3">
        <v>72</v>
      </c>
      <c r="C104" s="3" t="s">
        <v>99</v>
      </c>
      <c r="D104" s="5">
        <v>25</v>
      </c>
      <c r="E104" s="3">
        <v>12</v>
      </c>
      <c r="F104" s="7">
        <f>TRANSPOSE(ENTRADAS!J103)</f>
        <v>0</v>
      </c>
      <c r="G104" s="7">
        <f t="shared" si="10"/>
        <v>12</v>
      </c>
      <c r="H104" s="7">
        <f>TRANSPOSE(SALIDAS!J103)</f>
        <v>0</v>
      </c>
      <c r="I104" s="7">
        <v>12</v>
      </c>
      <c r="J104" s="7">
        <f>TRANSPOSE('EXIST MESAS'!I101)</f>
        <v>8</v>
      </c>
      <c r="K104" s="7">
        <f t="shared" si="11"/>
        <v>20</v>
      </c>
      <c r="L104" s="14">
        <f t="shared" si="12"/>
        <v>500</v>
      </c>
      <c r="M104" s="4">
        <f t="shared" si="13"/>
        <v>0</v>
      </c>
      <c r="N104" s="2">
        <f t="shared" si="14"/>
        <v>200</v>
      </c>
      <c r="O104">
        <v>12</v>
      </c>
      <c r="P104">
        <f t="shared" si="15"/>
        <v>0</v>
      </c>
      <c r="Q104">
        <f t="shared" si="16"/>
        <v>0</v>
      </c>
      <c r="R104">
        <f t="shared" si="17"/>
        <v>12</v>
      </c>
      <c r="S104">
        <f t="shared" si="18"/>
        <v>12</v>
      </c>
      <c r="T104" s="2">
        <f t="shared" si="19"/>
        <v>300</v>
      </c>
    </row>
    <row r="105" spans="2:20" x14ac:dyDescent="0.25">
      <c r="L105" s="2">
        <f>SUM(L7:L104)</f>
        <v>429436.54400000005</v>
      </c>
      <c r="M105" s="2">
        <f>SUM(M7:M104)</f>
        <v>293179.04999999993</v>
      </c>
      <c r="N105" s="2">
        <f>SUM(N7:N104)</f>
        <v>130087.60399999998</v>
      </c>
      <c r="T105" s="2">
        <f>SUM(T7:T104)</f>
        <v>274300.32999999996</v>
      </c>
    </row>
  </sheetData>
  <pageMargins left="0.70866141732283472" right="0.70866141732283472" top="0.74803149606299213" bottom="0.74803149606299213" header="0.31496062992125984" footer="0.31496062992125984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M107"/>
  <sheetViews>
    <sheetView topLeftCell="A64" zoomScale="80" zoomScaleNormal="80" workbookViewId="0">
      <selection activeCell="K84" sqref="K84"/>
    </sheetView>
  </sheetViews>
  <sheetFormatPr baseColWidth="10" defaultColWidth="10.7109375" defaultRowHeight="15" x14ac:dyDescent="0.25"/>
  <cols>
    <col min="4" max="4" width="33.28515625" bestFit="1" customWidth="1"/>
    <col min="5" max="5" width="9.85546875" bestFit="1" customWidth="1"/>
    <col min="6" max="6" width="13.42578125" bestFit="1" customWidth="1"/>
    <col min="8" max="8" width="15" bestFit="1" customWidth="1"/>
    <col min="10" max="10" width="22.28515625" bestFit="1" customWidth="1"/>
    <col min="11" max="11" width="16.7109375" customWidth="1"/>
  </cols>
  <sheetData>
    <row r="4" spans="4:8" x14ac:dyDescent="0.25">
      <c r="E4" s="79" t="s">
        <v>114</v>
      </c>
      <c r="F4" s="79"/>
      <c r="G4" s="81" t="s">
        <v>122</v>
      </c>
      <c r="H4" s="81"/>
    </row>
    <row r="5" spans="4:8" ht="14.25" customHeight="1" x14ac:dyDescent="0.25">
      <c r="E5" s="80"/>
      <c r="F5" s="80"/>
      <c r="G5" s="82"/>
      <c r="H5" s="82"/>
    </row>
    <row r="6" spans="4:8" ht="48.75" customHeight="1" x14ac:dyDescent="0.25">
      <c r="D6" s="29" t="s">
        <v>121</v>
      </c>
      <c r="E6" s="48" t="s">
        <v>123</v>
      </c>
      <c r="F6" s="48" t="s">
        <v>130</v>
      </c>
      <c r="G6" s="49" t="s">
        <v>124</v>
      </c>
      <c r="H6" s="49" t="s">
        <v>108</v>
      </c>
    </row>
    <row r="7" spans="4:8" x14ac:dyDescent="0.25">
      <c r="D7" s="26" t="s">
        <v>2</v>
      </c>
      <c r="E7" s="7">
        <f>TRANSPOSE(CONCENTRADO!H7)</f>
        <v>0</v>
      </c>
      <c r="F7" s="27">
        <f>TRANSPOSE(CONCENTRADO!M7)</f>
        <v>0</v>
      </c>
      <c r="G7" s="7" t="s">
        <v>109</v>
      </c>
      <c r="H7" s="28">
        <f>TRANSPOSE(CONCENTRADO!L7)</f>
        <v>1305</v>
      </c>
    </row>
    <row r="8" spans="4:8" x14ac:dyDescent="0.25">
      <c r="D8" s="15" t="s">
        <v>3</v>
      </c>
      <c r="E8" s="3">
        <f>TRANSPOSE(CONCENTRADO!H8)</f>
        <v>2</v>
      </c>
      <c r="F8" s="24">
        <f>TRANSPOSE(CONCENTRADO!M8)</f>
        <v>860</v>
      </c>
      <c r="G8" s="3">
        <f>TRANSPOSE(CONCENTRADO!K8)</f>
        <v>6</v>
      </c>
      <c r="H8" s="28">
        <f>TRANSPOSE(CONCENTRADO!L8)</f>
        <v>2580</v>
      </c>
    </row>
    <row r="9" spans="4:8" x14ac:dyDescent="0.25">
      <c r="D9" s="15" t="s">
        <v>4</v>
      </c>
      <c r="E9" s="3">
        <f>TRANSPOSE(CONCENTRADO!H9)</f>
        <v>175</v>
      </c>
      <c r="F9" s="24">
        <f>TRANSPOSE(CONCENTRADO!M9)</f>
        <v>7000</v>
      </c>
      <c r="G9" s="3">
        <f>TRANSPOSE(CONCENTRADO!K9)</f>
        <v>255</v>
      </c>
      <c r="H9" s="28">
        <f>TRANSPOSE(CONCENTRADO!L9)</f>
        <v>10200</v>
      </c>
    </row>
    <row r="10" spans="4:8" x14ac:dyDescent="0.25">
      <c r="D10" s="15" t="s">
        <v>5</v>
      </c>
      <c r="E10" s="3">
        <f>TRANSPOSE(CONCENTRADO!H10)</f>
        <v>0</v>
      </c>
      <c r="F10" s="24">
        <f>TRANSPOSE(CONCENTRADO!M10)</f>
        <v>0</v>
      </c>
      <c r="G10" s="3">
        <f>TRANSPOSE(CONCENTRADO!K10)</f>
        <v>3</v>
      </c>
      <c r="H10" s="28">
        <f>TRANSPOSE(CONCENTRADO!L10)</f>
        <v>600</v>
      </c>
    </row>
    <row r="11" spans="4:8" x14ac:dyDescent="0.25">
      <c r="D11" s="15" t="s">
        <v>6</v>
      </c>
      <c r="E11" s="3">
        <f>TRANSPOSE(CONCENTRADO!H11)</f>
        <v>0</v>
      </c>
      <c r="F11" s="24">
        <f>TRANSPOSE(CONCENTRADO!M11)</f>
        <v>0</v>
      </c>
      <c r="G11" s="3">
        <f>TRANSPOSE(CONCENTRADO!K11)</f>
        <v>0</v>
      </c>
      <c r="H11" s="28">
        <f>TRANSPOSE(CONCENTRADO!L11)</f>
        <v>0</v>
      </c>
    </row>
    <row r="12" spans="4:8" x14ac:dyDescent="0.25">
      <c r="D12" s="15" t="s">
        <v>8</v>
      </c>
      <c r="E12" s="3">
        <f>TRANSPOSE(CONCENTRADO!H12)</f>
        <v>0</v>
      </c>
      <c r="F12" s="24">
        <f>TRANSPOSE(CONCENTRADO!M12)</f>
        <v>0</v>
      </c>
      <c r="G12" s="3">
        <f>TRANSPOSE(CONCENTRADO!K12)</f>
        <v>0</v>
      </c>
      <c r="H12" s="28">
        <f>TRANSPOSE(CONCENTRADO!L12)</f>
        <v>0</v>
      </c>
    </row>
    <row r="13" spans="4:8" x14ac:dyDescent="0.25">
      <c r="D13" s="15" t="s">
        <v>9</v>
      </c>
      <c r="E13" s="3">
        <f>TRANSPOSE(CONCENTRADO!H13)</f>
        <v>0</v>
      </c>
      <c r="F13" s="24">
        <f>TRANSPOSE(CONCENTRADO!M13)</f>
        <v>0</v>
      </c>
      <c r="G13" s="3">
        <f>TRANSPOSE(CONCENTRADO!K13)</f>
        <v>17</v>
      </c>
      <c r="H13" s="28">
        <f>TRANSPOSE(CONCENTRADO!L13)</f>
        <v>3995</v>
      </c>
    </row>
    <row r="14" spans="4:8" x14ac:dyDescent="0.25">
      <c r="D14" s="15" t="s">
        <v>10</v>
      </c>
      <c r="E14" s="3">
        <f>TRANSPOSE(CONCENTRADO!H14)</f>
        <v>60</v>
      </c>
      <c r="F14" s="24">
        <f>TRANSPOSE(CONCENTRADO!M14)</f>
        <v>39900</v>
      </c>
      <c r="G14" s="3">
        <f>TRANSPOSE(CONCENTRADO!K14)</f>
        <v>28</v>
      </c>
      <c r="H14" s="28">
        <f>TRANSPOSE(CONCENTRADO!L14)</f>
        <v>18620</v>
      </c>
    </row>
    <row r="15" spans="4:8" x14ac:dyDescent="0.25">
      <c r="D15" s="15" t="s">
        <v>11</v>
      </c>
      <c r="E15" s="3">
        <f>TRANSPOSE(CONCENTRADO!H15)</f>
        <v>0</v>
      </c>
      <c r="F15" s="24">
        <f>TRANSPOSE(CONCENTRADO!M15)</f>
        <v>0</v>
      </c>
      <c r="G15" s="3">
        <f>TRANSPOSE(CONCENTRADO!K15)</f>
        <v>9.9</v>
      </c>
      <c r="H15" s="28">
        <f>TRANSPOSE(CONCENTRADO!L15)</f>
        <v>1138.5</v>
      </c>
    </row>
    <row r="16" spans="4:8" x14ac:dyDescent="0.25">
      <c r="D16" s="15" t="s">
        <v>12</v>
      </c>
      <c r="E16" s="3">
        <f>TRANSPOSE(CONCENTRADO!H16)</f>
        <v>0</v>
      </c>
      <c r="F16" s="24">
        <f>TRANSPOSE(CONCENTRADO!M16)</f>
        <v>0</v>
      </c>
      <c r="G16" s="3">
        <f>TRANSPOSE(CONCENTRADO!K16)</f>
        <v>1</v>
      </c>
      <c r="H16" s="28">
        <f>TRANSPOSE(CONCENTRADO!L16)</f>
        <v>79</v>
      </c>
    </row>
    <row r="17" spans="4:8" x14ac:dyDescent="0.25">
      <c r="D17" s="15" t="s">
        <v>13</v>
      </c>
      <c r="E17" s="3">
        <f>TRANSPOSE(CONCENTRADO!H17)</f>
        <v>0</v>
      </c>
      <c r="F17" s="24">
        <f>TRANSPOSE(CONCENTRADO!M17)</f>
        <v>0</v>
      </c>
      <c r="G17" s="3">
        <f>TRANSPOSE(CONCENTRADO!K17)</f>
        <v>100</v>
      </c>
      <c r="H17" s="28">
        <f>TRANSPOSE(CONCENTRADO!L17)</f>
        <v>1750</v>
      </c>
    </row>
    <row r="18" spans="4:8" x14ac:dyDescent="0.25">
      <c r="D18" s="15" t="s">
        <v>14</v>
      </c>
      <c r="E18" s="3">
        <f>TRANSPOSE(CONCENTRADO!H18)</f>
        <v>0</v>
      </c>
      <c r="F18" s="24">
        <f>TRANSPOSE(CONCENTRADO!M18)</f>
        <v>0</v>
      </c>
      <c r="G18" s="3">
        <f>TRANSPOSE(CONCENTRADO!K18)</f>
        <v>115</v>
      </c>
      <c r="H18" s="28">
        <f>TRANSPOSE(CONCENTRADO!L18)</f>
        <v>1552.5</v>
      </c>
    </row>
    <row r="19" spans="4:8" x14ac:dyDescent="0.25">
      <c r="D19" s="15" t="s">
        <v>15</v>
      </c>
      <c r="E19" s="3">
        <f>TRANSPOSE(CONCENTRADO!H19)</f>
        <v>6</v>
      </c>
      <c r="F19" s="24">
        <f>TRANSPOSE(CONCENTRADO!M19)</f>
        <v>468</v>
      </c>
      <c r="G19" s="3">
        <f>TRANSPOSE(CONCENTRADO!K19)</f>
        <v>30.5</v>
      </c>
      <c r="H19" s="28">
        <f>TRANSPOSE(CONCENTRADO!L19)</f>
        <v>2379</v>
      </c>
    </row>
    <row r="20" spans="4:8" x14ac:dyDescent="0.25">
      <c r="D20" s="15" t="s">
        <v>16</v>
      </c>
      <c r="E20" s="3">
        <f>TRANSPOSE(CONCENTRADO!H20)</f>
        <v>1</v>
      </c>
      <c r="F20" s="24">
        <f>TRANSPOSE(CONCENTRADO!M20)</f>
        <v>250</v>
      </c>
      <c r="G20" s="3">
        <f>TRANSPOSE(CONCENTRADO!K20)</f>
        <v>4</v>
      </c>
      <c r="H20" s="28">
        <f>TRANSPOSE(CONCENTRADO!L20)</f>
        <v>1000</v>
      </c>
    </row>
    <row r="21" spans="4:8" x14ac:dyDescent="0.25">
      <c r="D21" s="15" t="s">
        <v>17</v>
      </c>
      <c r="E21" s="3">
        <f>TRANSPOSE(CONCENTRADO!H21)</f>
        <v>0</v>
      </c>
      <c r="F21" s="24">
        <f>TRANSPOSE(CONCENTRADO!M21)</f>
        <v>0</v>
      </c>
      <c r="G21" s="3">
        <f>TRANSPOSE(CONCENTRADO!K21)</f>
        <v>89.5</v>
      </c>
      <c r="H21" s="28">
        <f>TRANSPOSE(CONCENTRADO!L21)</f>
        <v>3132.5</v>
      </c>
    </row>
    <row r="22" spans="4:8" x14ac:dyDescent="0.25">
      <c r="D22" s="15" t="s">
        <v>18</v>
      </c>
      <c r="E22" s="3">
        <f>TRANSPOSE(CONCENTRADO!H22)</f>
        <v>0</v>
      </c>
      <c r="F22" s="24">
        <f>TRANSPOSE(CONCENTRADO!M22)</f>
        <v>0</v>
      </c>
      <c r="G22" s="3">
        <f>TRANSPOSE(CONCENTRADO!K22)</f>
        <v>14</v>
      </c>
      <c r="H22" s="28">
        <f>TRANSPOSE(CONCENTRADO!L22)</f>
        <v>1304.24</v>
      </c>
    </row>
    <row r="23" spans="4:8" x14ac:dyDescent="0.25">
      <c r="D23" s="15" t="s">
        <v>19</v>
      </c>
      <c r="E23" s="3">
        <f>TRANSPOSE(CONCENTRADO!H23)</f>
        <v>0</v>
      </c>
      <c r="F23" s="24">
        <f>TRANSPOSE(CONCENTRADO!M23)</f>
        <v>0</v>
      </c>
      <c r="G23" s="3">
        <f>TRANSPOSE(CONCENTRADO!K23)</f>
        <v>4.5</v>
      </c>
      <c r="H23" s="28">
        <f>TRANSPOSE(CONCENTRADO!L23)</f>
        <v>472.5</v>
      </c>
    </row>
    <row r="24" spans="4:8" x14ac:dyDescent="0.25">
      <c r="D24" s="15" t="s">
        <v>20</v>
      </c>
      <c r="E24" s="3">
        <f>TRANSPOSE(CONCENTRADO!H24)</f>
        <v>0</v>
      </c>
      <c r="F24" s="24">
        <f>TRANSPOSE(CONCENTRADO!M24)</f>
        <v>0</v>
      </c>
      <c r="G24" s="3">
        <f>TRANSPOSE(CONCENTRADO!K24)</f>
        <v>0</v>
      </c>
      <c r="H24" s="28">
        <f>TRANSPOSE(CONCENTRADO!L24)</f>
        <v>0</v>
      </c>
    </row>
    <row r="25" spans="4:8" x14ac:dyDescent="0.25">
      <c r="D25" s="15" t="s">
        <v>21</v>
      </c>
      <c r="E25" s="3">
        <f>TRANSPOSE(CONCENTRADO!H25)</f>
        <v>1</v>
      </c>
      <c r="F25" s="24">
        <f>TRANSPOSE(CONCENTRADO!M25)</f>
        <v>190</v>
      </c>
      <c r="G25" s="3">
        <f>TRANSPOSE(CONCENTRADO!K25)</f>
        <v>30</v>
      </c>
      <c r="H25" s="28">
        <f>TRANSPOSE(CONCENTRADO!L25)</f>
        <v>5700</v>
      </c>
    </row>
    <row r="26" spans="4:8" x14ac:dyDescent="0.25">
      <c r="D26" s="15" t="s">
        <v>22</v>
      </c>
      <c r="E26" s="3">
        <f>TRANSPOSE(CONCENTRADO!H26)</f>
        <v>0</v>
      </c>
      <c r="F26" s="24">
        <f>TRANSPOSE(CONCENTRADO!M26)</f>
        <v>0</v>
      </c>
      <c r="G26" s="3">
        <f>TRANSPOSE(CONCENTRADO!K26)</f>
        <v>0</v>
      </c>
      <c r="H26" s="28">
        <f>TRANSPOSE(CONCENTRADO!L26)</f>
        <v>0</v>
      </c>
    </row>
    <row r="27" spans="4:8" x14ac:dyDescent="0.25">
      <c r="D27" s="15" t="s">
        <v>23</v>
      </c>
      <c r="E27" s="3">
        <f>TRANSPOSE(CONCENTRADO!H27)</f>
        <v>4</v>
      </c>
      <c r="F27" s="24">
        <f>TRANSPOSE(CONCENTRADO!M27)</f>
        <v>360</v>
      </c>
      <c r="G27" s="3">
        <f>TRANSPOSE(CONCENTRADO!K27)</f>
        <v>3</v>
      </c>
      <c r="H27" s="28">
        <f>TRANSPOSE(CONCENTRADO!L27)</f>
        <v>270</v>
      </c>
    </row>
    <row r="28" spans="4:8" x14ac:dyDescent="0.25">
      <c r="D28" s="15" t="s">
        <v>24</v>
      </c>
      <c r="E28" s="3">
        <f>TRANSPOSE(CONCENTRADO!H28)</f>
        <v>1</v>
      </c>
      <c r="F28" s="24">
        <f>TRANSPOSE(CONCENTRADO!M28)</f>
        <v>205.65</v>
      </c>
      <c r="G28" s="3">
        <f>TRANSPOSE(CONCENTRADO!K28)</f>
        <v>1</v>
      </c>
      <c r="H28" s="28">
        <f>TRANSPOSE(CONCENTRADO!L28)</f>
        <v>205.65</v>
      </c>
    </row>
    <row r="29" spans="4:8" x14ac:dyDescent="0.25">
      <c r="D29" s="15" t="s">
        <v>25</v>
      </c>
      <c r="E29" s="3">
        <f>TRANSPOSE(CONCENTRADO!H29)</f>
        <v>0</v>
      </c>
      <c r="F29" s="24">
        <f>TRANSPOSE(CONCENTRADO!M29)</f>
        <v>0</v>
      </c>
      <c r="G29" s="3">
        <f>TRANSPOSE(CONCENTRADO!K29)</f>
        <v>15.5</v>
      </c>
      <c r="H29" s="28">
        <f>TRANSPOSE(CONCENTRADO!L29)</f>
        <v>3410</v>
      </c>
    </row>
    <row r="30" spans="4:8" x14ac:dyDescent="0.25">
      <c r="D30" s="15" t="s">
        <v>26</v>
      </c>
      <c r="E30" s="3">
        <f>TRANSPOSE(CONCENTRADO!H30)</f>
        <v>0</v>
      </c>
      <c r="F30" s="24">
        <f>TRANSPOSE(CONCENTRADO!M30)</f>
        <v>0</v>
      </c>
      <c r="G30" s="3">
        <f>TRANSPOSE(CONCENTRADO!K30)</f>
        <v>2.5</v>
      </c>
      <c r="H30" s="28">
        <f>TRANSPOSE(CONCENTRADO!L30)</f>
        <v>625</v>
      </c>
    </row>
    <row r="31" spans="4:8" x14ac:dyDescent="0.25">
      <c r="D31" s="15" t="s">
        <v>27</v>
      </c>
      <c r="E31" s="3">
        <f>TRANSPOSE(CONCENTRADO!H31)</f>
        <v>30</v>
      </c>
      <c r="F31" s="24">
        <f>TRANSPOSE(CONCENTRADO!M31)</f>
        <v>780</v>
      </c>
      <c r="G31" s="3">
        <f>TRANSPOSE(CONCENTRADO!K31)</f>
        <v>176</v>
      </c>
      <c r="H31" s="28">
        <f>TRANSPOSE(CONCENTRADO!L31)</f>
        <v>4576</v>
      </c>
    </row>
    <row r="32" spans="4:8" x14ac:dyDescent="0.25">
      <c r="D32" s="15" t="s">
        <v>28</v>
      </c>
      <c r="E32" s="3">
        <f>TRANSPOSE(CONCENTRADO!H32)</f>
        <v>0</v>
      </c>
      <c r="F32" s="24">
        <f>TRANSPOSE(CONCENTRADO!M32)</f>
        <v>0</v>
      </c>
      <c r="G32" s="3">
        <f>TRANSPOSE(CONCENTRADO!K32)</f>
        <v>16</v>
      </c>
      <c r="H32" s="28">
        <f>TRANSPOSE(CONCENTRADO!L32)</f>
        <v>416</v>
      </c>
    </row>
    <row r="33" spans="4:8" x14ac:dyDescent="0.25">
      <c r="D33" s="15" t="s">
        <v>29</v>
      </c>
      <c r="E33" s="3">
        <f>TRANSPOSE(CONCENTRADO!H33)</f>
        <v>0</v>
      </c>
      <c r="F33" s="24">
        <f>TRANSPOSE(CONCENTRADO!M33)</f>
        <v>0</v>
      </c>
      <c r="G33" s="3">
        <f>TRANSPOSE(CONCENTRADO!K33)</f>
        <v>0</v>
      </c>
      <c r="H33" s="28">
        <f>TRANSPOSE(CONCENTRADO!L33)</f>
        <v>0</v>
      </c>
    </row>
    <row r="34" spans="4:8" x14ac:dyDescent="0.25">
      <c r="D34" s="15" t="s">
        <v>30</v>
      </c>
      <c r="E34" s="3">
        <f>TRANSPOSE(CONCENTRADO!H34)</f>
        <v>90</v>
      </c>
      <c r="F34" s="24">
        <f>TRANSPOSE(CONCENTRADO!M34)</f>
        <v>1530</v>
      </c>
      <c r="G34" s="3">
        <f>TRANSPOSE(CONCENTRADO!K34)</f>
        <v>342</v>
      </c>
      <c r="H34" s="28">
        <f>TRANSPOSE(CONCENTRADO!L34)</f>
        <v>5814</v>
      </c>
    </row>
    <row r="35" spans="4:8" x14ac:dyDescent="0.25">
      <c r="D35" s="15" t="s">
        <v>31</v>
      </c>
      <c r="E35" s="3">
        <f>TRANSPOSE(CONCENTRADO!H35)</f>
        <v>0</v>
      </c>
      <c r="F35" s="24">
        <f>TRANSPOSE(CONCENTRADO!M35)</f>
        <v>0</v>
      </c>
      <c r="G35" s="3">
        <f>TRANSPOSE(CONCENTRADO!K35)</f>
        <v>5.5</v>
      </c>
      <c r="H35" s="28">
        <f>TRANSPOSE(CONCENTRADO!L35)</f>
        <v>3741.9250000000002</v>
      </c>
    </row>
    <row r="36" spans="4:8" x14ac:dyDescent="0.25">
      <c r="D36" s="15" t="s">
        <v>32</v>
      </c>
      <c r="E36" s="3">
        <f>TRANSPOSE(CONCENTRADO!H36)</f>
        <v>0</v>
      </c>
      <c r="F36" s="24">
        <f>TRANSPOSE(CONCENTRADO!M36)</f>
        <v>0</v>
      </c>
      <c r="G36" s="3">
        <f>TRANSPOSE(CONCENTRADO!K36)</f>
        <v>213</v>
      </c>
      <c r="H36" s="28">
        <f>TRANSPOSE(CONCENTRADO!L36)</f>
        <v>6390</v>
      </c>
    </row>
    <row r="37" spans="4:8" x14ac:dyDescent="0.25">
      <c r="D37" s="15" t="s">
        <v>33</v>
      </c>
      <c r="E37" s="3">
        <f>TRANSPOSE(CONCENTRADO!H37)</f>
        <v>0</v>
      </c>
      <c r="F37" s="24">
        <f>TRANSPOSE(CONCENTRADO!M37)</f>
        <v>0</v>
      </c>
      <c r="G37" s="3">
        <f>TRANSPOSE(CONCENTRADO!K37)</f>
        <v>3</v>
      </c>
      <c r="H37" s="28">
        <f>TRANSPOSE(CONCENTRADO!L37)</f>
        <v>420</v>
      </c>
    </row>
    <row r="38" spans="4:8" x14ac:dyDescent="0.25">
      <c r="D38" s="15" t="s">
        <v>34</v>
      </c>
      <c r="E38" s="3">
        <f>TRANSPOSE(CONCENTRADO!H38)</f>
        <v>0</v>
      </c>
      <c r="F38" s="24">
        <f>TRANSPOSE(CONCENTRADO!M38)</f>
        <v>0</v>
      </c>
      <c r="G38" s="3">
        <f>TRANSPOSE(CONCENTRADO!K38)</f>
        <v>11</v>
      </c>
      <c r="H38" s="28">
        <f>TRANSPOSE(CONCENTRADO!L38)</f>
        <v>1485</v>
      </c>
    </row>
    <row r="39" spans="4:8" x14ac:dyDescent="0.25">
      <c r="D39" s="15" t="s">
        <v>35</v>
      </c>
      <c r="E39" s="3">
        <f>TRANSPOSE(CONCENTRADO!H39)</f>
        <v>8</v>
      </c>
      <c r="F39" s="24">
        <f>TRANSPOSE(CONCENTRADO!M39)</f>
        <v>724</v>
      </c>
      <c r="G39" s="3">
        <f>TRANSPOSE(CONCENTRADO!K39)</f>
        <v>8</v>
      </c>
      <c r="H39" s="28">
        <f>TRANSPOSE(CONCENTRADO!L39)</f>
        <v>724</v>
      </c>
    </row>
    <row r="40" spans="4:8" x14ac:dyDescent="0.25">
      <c r="D40" s="15" t="s">
        <v>36</v>
      </c>
      <c r="E40" s="3">
        <f>TRANSPOSE(CONCENTRADO!H40)</f>
        <v>0</v>
      </c>
      <c r="F40" s="24">
        <f>TRANSPOSE(CONCENTRADO!M40)</f>
        <v>0</v>
      </c>
      <c r="G40" s="3">
        <f>TRANSPOSE(CONCENTRADO!K40)</f>
        <v>8</v>
      </c>
      <c r="H40" s="28">
        <f>TRANSPOSE(CONCENTRADO!L40)</f>
        <v>1536</v>
      </c>
    </row>
    <row r="41" spans="4:8" x14ac:dyDescent="0.25">
      <c r="D41" s="15" t="s">
        <v>37</v>
      </c>
      <c r="E41" s="3">
        <f>TRANSPOSE(CONCENTRADO!H41)</f>
        <v>0</v>
      </c>
      <c r="F41" s="24">
        <f>TRANSPOSE(CONCENTRADO!M41)</f>
        <v>0</v>
      </c>
      <c r="G41" s="3">
        <f>TRANSPOSE(CONCENTRADO!K41)</f>
        <v>0</v>
      </c>
      <c r="H41" s="28">
        <f>TRANSPOSE(CONCENTRADO!L41)</f>
        <v>0</v>
      </c>
    </row>
    <row r="42" spans="4:8" x14ac:dyDescent="0.25">
      <c r="D42" s="15" t="s">
        <v>38</v>
      </c>
      <c r="E42" s="3">
        <f>TRANSPOSE(CONCENTRADO!H42)</f>
        <v>0</v>
      </c>
      <c r="F42" s="24">
        <f>TRANSPOSE(CONCENTRADO!M42)</f>
        <v>0</v>
      </c>
      <c r="G42" s="3">
        <f>TRANSPOSE(CONCENTRADO!K42)</f>
        <v>0</v>
      </c>
      <c r="H42" s="28">
        <f>TRANSPOSE(CONCENTRADO!L42)</f>
        <v>0</v>
      </c>
    </row>
    <row r="43" spans="4:8" x14ac:dyDescent="0.25">
      <c r="D43" s="15" t="s">
        <v>39</v>
      </c>
      <c r="E43" s="3">
        <f>TRANSPOSE(CONCENTRADO!H43)</f>
        <v>0</v>
      </c>
      <c r="F43" s="24">
        <f>TRANSPOSE(CONCENTRADO!M43)</f>
        <v>0</v>
      </c>
      <c r="G43" s="3">
        <f>TRANSPOSE(CONCENTRADO!K43)</f>
        <v>1.7</v>
      </c>
      <c r="H43" s="28">
        <f>TRANSPOSE(CONCENTRADO!L43)</f>
        <v>204</v>
      </c>
    </row>
    <row r="44" spans="4:8" x14ac:dyDescent="0.25">
      <c r="D44" s="15" t="s">
        <v>40</v>
      </c>
      <c r="E44" s="3">
        <f>TRANSPOSE(CONCENTRADO!H44)</f>
        <v>0</v>
      </c>
      <c r="F44" s="24">
        <f>TRANSPOSE(CONCENTRADO!M44)</f>
        <v>0</v>
      </c>
      <c r="G44" s="3">
        <f>TRANSPOSE(CONCENTRADO!K44)</f>
        <v>13.5</v>
      </c>
      <c r="H44" s="28">
        <f>TRANSPOSE(CONCENTRADO!L44)</f>
        <v>2092.5</v>
      </c>
    </row>
    <row r="45" spans="4:8" x14ac:dyDescent="0.25">
      <c r="D45" s="15" t="s">
        <v>41</v>
      </c>
      <c r="E45" s="3">
        <f>TRANSPOSE(CONCENTRADO!H45)</f>
        <v>2</v>
      </c>
      <c r="F45" s="24">
        <f>TRANSPOSE(CONCENTRADO!M45)</f>
        <v>1120</v>
      </c>
      <c r="G45" s="3">
        <f>TRANSPOSE(CONCENTRADO!K45)</f>
        <v>14.3</v>
      </c>
      <c r="H45" s="28">
        <f>TRANSPOSE(CONCENTRADO!L45)</f>
        <v>8008</v>
      </c>
    </row>
    <row r="46" spans="4:8" x14ac:dyDescent="0.25">
      <c r="D46" s="15" t="s">
        <v>42</v>
      </c>
      <c r="E46" s="3">
        <f>TRANSPOSE(CONCENTRADO!H46)</f>
        <v>0</v>
      </c>
      <c r="F46" s="24">
        <f>TRANSPOSE(CONCENTRADO!M46)</f>
        <v>0</v>
      </c>
      <c r="G46" s="3">
        <f>TRANSPOSE(CONCENTRADO!K46)</f>
        <v>0</v>
      </c>
      <c r="H46" s="28">
        <f>TRANSPOSE(CONCENTRADO!L46)</f>
        <v>0</v>
      </c>
    </row>
    <row r="47" spans="4:8" x14ac:dyDescent="0.25">
      <c r="D47" s="15" t="s">
        <v>43</v>
      </c>
      <c r="E47" s="3">
        <f>TRANSPOSE(CONCENTRADO!H47)</f>
        <v>0</v>
      </c>
      <c r="F47" s="24">
        <f>TRANSPOSE(CONCENTRADO!M47)</f>
        <v>0</v>
      </c>
      <c r="G47" s="3">
        <f>TRANSPOSE(CONCENTRADO!K47)</f>
        <v>5</v>
      </c>
      <c r="H47" s="28">
        <f>TRANSPOSE(CONCENTRADO!L47)</f>
        <v>700</v>
      </c>
    </row>
    <row r="48" spans="4:8" x14ac:dyDescent="0.25">
      <c r="D48" s="15" t="s">
        <v>44</v>
      </c>
      <c r="E48" s="3">
        <f>TRANSPOSE(CONCENTRADO!H48)</f>
        <v>0</v>
      </c>
      <c r="F48" s="24">
        <f>TRANSPOSE(CONCENTRADO!M48)</f>
        <v>0</v>
      </c>
      <c r="G48" s="3">
        <f>TRANSPOSE(CONCENTRADO!K48)</f>
        <v>0</v>
      </c>
      <c r="H48" s="28">
        <f>TRANSPOSE(CONCENTRADO!L48)</f>
        <v>0</v>
      </c>
    </row>
    <row r="49" spans="4:8" x14ac:dyDescent="0.25">
      <c r="D49" s="15" t="s">
        <v>45</v>
      </c>
      <c r="E49" s="3">
        <f>TRANSPOSE(CONCENTRADO!H49)</f>
        <v>0</v>
      </c>
      <c r="F49" s="24">
        <f>TRANSPOSE(CONCENTRADO!M49)</f>
        <v>0</v>
      </c>
      <c r="G49" s="3">
        <f>TRANSPOSE(CONCENTRADO!K49)</f>
        <v>0</v>
      </c>
      <c r="H49" s="28">
        <f>TRANSPOSE(CONCENTRADO!L49)</f>
        <v>0</v>
      </c>
    </row>
    <row r="50" spans="4:8" x14ac:dyDescent="0.25">
      <c r="D50" s="15" t="s">
        <v>46</v>
      </c>
      <c r="E50" s="3">
        <f>TRANSPOSE(CONCENTRADO!H50)</f>
        <v>5</v>
      </c>
      <c r="F50" s="24">
        <f>TRANSPOSE(CONCENTRADO!M50)</f>
        <v>1575</v>
      </c>
      <c r="G50" s="3">
        <f>TRANSPOSE(CONCENTRADO!K50)</f>
        <v>32</v>
      </c>
      <c r="H50" s="28">
        <f>TRANSPOSE(CONCENTRADO!L50)</f>
        <v>10080</v>
      </c>
    </row>
    <row r="51" spans="4:8" x14ac:dyDescent="0.25">
      <c r="D51" s="15" t="s">
        <v>47</v>
      </c>
      <c r="E51" s="3">
        <f>TRANSPOSE(CONCENTRADO!H51)</f>
        <v>0</v>
      </c>
      <c r="F51" s="24">
        <f>TRANSPOSE(CONCENTRADO!M51)</f>
        <v>0</v>
      </c>
      <c r="G51" s="3">
        <f>TRANSPOSE(CONCENTRADO!K51)</f>
        <v>0</v>
      </c>
      <c r="H51" s="28">
        <f>TRANSPOSE(CONCENTRADO!L51)</f>
        <v>0</v>
      </c>
    </row>
    <row r="52" spans="4:8" x14ac:dyDescent="0.25">
      <c r="D52" s="15" t="s">
        <v>48</v>
      </c>
      <c r="E52" s="3">
        <f>TRANSPOSE(CONCENTRADO!H52)</f>
        <v>0</v>
      </c>
      <c r="F52" s="24">
        <f>TRANSPOSE(CONCENTRADO!M52)</f>
        <v>0</v>
      </c>
      <c r="G52" s="3">
        <f>TRANSPOSE(CONCENTRADO!K52)</f>
        <v>8.5</v>
      </c>
      <c r="H52" s="28">
        <f>TRANSPOSE(CONCENTRADO!L52)</f>
        <v>5551.52</v>
      </c>
    </row>
    <row r="53" spans="4:8" x14ac:dyDescent="0.25">
      <c r="D53" s="15" t="s">
        <v>49</v>
      </c>
      <c r="E53" s="3">
        <f>TRANSPOSE(CONCENTRADO!H53)</f>
        <v>0</v>
      </c>
      <c r="F53" s="24">
        <f>TRANSPOSE(CONCENTRADO!M53)</f>
        <v>0</v>
      </c>
      <c r="G53" s="3">
        <f>TRANSPOSE(CONCENTRADO!K53)</f>
        <v>0</v>
      </c>
      <c r="H53" s="28">
        <f>TRANSPOSE(CONCENTRADO!L53)</f>
        <v>0</v>
      </c>
    </row>
    <row r="54" spans="4:8" x14ac:dyDescent="0.25">
      <c r="D54" s="15" t="s">
        <v>50</v>
      </c>
      <c r="E54" s="3">
        <f>TRANSPOSE(CONCENTRADO!H54)</f>
        <v>262</v>
      </c>
      <c r="F54" s="24">
        <f>TRANSPOSE(CONCENTRADO!M54)</f>
        <v>96940</v>
      </c>
      <c r="G54" s="3">
        <f>TRANSPOSE(CONCENTRADO!K54)</f>
        <v>84</v>
      </c>
      <c r="H54" s="28">
        <f>TRANSPOSE(CONCENTRADO!L54)</f>
        <v>31080</v>
      </c>
    </row>
    <row r="55" spans="4:8" x14ac:dyDescent="0.25">
      <c r="D55" s="15" t="s">
        <v>51</v>
      </c>
      <c r="E55" s="3">
        <f>TRANSPOSE(CONCENTRADO!H55)</f>
        <v>0</v>
      </c>
      <c r="F55" s="24">
        <f>TRANSPOSE(CONCENTRADO!M55)</f>
        <v>0</v>
      </c>
      <c r="G55" s="3">
        <f>TRANSPOSE(CONCENTRADO!K55)</f>
        <v>0</v>
      </c>
      <c r="H55" s="28">
        <f>TRANSPOSE(CONCENTRADO!L55)</f>
        <v>0</v>
      </c>
    </row>
    <row r="56" spans="4:8" x14ac:dyDescent="0.25">
      <c r="D56" s="15" t="s">
        <v>52</v>
      </c>
      <c r="E56" s="3">
        <f>TRANSPOSE(CONCENTRADO!H56)</f>
        <v>0</v>
      </c>
      <c r="F56" s="24">
        <f>TRANSPOSE(CONCENTRADO!M56)</f>
        <v>0</v>
      </c>
      <c r="G56" s="3">
        <f>TRANSPOSE(CONCENTRADO!K56)</f>
        <v>6.5</v>
      </c>
      <c r="H56" s="28">
        <f>TRANSPOSE(CONCENTRADO!L56)</f>
        <v>3458.8449999999998</v>
      </c>
    </row>
    <row r="57" spans="4:8" x14ac:dyDescent="0.25">
      <c r="D57" s="15" t="s">
        <v>53</v>
      </c>
      <c r="E57" s="3">
        <f>TRANSPOSE(CONCENTRADO!H57)</f>
        <v>0</v>
      </c>
      <c r="F57" s="24">
        <f>TRANSPOSE(CONCENTRADO!M57)</f>
        <v>0</v>
      </c>
      <c r="G57" s="3">
        <f>TRANSPOSE(CONCENTRADO!K57)</f>
        <v>0</v>
      </c>
      <c r="H57" s="28">
        <f>TRANSPOSE(CONCENTRADO!L57)</f>
        <v>0</v>
      </c>
    </row>
    <row r="58" spans="4:8" x14ac:dyDescent="0.25">
      <c r="D58" s="15" t="s">
        <v>54</v>
      </c>
      <c r="E58" s="3">
        <f>TRANSPOSE(CONCENTRADO!H58)</f>
        <v>0</v>
      </c>
      <c r="F58" s="24">
        <f>TRANSPOSE(CONCENTRADO!M58)</f>
        <v>0</v>
      </c>
      <c r="G58" s="3">
        <f>TRANSPOSE(CONCENTRADO!K58)</f>
        <v>4</v>
      </c>
      <c r="H58" s="28">
        <f>TRANSPOSE(CONCENTRADO!L58)</f>
        <v>2520</v>
      </c>
    </row>
    <row r="59" spans="4:8" x14ac:dyDescent="0.25">
      <c r="D59" s="15" t="s">
        <v>55</v>
      </c>
      <c r="E59" s="3">
        <f>TRANSPOSE(CONCENTRADO!H59)</f>
        <v>3</v>
      </c>
      <c r="F59" s="24">
        <f>TRANSPOSE(CONCENTRADO!M59)</f>
        <v>1959.3600000000001</v>
      </c>
      <c r="G59" s="3">
        <f>TRANSPOSE(CONCENTRADO!K59)</f>
        <v>8.6999999999999993</v>
      </c>
      <c r="H59" s="28">
        <f>TRANSPOSE(CONCENTRADO!L59)</f>
        <v>5682.1439999999993</v>
      </c>
    </row>
    <row r="60" spans="4:8" x14ac:dyDescent="0.25">
      <c r="D60" s="15" t="s">
        <v>56</v>
      </c>
      <c r="E60" s="3">
        <f>TRANSPOSE(CONCENTRADO!H60)</f>
        <v>684</v>
      </c>
      <c r="F60" s="24">
        <f>TRANSPOSE(CONCENTRADO!M60)</f>
        <v>32770.439999999995</v>
      </c>
      <c r="G60" s="3">
        <f>TRANSPOSE(CONCENTRADO!K60)</f>
        <v>186</v>
      </c>
      <c r="H60" s="28">
        <f>TRANSPOSE(CONCENTRADO!L60)</f>
        <v>8911.26</v>
      </c>
    </row>
    <row r="61" spans="4:8" x14ac:dyDescent="0.25">
      <c r="D61" s="15" t="s">
        <v>57</v>
      </c>
      <c r="E61" s="3">
        <f>TRANSPOSE(CONCENTRADO!H61)</f>
        <v>20</v>
      </c>
      <c r="F61" s="24">
        <f>TRANSPOSE(CONCENTRADO!M61)</f>
        <v>726</v>
      </c>
      <c r="G61" s="3">
        <f>TRANSPOSE(CONCENTRADO!K61)</f>
        <v>100</v>
      </c>
      <c r="H61" s="28">
        <f>TRANSPOSE(CONCENTRADO!L61)</f>
        <v>3629.9999999999995</v>
      </c>
    </row>
    <row r="62" spans="4:8" x14ac:dyDescent="0.25">
      <c r="D62" s="15" t="s">
        <v>58</v>
      </c>
      <c r="E62" s="3">
        <f>TRANSPOSE(CONCENTRADO!H62)</f>
        <v>0</v>
      </c>
      <c r="F62" s="24">
        <f>TRANSPOSE(CONCENTRADO!M62)</f>
        <v>0</v>
      </c>
      <c r="G62" s="3">
        <f>TRANSPOSE(CONCENTRADO!K62)</f>
        <v>53</v>
      </c>
      <c r="H62" s="28">
        <f>TRANSPOSE(CONCENTRADO!L62)</f>
        <v>1317.0500000000002</v>
      </c>
    </row>
    <row r="63" spans="4:8" x14ac:dyDescent="0.25">
      <c r="D63" s="15" t="s">
        <v>59</v>
      </c>
      <c r="E63" s="3">
        <f>TRANSPOSE(CONCENTRADO!H63)</f>
        <v>0</v>
      </c>
      <c r="F63" s="24">
        <f>TRANSPOSE(CONCENTRADO!M63)</f>
        <v>0</v>
      </c>
      <c r="G63" s="3">
        <f>TRANSPOSE(CONCENTRADO!K63)</f>
        <v>0</v>
      </c>
      <c r="H63" s="28">
        <f>TRANSPOSE(CONCENTRADO!L63)</f>
        <v>0</v>
      </c>
    </row>
    <row r="64" spans="4:8" x14ac:dyDescent="0.25">
      <c r="D64" s="15" t="s">
        <v>60</v>
      </c>
      <c r="E64" s="3">
        <f>TRANSPOSE(CONCENTRADO!H64)</f>
        <v>0</v>
      </c>
      <c r="F64" s="24">
        <f>TRANSPOSE(CONCENTRADO!M64)</f>
        <v>0</v>
      </c>
      <c r="G64" s="3">
        <f>TRANSPOSE(CONCENTRADO!K64)</f>
        <v>10</v>
      </c>
      <c r="H64" s="28">
        <f>TRANSPOSE(CONCENTRADO!L64)</f>
        <v>250</v>
      </c>
    </row>
    <row r="65" spans="4:13" x14ac:dyDescent="0.25">
      <c r="D65" s="15" t="s">
        <v>61</v>
      </c>
      <c r="E65" s="3">
        <f>TRANSPOSE(CONCENTRADO!H65)</f>
        <v>0</v>
      </c>
      <c r="F65" s="24">
        <f>TRANSPOSE(CONCENTRADO!M65)</f>
        <v>0</v>
      </c>
      <c r="G65" s="3">
        <f>TRANSPOSE(CONCENTRADO!K65)</f>
        <v>0</v>
      </c>
      <c r="H65" s="28">
        <f>TRANSPOSE(CONCENTRADO!L65)</f>
        <v>0</v>
      </c>
    </row>
    <row r="66" spans="4:13" x14ac:dyDescent="0.25">
      <c r="D66" s="15" t="s">
        <v>62</v>
      </c>
      <c r="E66" s="3">
        <f>TRANSPOSE(CONCENTRADO!H66)</f>
        <v>0</v>
      </c>
      <c r="F66" s="24">
        <f>TRANSPOSE(CONCENTRADO!M66)</f>
        <v>0</v>
      </c>
      <c r="G66" s="3">
        <f>TRANSPOSE(CONCENTRADO!K66)</f>
        <v>38</v>
      </c>
      <c r="H66" s="28">
        <f>TRANSPOSE(CONCENTRADO!L66)</f>
        <v>250.79999999999998</v>
      </c>
    </row>
    <row r="67" spans="4:13" x14ac:dyDescent="0.25">
      <c r="D67" s="15" t="s">
        <v>63</v>
      </c>
      <c r="E67" s="3">
        <f>TRANSPOSE(CONCENTRADO!H67)</f>
        <v>0</v>
      </c>
      <c r="F67" s="24">
        <f>TRANSPOSE(CONCENTRADO!M67)</f>
        <v>0</v>
      </c>
      <c r="G67" s="3">
        <f>TRANSPOSE(CONCENTRADO!K67)</f>
        <v>11</v>
      </c>
      <c r="H67" s="28">
        <f>TRANSPOSE(CONCENTRADO!L67)</f>
        <v>368.5</v>
      </c>
    </row>
    <row r="68" spans="4:13" x14ac:dyDescent="0.25">
      <c r="D68" s="15" t="s">
        <v>64</v>
      </c>
      <c r="E68" s="3">
        <f>TRANSPOSE(CONCENTRADO!H68)</f>
        <v>0</v>
      </c>
      <c r="F68" s="24">
        <f>TRANSPOSE(CONCENTRADO!M68)</f>
        <v>0</v>
      </c>
      <c r="G68" s="3">
        <f>TRANSPOSE(CONCENTRADO!K68)</f>
        <v>0</v>
      </c>
      <c r="H68" s="28">
        <f>TRANSPOSE(CONCENTRADO!L68)</f>
        <v>0</v>
      </c>
    </row>
    <row r="69" spans="4:13" x14ac:dyDescent="0.25">
      <c r="D69" s="15" t="s">
        <v>65</v>
      </c>
      <c r="E69" s="3">
        <f>TRANSPOSE(CONCENTRADO!H69)</f>
        <v>0</v>
      </c>
      <c r="F69" s="24">
        <f>TRANSPOSE(CONCENTRADO!M69)</f>
        <v>0</v>
      </c>
      <c r="G69" s="3">
        <f>TRANSPOSE(CONCENTRADO!K69)</f>
        <v>0</v>
      </c>
      <c r="H69" s="28">
        <f>TRANSPOSE(CONCENTRADO!L69)</f>
        <v>0</v>
      </c>
    </row>
    <row r="70" spans="4:13" x14ac:dyDescent="0.25">
      <c r="D70" s="15" t="s">
        <v>66</v>
      </c>
      <c r="E70" s="3">
        <f>TRANSPOSE(CONCENTRADO!H70)</f>
        <v>380</v>
      </c>
      <c r="F70" s="24">
        <f>TRANSPOSE(CONCENTRADO!M70)</f>
        <v>13300</v>
      </c>
      <c r="G70" s="3">
        <f>TRANSPOSE(CONCENTRADO!K70)</f>
        <v>764</v>
      </c>
      <c r="H70" s="28">
        <f>TRANSPOSE(CONCENTRADO!L70)</f>
        <v>26740</v>
      </c>
    </row>
    <row r="71" spans="4:13" x14ac:dyDescent="0.25">
      <c r="D71" s="15" t="s">
        <v>67</v>
      </c>
      <c r="E71" s="3">
        <f>TRANSPOSE(CONCENTRADO!H71)</f>
        <v>0</v>
      </c>
      <c r="F71" s="24">
        <f>TRANSPOSE(CONCENTRADO!M71)</f>
        <v>0</v>
      </c>
      <c r="G71" s="3">
        <f>TRANSPOSE(CONCENTRADO!K71)</f>
        <v>0</v>
      </c>
      <c r="H71" s="28">
        <f>TRANSPOSE(CONCENTRADO!L71)</f>
        <v>0</v>
      </c>
    </row>
    <row r="72" spans="4:13" x14ac:dyDescent="0.25">
      <c r="D72" s="15" t="s">
        <v>68</v>
      </c>
      <c r="E72" s="3">
        <f>TRANSPOSE(CONCENTRADO!H72)</f>
        <v>0</v>
      </c>
      <c r="F72" s="24">
        <f>TRANSPOSE(CONCENTRADO!M72)</f>
        <v>0</v>
      </c>
      <c r="G72" s="3">
        <f>TRANSPOSE(CONCENTRADO!K72)</f>
        <v>7</v>
      </c>
      <c r="H72" s="24">
        <f>TRANSPOSE(CONCENTRADO!L72)</f>
        <v>245</v>
      </c>
      <c r="I72" s="54"/>
      <c r="J72" s="54"/>
      <c r="K72" s="54"/>
      <c r="L72" s="54"/>
    </row>
    <row r="73" spans="4:13" x14ac:dyDescent="0.25">
      <c r="D73" s="15" t="s">
        <v>69</v>
      </c>
      <c r="E73" s="3">
        <f>TRANSPOSE(CONCENTRADO!H73)</f>
        <v>0</v>
      </c>
      <c r="F73" s="24">
        <f>TRANSPOSE(CONCENTRADO!M73)</f>
        <v>0</v>
      </c>
      <c r="G73" s="51">
        <f>TRANSPOSE(CONCENTRADO!K73)</f>
        <v>281</v>
      </c>
      <c r="H73" s="28">
        <f>TRANSPOSE(CONCENTRADO!L73)</f>
        <v>5029.8999999999996</v>
      </c>
      <c r="I73" s="54"/>
      <c r="J73" s="55"/>
      <c r="K73" s="55"/>
      <c r="L73" s="54"/>
    </row>
    <row r="74" spans="4:13" ht="21" x14ac:dyDescent="0.35">
      <c r="D74" s="15" t="s">
        <v>145</v>
      </c>
      <c r="E74" s="3">
        <f>TRANSPOSE(CONCENTRADO!H74)</f>
        <v>80</v>
      </c>
      <c r="F74" s="24">
        <f>TRANSPOSE(CONCENTRADO!M74)</f>
        <v>29968</v>
      </c>
      <c r="G74" s="51">
        <f>TRANSPOSE(CONCENTRADO!K74)</f>
        <v>124</v>
      </c>
      <c r="H74" s="28">
        <f>TRANSPOSE(CONCENTRADO!L74)</f>
        <v>46450.400000000001</v>
      </c>
      <c r="I74" s="54"/>
      <c r="J74" s="56"/>
      <c r="K74" s="57"/>
      <c r="L74" s="54"/>
    </row>
    <row r="75" spans="4:13" ht="15.75" thickBot="1" x14ac:dyDescent="0.3">
      <c r="D75" s="15" t="s">
        <v>70</v>
      </c>
      <c r="E75" s="3">
        <f>TRANSPOSE(CONCENTRADO!H75)</f>
        <v>102</v>
      </c>
      <c r="F75" s="24">
        <f>TRANSPOSE(CONCENTRADO!M75)</f>
        <v>40290</v>
      </c>
      <c r="G75" s="51">
        <f>TRANSPOSE(CONCENTRADO!K75)</f>
        <v>112</v>
      </c>
      <c r="H75" s="28">
        <f>TRANSPOSE(CONCENTRADO!L75)</f>
        <v>44240</v>
      </c>
      <c r="I75" s="54"/>
      <c r="J75" s="54"/>
      <c r="K75" s="54"/>
      <c r="L75" s="54"/>
    </row>
    <row r="76" spans="4:13" ht="21" x14ac:dyDescent="0.35">
      <c r="D76" s="15" t="s">
        <v>71</v>
      </c>
      <c r="E76" s="3">
        <f>TRANSPOSE(CONCENTRADO!H76)</f>
        <v>0</v>
      </c>
      <c r="F76" s="24">
        <f>TRANSPOSE(CONCENTRADO!M76)</f>
        <v>0</v>
      </c>
      <c r="G76" s="51">
        <f>TRANSPOSE(CONCENTRADO!K76)</f>
        <v>0</v>
      </c>
      <c r="H76" s="28">
        <f>TRANSPOSE(CONCENTRADO!L76)</f>
        <v>0</v>
      </c>
      <c r="J76" s="31" t="s">
        <v>131</v>
      </c>
      <c r="K76" s="32">
        <f>TRANSPOSE(F105)</f>
        <v>293179.04999999993</v>
      </c>
    </row>
    <row r="77" spans="4:13" ht="21" x14ac:dyDescent="0.35">
      <c r="D77" s="15" t="s">
        <v>72</v>
      </c>
      <c r="E77" s="3">
        <f>TRANSPOSE(CONCENTRADO!H77)</f>
        <v>0</v>
      </c>
      <c r="F77" s="24">
        <f>TRANSPOSE(CONCENTRADO!M77)</f>
        <v>0</v>
      </c>
      <c r="G77" s="51">
        <f>TRANSPOSE(CONCENTRADO!K77)</f>
        <v>0</v>
      </c>
      <c r="H77" s="28">
        <f>TRANSPOSE(CONCENTRADO!L77)</f>
        <v>0</v>
      </c>
      <c r="J77" s="33" t="s">
        <v>132</v>
      </c>
      <c r="K77" s="34">
        <v>150134</v>
      </c>
    </row>
    <row r="78" spans="4:13" ht="21" x14ac:dyDescent="0.35">
      <c r="D78" s="15" t="s">
        <v>73</v>
      </c>
      <c r="E78" s="3">
        <f>TRANSPOSE(CONCENTRADO!H78)</f>
        <v>0</v>
      </c>
      <c r="F78" s="24">
        <f>TRANSPOSE(CONCENTRADO!M78)</f>
        <v>0</v>
      </c>
      <c r="G78" s="51">
        <f>TRANSPOSE(CONCENTRADO!K78)</f>
        <v>0</v>
      </c>
      <c r="H78" s="28">
        <f>TRANSPOSE(CONCENTRADO!L78)</f>
        <v>0</v>
      </c>
      <c r="J78" s="33"/>
      <c r="K78" s="34">
        <f>K76+K77</f>
        <v>443313.04999999993</v>
      </c>
    </row>
    <row r="79" spans="4:13" ht="21" x14ac:dyDescent="0.35">
      <c r="D79" s="15" t="s">
        <v>74</v>
      </c>
      <c r="E79" s="3">
        <f>TRANSPOSE(CONCENTRADO!H79)</f>
        <v>40</v>
      </c>
      <c r="F79" s="24">
        <f>TRANSPOSE(CONCENTRADO!M79)</f>
        <v>16800</v>
      </c>
      <c r="G79" s="51">
        <f>TRANSPOSE(CONCENTRADO!K79)</f>
        <v>188</v>
      </c>
      <c r="H79" s="28">
        <f>TRANSPOSE(CONCENTRADO!L79)</f>
        <v>78960</v>
      </c>
      <c r="J79" s="33" t="s">
        <v>133</v>
      </c>
      <c r="K79" s="34">
        <f>TRANSPOSE('EXIST MESAS'!J102)</f>
        <v>127987.60399999998</v>
      </c>
    </row>
    <row r="80" spans="4:13" ht="21.75" thickBot="1" x14ac:dyDescent="0.4">
      <c r="D80" s="15" t="s">
        <v>75</v>
      </c>
      <c r="E80" s="3">
        <f>TRANSPOSE(CONCENTRADO!H80)</f>
        <v>0</v>
      </c>
      <c r="F80" s="24">
        <f>TRANSPOSE(CONCENTRADO!M80)</f>
        <v>0</v>
      </c>
      <c r="G80" s="51">
        <f>TRANSPOSE(CONCENTRADO!K80)</f>
        <v>1</v>
      </c>
      <c r="H80" s="28">
        <f>TRANSPOSE(CONCENTRADO!L80)</f>
        <v>645</v>
      </c>
      <c r="J80" s="35"/>
      <c r="K80" s="53">
        <f>K78-K79</f>
        <v>315325.44599999994</v>
      </c>
      <c r="M80">
        <v>315323</v>
      </c>
    </row>
    <row r="81" spans="4:13" ht="15.75" thickBot="1" x14ac:dyDescent="0.3">
      <c r="D81" s="15" t="s">
        <v>76</v>
      </c>
      <c r="E81" s="3">
        <f>TRANSPOSE(CONCENTRADO!H81)</f>
        <v>60</v>
      </c>
      <c r="F81" s="24">
        <f>TRANSPOSE(CONCENTRADO!M81)</f>
        <v>1254</v>
      </c>
      <c r="G81" s="51">
        <f>TRANSPOSE(CONCENTRADO!K81)</f>
        <v>1066</v>
      </c>
      <c r="H81" s="28">
        <f>TRANSPOSE(CONCENTRADO!L81)</f>
        <v>22279.399999999998</v>
      </c>
      <c r="I81" s="59"/>
      <c r="J81" s="59"/>
      <c r="K81" s="59"/>
      <c r="L81" s="59"/>
      <c r="M81">
        <v>31922</v>
      </c>
    </row>
    <row r="82" spans="4:13" ht="21" x14ac:dyDescent="0.35">
      <c r="D82" s="15" t="s">
        <v>77</v>
      </c>
      <c r="E82" s="3">
        <f>TRANSPOSE(CONCENTRADO!H82)</f>
        <v>0</v>
      </c>
      <c r="F82" s="24">
        <f>TRANSPOSE(CONCENTRADO!M82)</f>
        <v>0</v>
      </c>
      <c r="G82" s="51">
        <f>TRANSPOSE(CONCENTRADO!K82)</f>
        <v>31</v>
      </c>
      <c r="H82" s="28">
        <f>TRANSPOSE(CONCENTRADO!L82)</f>
        <v>7502</v>
      </c>
      <c r="I82" s="59"/>
      <c r="J82" s="83" t="s">
        <v>114</v>
      </c>
      <c r="K82" s="84"/>
      <c r="L82" s="59"/>
      <c r="M82">
        <f>M80-M81</f>
        <v>283401</v>
      </c>
    </row>
    <row r="83" spans="4:13" ht="21" x14ac:dyDescent="0.35">
      <c r="D83" s="15" t="s">
        <v>78</v>
      </c>
      <c r="E83" s="3">
        <f>TRANSPOSE(CONCENTRADO!H83)</f>
        <v>0</v>
      </c>
      <c r="F83" s="24">
        <f>TRANSPOSE(CONCENTRADO!M83)</f>
        <v>0</v>
      </c>
      <c r="G83" s="51">
        <f>TRANSPOSE(CONCENTRADO!K83)</f>
        <v>0</v>
      </c>
      <c r="H83" s="28">
        <f>TRANSPOSE(CONCENTRADO!L83)</f>
        <v>0</v>
      </c>
      <c r="I83" s="59"/>
      <c r="J83" s="67" t="s">
        <v>141</v>
      </c>
      <c r="K83" s="68">
        <v>283401</v>
      </c>
      <c r="L83" s="59"/>
      <c r="M83" t="s">
        <v>109</v>
      </c>
    </row>
    <row r="84" spans="4:13" ht="21" x14ac:dyDescent="0.35">
      <c r="D84" s="15" t="s">
        <v>79</v>
      </c>
      <c r="E84" s="3">
        <f>TRANSPOSE(CONCENTRADO!H84)</f>
        <v>0</v>
      </c>
      <c r="F84" s="24">
        <f>TRANSPOSE(CONCENTRADO!M84)</f>
        <v>0</v>
      </c>
      <c r="G84" s="51">
        <f>TRANSPOSE(CONCENTRADO!K84)</f>
        <v>50</v>
      </c>
      <c r="H84" s="28">
        <f>TRANSPOSE(CONCENTRADO!L84)</f>
        <v>1210.5</v>
      </c>
      <c r="I84" s="59"/>
      <c r="J84" s="67" t="s">
        <v>142</v>
      </c>
      <c r="K84" s="68">
        <v>31922</v>
      </c>
      <c r="L84" s="59"/>
    </row>
    <row r="85" spans="4:13" ht="21.75" thickBot="1" x14ac:dyDescent="0.4">
      <c r="D85" s="15" t="s">
        <v>80</v>
      </c>
      <c r="E85" s="3">
        <f>TRANSPOSE(CONCENTRADO!H85)</f>
        <v>0</v>
      </c>
      <c r="F85" s="24">
        <f>TRANSPOSE(CONCENTRADO!M85)</f>
        <v>0</v>
      </c>
      <c r="G85" s="51">
        <f>TRANSPOSE(CONCENTRADO!K85)</f>
        <v>6.5</v>
      </c>
      <c r="H85" s="28">
        <f>TRANSPOSE(CONCENTRADO!L85)</f>
        <v>1943.5</v>
      </c>
      <c r="I85" s="59"/>
      <c r="J85" s="69"/>
      <c r="K85" s="70">
        <f>SUM(K83:K84)</f>
        <v>315323</v>
      </c>
      <c r="L85" s="59"/>
    </row>
    <row r="86" spans="4:13" ht="21" x14ac:dyDescent="0.35">
      <c r="D86" s="15" t="s">
        <v>81</v>
      </c>
      <c r="E86" s="3">
        <f>TRANSPOSE(CONCENTRADO!H86)</f>
        <v>0</v>
      </c>
      <c r="F86" s="24">
        <f>TRANSPOSE(CONCENTRADO!M86)</f>
        <v>0</v>
      </c>
      <c r="G86" s="51">
        <f>TRANSPOSE(CONCENTRADO!K86)</f>
        <v>0</v>
      </c>
      <c r="H86" s="28">
        <f>TRANSPOSE(CONCENTRADO!L86)</f>
        <v>0</v>
      </c>
      <c r="I86" s="59"/>
      <c r="J86" s="60"/>
      <c r="K86" s="61"/>
      <c r="L86" s="59"/>
    </row>
    <row r="87" spans="4:13" ht="21" x14ac:dyDescent="0.35">
      <c r="D87" s="15" t="s">
        <v>82</v>
      </c>
      <c r="E87" s="3">
        <f>TRANSPOSE(CONCENTRADO!H87)</f>
        <v>40</v>
      </c>
      <c r="F87" s="24">
        <f>TRANSPOSE(CONCENTRADO!M87)</f>
        <v>623.6</v>
      </c>
      <c r="G87" s="51">
        <f>TRANSPOSE(CONCENTRADO!K87)</f>
        <v>210</v>
      </c>
      <c r="H87" s="28">
        <f>TRANSPOSE(CONCENTRADO!L87)</f>
        <v>3273.9</v>
      </c>
      <c r="I87" s="59"/>
      <c r="J87" s="60"/>
      <c r="K87" s="61"/>
      <c r="L87" s="59"/>
    </row>
    <row r="88" spans="4:13" x14ac:dyDescent="0.25">
      <c r="D88" s="15" t="s">
        <v>83</v>
      </c>
      <c r="E88" s="3">
        <f>TRANSPOSE(CONCENTRADO!H88)</f>
        <v>0</v>
      </c>
      <c r="F88" s="24">
        <f>TRANSPOSE(CONCENTRADO!M88)</f>
        <v>0</v>
      </c>
      <c r="G88" s="51">
        <f>TRANSPOSE(CONCENTRADO!K88)</f>
        <v>1</v>
      </c>
      <c r="H88" s="28">
        <f>TRANSPOSE(CONCENTRADO!L88)</f>
        <v>414</v>
      </c>
      <c r="I88" s="59"/>
      <c r="J88" s="59"/>
      <c r="K88" s="59"/>
      <c r="L88" s="59"/>
    </row>
    <row r="89" spans="4:13" x14ac:dyDescent="0.25">
      <c r="D89" s="15" t="s">
        <v>84</v>
      </c>
      <c r="E89" s="3">
        <v>0</v>
      </c>
      <c r="F89" s="24">
        <f>TRANSPOSE(CONCENTRADO!M89)</f>
        <v>0</v>
      </c>
      <c r="G89" s="51">
        <f>TRANSPOSE(CONCENTRADO!K89)</f>
        <v>0</v>
      </c>
      <c r="H89" s="28">
        <f>TRANSPOSE(CONCENTRADO!L89)</f>
        <v>0</v>
      </c>
    </row>
    <row r="90" spans="4:13" x14ac:dyDescent="0.25">
      <c r="D90" s="15" t="s">
        <v>85</v>
      </c>
      <c r="E90" s="3">
        <f>TRANSPOSE(CONCENTRADO!H90)</f>
        <v>0</v>
      </c>
      <c r="F90" s="24">
        <f>TRANSPOSE(CONCENTRADO!M90)</f>
        <v>0</v>
      </c>
      <c r="G90" s="51">
        <f>TRANSPOSE(CONCENTRADO!K90)</f>
        <v>2</v>
      </c>
      <c r="H90" s="28">
        <f>TRANSPOSE(CONCENTRADO!L90)</f>
        <v>1206.76</v>
      </c>
    </row>
    <row r="91" spans="4:13" x14ac:dyDescent="0.25">
      <c r="D91" s="15" t="s">
        <v>86</v>
      </c>
      <c r="E91" s="3">
        <f>TRANSPOSE(CONCENTRADO!H91)</f>
        <v>0</v>
      </c>
      <c r="F91" s="24">
        <f>TRANSPOSE(CONCENTRADO!M91)</f>
        <v>0</v>
      </c>
      <c r="G91" s="3">
        <f>TRANSPOSE(CONCENTRADO!K91)</f>
        <v>4</v>
      </c>
      <c r="H91" s="28">
        <f>TRANSPOSE(CONCENTRADO!L91)</f>
        <v>460</v>
      </c>
      <c r="J91" t="s">
        <v>109</v>
      </c>
    </row>
    <row r="92" spans="4:13" x14ac:dyDescent="0.25">
      <c r="D92" s="15" t="s">
        <v>87</v>
      </c>
      <c r="E92" s="3">
        <f>TRANSPOSE(CONCENTRADO!H92)</f>
        <v>0</v>
      </c>
      <c r="F92" s="24">
        <f>TRANSPOSE(CONCENTRADO!M92)</f>
        <v>0</v>
      </c>
      <c r="G92" s="3">
        <f>TRANSPOSE(CONCENTRADO!K92)</f>
        <v>1</v>
      </c>
      <c r="H92" s="28">
        <f>TRANSPOSE(CONCENTRADO!L92)</f>
        <v>527.04999999999995</v>
      </c>
    </row>
    <row r="93" spans="4:13" x14ac:dyDescent="0.25">
      <c r="D93" s="15" t="s">
        <v>88</v>
      </c>
      <c r="E93" s="3">
        <f>TRANSPOSE(CONCENTRADO!H93)</f>
        <v>0</v>
      </c>
      <c r="F93" s="24">
        <f>TRANSPOSE(CONCENTRADO!M93)</f>
        <v>0</v>
      </c>
      <c r="G93" s="3">
        <f>TRANSPOSE(CONCENTRADO!K93)</f>
        <v>66</v>
      </c>
      <c r="H93" s="28">
        <f>TRANSPOSE(CONCENTRADO!L93)</f>
        <v>3168</v>
      </c>
      <c r="K93" t="s">
        <v>109</v>
      </c>
    </row>
    <row r="94" spans="4:13" x14ac:dyDescent="0.25">
      <c r="D94" s="15" t="s">
        <v>89</v>
      </c>
      <c r="E94" s="3">
        <f>TRANSPOSE(CONCENTRADO!H94)</f>
        <v>0</v>
      </c>
      <c r="F94" s="24">
        <f>TRANSPOSE(CONCENTRADO!M94)</f>
        <v>0</v>
      </c>
      <c r="G94" s="3">
        <f>TRANSPOSE(CONCENTRADO!K94)</f>
        <v>2</v>
      </c>
      <c r="H94" s="28">
        <f>TRANSPOSE(CONCENTRADO!L94)</f>
        <v>187.7</v>
      </c>
    </row>
    <row r="95" spans="4:13" x14ac:dyDescent="0.25">
      <c r="D95" s="15" t="s">
        <v>90</v>
      </c>
      <c r="E95" s="3">
        <f>TRANSPOSE(CONCENTRADO!H95)</f>
        <v>40</v>
      </c>
      <c r="F95" s="24">
        <f>TRANSPOSE(CONCENTRADO!M95)</f>
        <v>3200</v>
      </c>
      <c r="G95" s="3">
        <f>TRANSPOSE(CONCENTRADO!K95)</f>
        <v>119.5</v>
      </c>
      <c r="H95" s="28">
        <f>TRANSPOSE(CONCENTRADO!L95)</f>
        <v>9560</v>
      </c>
    </row>
    <row r="96" spans="4:13" x14ac:dyDescent="0.25">
      <c r="D96" s="15" t="s">
        <v>91</v>
      </c>
      <c r="E96" s="3">
        <f>TRANSPOSE(CONCENTRADO!H96)</f>
        <v>0</v>
      </c>
      <c r="F96" s="24">
        <f>TRANSPOSE(CONCENTRADO!M96)</f>
        <v>0</v>
      </c>
      <c r="G96" s="3">
        <f>TRANSPOSE(CONCENTRADO!K96)</f>
        <v>0</v>
      </c>
      <c r="H96" s="28">
        <f>TRANSPOSE(CONCENTRADO!L96)</f>
        <v>0</v>
      </c>
    </row>
    <row r="97" spans="4:8" x14ac:dyDescent="0.25">
      <c r="D97" s="15" t="s">
        <v>92</v>
      </c>
      <c r="E97" s="3">
        <f>TRANSPOSE(CONCENTRADO!H97)</f>
        <v>0</v>
      </c>
      <c r="F97" s="24">
        <f>TRANSPOSE(CONCENTRADO!M97)</f>
        <v>0</v>
      </c>
      <c r="G97" s="3">
        <f>TRANSPOSE(CONCENTRADO!K97)</f>
        <v>0</v>
      </c>
      <c r="H97" s="28">
        <f>TRANSPOSE(CONCENTRADO!L97)</f>
        <v>0</v>
      </c>
    </row>
    <row r="98" spans="4:8" x14ac:dyDescent="0.25">
      <c r="D98" s="15" t="s">
        <v>93</v>
      </c>
      <c r="E98" s="3">
        <f>TRANSPOSE(CONCENTRADO!H98)</f>
        <v>0</v>
      </c>
      <c r="F98" s="24">
        <f>TRANSPOSE(CONCENTRADO!M98)</f>
        <v>0</v>
      </c>
      <c r="G98" s="3">
        <f>TRANSPOSE(CONCENTRADO!K98)</f>
        <v>0</v>
      </c>
      <c r="H98" s="28">
        <f>TRANSPOSE(CONCENTRADO!L98)</f>
        <v>0</v>
      </c>
    </row>
    <row r="99" spans="4:8" x14ac:dyDescent="0.25">
      <c r="D99" s="15" t="s">
        <v>94</v>
      </c>
      <c r="E99" s="3">
        <f>TRANSPOSE(CONCENTRADO!H99)</f>
        <v>0</v>
      </c>
      <c r="F99" s="24">
        <f>TRANSPOSE(CONCENTRADO!M99)</f>
        <v>0</v>
      </c>
      <c r="G99" s="3">
        <f>TRANSPOSE(CONCENTRADO!K99)</f>
        <v>0</v>
      </c>
      <c r="H99" s="28">
        <f>TRANSPOSE(CONCENTRADO!L99)</f>
        <v>0</v>
      </c>
    </row>
    <row r="100" spans="4:8" x14ac:dyDescent="0.25">
      <c r="D100" s="15" t="s">
        <v>95</v>
      </c>
      <c r="E100" s="3">
        <f>TRANSPOSE(CONCENTRADO!H100)</f>
        <v>0</v>
      </c>
      <c r="F100" s="24">
        <f>TRANSPOSE(CONCENTRADO!M100)</f>
        <v>0</v>
      </c>
      <c r="G100" s="3">
        <f>TRANSPOSE(CONCENTRADO!K100)</f>
        <v>0.3</v>
      </c>
      <c r="H100" s="28">
        <f>TRANSPOSE(CONCENTRADO!L100)</f>
        <v>54</v>
      </c>
    </row>
    <row r="101" spans="4:8" x14ac:dyDescent="0.25">
      <c r="D101" s="15" t="s">
        <v>96</v>
      </c>
      <c r="E101" s="3">
        <f>TRANSPOSE(CONCENTRADO!H101)</f>
        <v>0</v>
      </c>
      <c r="F101" s="24">
        <f>TRANSPOSE(CONCENTRADO!M101)</f>
        <v>0</v>
      </c>
      <c r="G101" s="3">
        <f>TRANSPOSE(CONCENTRADO!K101)</f>
        <v>0</v>
      </c>
      <c r="H101" s="28">
        <f>TRANSPOSE(CONCENTRADO!L101)</f>
        <v>0</v>
      </c>
    </row>
    <row r="102" spans="4:8" x14ac:dyDescent="0.25">
      <c r="D102" s="15" t="s">
        <v>97</v>
      </c>
      <c r="E102" s="3">
        <f>TRANSPOSE(CONCENTRADO!H102)</f>
        <v>1</v>
      </c>
      <c r="F102" s="24">
        <f>TRANSPOSE(CONCENTRADO!M102)</f>
        <v>385</v>
      </c>
      <c r="G102" s="3">
        <f>TRANSPOSE(CONCENTRADO!K102)</f>
        <v>13.8</v>
      </c>
      <c r="H102" s="28">
        <f>TRANSPOSE(CONCENTRADO!L102)</f>
        <v>5313</v>
      </c>
    </row>
    <row r="103" spans="4:8" x14ac:dyDescent="0.25">
      <c r="D103" s="15" t="s">
        <v>98</v>
      </c>
      <c r="E103" s="3">
        <f>TRANSPOSE(CONCENTRADO!H103)</f>
        <v>0</v>
      </c>
      <c r="F103" s="24">
        <f>TRANSPOSE(CONCENTRADO!M103)</f>
        <v>0</v>
      </c>
      <c r="G103" s="3">
        <f>TRANSPOSE(CONCENTRADO!K103)</f>
        <v>0</v>
      </c>
      <c r="H103" s="28">
        <f>TRANSPOSE(CONCENTRADO!L103)</f>
        <v>0</v>
      </c>
    </row>
    <row r="104" spans="4:8" ht="15.75" thickBot="1" x14ac:dyDescent="0.3">
      <c r="D104" s="17" t="s">
        <v>99</v>
      </c>
      <c r="E104" s="18">
        <f>TRANSPOSE(CONCENTRADO!H104)</f>
        <v>0</v>
      </c>
      <c r="F104" s="25">
        <f>TRANSPOSE(CONCENTRADO!M104)</f>
        <v>0</v>
      </c>
      <c r="G104" s="3">
        <f>TRANSPOSE(CONCENTRADO!K104)</f>
        <v>20</v>
      </c>
      <c r="H104" s="28">
        <f>TRANSPOSE(CONCENTRADO!L104)</f>
        <v>500</v>
      </c>
    </row>
    <row r="105" spans="4:8" x14ac:dyDescent="0.25">
      <c r="F105" s="1">
        <f>SUM(F7:F104)</f>
        <v>293179.04999999993</v>
      </c>
      <c r="H105" s="30">
        <f>SUM(H7:H104)</f>
        <v>429436.54400000005</v>
      </c>
    </row>
    <row r="106" spans="4:8" x14ac:dyDescent="0.25">
      <c r="H106" s="58"/>
    </row>
    <row r="107" spans="4:8" x14ac:dyDescent="0.25">
      <c r="G107" t="s">
        <v>137</v>
      </c>
      <c r="H107" s="1">
        <f>SUM(H105:H106)</f>
        <v>429436.54400000005</v>
      </c>
    </row>
  </sheetData>
  <mergeCells count="3">
    <mergeCell ref="E4:F5"/>
    <mergeCell ref="G4:H5"/>
    <mergeCell ref="J82:K82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103"/>
  <sheetViews>
    <sheetView topLeftCell="A73" zoomScale="80" zoomScaleNormal="80" workbookViewId="0">
      <selection activeCell="G14" sqref="G14"/>
    </sheetView>
  </sheetViews>
  <sheetFormatPr baseColWidth="10" defaultColWidth="10.7109375" defaultRowHeight="15" x14ac:dyDescent="0.25"/>
  <cols>
    <col min="3" max="3" width="33.28515625" bestFit="1" customWidth="1"/>
    <col min="5" max="5" width="19.5703125" bestFit="1" customWidth="1"/>
    <col min="6" max="6" width="13.42578125" bestFit="1" customWidth="1"/>
    <col min="7" max="7" width="19.7109375" customWidth="1"/>
    <col min="8" max="8" width="12.28515625" bestFit="1" customWidth="1"/>
    <col min="9" max="9" width="16.7109375" bestFit="1" customWidth="1"/>
    <col min="10" max="10" width="13.42578125" bestFit="1" customWidth="1"/>
  </cols>
  <sheetData>
    <row r="3" spans="2:10" x14ac:dyDescent="0.25">
      <c r="B3" s="3" t="s">
        <v>0</v>
      </c>
      <c r="C3" s="3" t="s">
        <v>1</v>
      </c>
      <c r="D3" s="5" t="s">
        <v>100</v>
      </c>
      <c r="E3" s="11" t="s">
        <v>103</v>
      </c>
      <c r="F3" s="11" t="s">
        <v>104</v>
      </c>
      <c r="G3" s="12" t="s">
        <v>136</v>
      </c>
      <c r="H3" s="12" t="s">
        <v>104</v>
      </c>
      <c r="I3" s="6" t="s">
        <v>105</v>
      </c>
    </row>
    <row r="4" spans="2:10" x14ac:dyDescent="0.25">
      <c r="B4" s="3">
        <v>1</v>
      </c>
      <c r="C4" s="3" t="s">
        <v>2</v>
      </c>
      <c r="D4" s="5">
        <v>145</v>
      </c>
      <c r="E4" s="3"/>
      <c r="F4" s="4">
        <f>D4*E4</f>
        <v>0</v>
      </c>
      <c r="G4" s="3">
        <v>1</v>
      </c>
      <c r="H4" s="4">
        <f>G4*D4</f>
        <v>145</v>
      </c>
      <c r="I4" s="3">
        <f>E4+G4</f>
        <v>1</v>
      </c>
      <c r="J4" s="2">
        <f>I4*D4</f>
        <v>145</v>
      </c>
    </row>
    <row r="5" spans="2:10" x14ac:dyDescent="0.25">
      <c r="B5" s="3">
        <v>2</v>
      </c>
      <c r="C5" s="3" t="s">
        <v>3</v>
      </c>
      <c r="D5" s="5">
        <v>430</v>
      </c>
      <c r="E5" s="3">
        <v>2</v>
      </c>
      <c r="F5" s="4">
        <f t="shared" ref="F5:F68" si="0">D5*E5</f>
        <v>860</v>
      </c>
      <c r="G5" s="3"/>
      <c r="H5" s="4">
        <f t="shared" ref="H5:H68" si="1">G5*D5</f>
        <v>0</v>
      </c>
      <c r="I5" s="3">
        <f t="shared" ref="I5:I68" si="2">E5+G5</f>
        <v>2</v>
      </c>
      <c r="J5" s="2">
        <f t="shared" ref="J5:J68" si="3">I5*D5</f>
        <v>860</v>
      </c>
    </row>
    <row r="6" spans="2:10" x14ac:dyDescent="0.25">
      <c r="B6" s="3">
        <v>5</v>
      </c>
      <c r="C6" s="3" t="s">
        <v>4</v>
      </c>
      <c r="D6" s="5">
        <v>40</v>
      </c>
      <c r="E6" s="3">
        <v>130</v>
      </c>
      <c r="F6" s="4">
        <f t="shared" si="0"/>
        <v>5200</v>
      </c>
      <c r="G6" s="3">
        <v>25</v>
      </c>
      <c r="H6" s="4">
        <f t="shared" si="1"/>
        <v>1000</v>
      </c>
      <c r="I6" s="3">
        <f t="shared" si="2"/>
        <v>155</v>
      </c>
      <c r="J6" s="2">
        <f t="shared" si="3"/>
        <v>6200</v>
      </c>
    </row>
    <row r="7" spans="2:10" x14ac:dyDescent="0.25">
      <c r="B7" s="3">
        <v>75</v>
      </c>
      <c r="C7" s="3" t="s">
        <v>5</v>
      </c>
      <c r="D7" s="5">
        <v>200</v>
      </c>
      <c r="E7" s="3"/>
      <c r="F7" s="4">
        <f t="shared" si="0"/>
        <v>0</v>
      </c>
      <c r="G7" s="3"/>
      <c r="H7" s="4">
        <f t="shared" si="1"/>
        <v>0</v>
      </c>
      <c r="I7" s="3">
        <f t="shared" si="2"/>
        <v>0</v>
      </c>
      <c r="J7" s="2">
        <f t="shared" si="3"/>
        <v>0</v>
      </c>
    </row>
    <row r="8" spans="2:10" x14ac:dyDescent="0.25">
      <c r="B8" s="3">
        <v>6</v>
      </c>
      <c r="C8" s="3" t="s">
        <v>6</v>
      </c>
      <c r="D8" s="5">
        <v>88</v>
      </c>
      <c r="E8" s="3"/>
      <c r="F8" s="4">
        <f t="shared" si="0"/>
        <v>0</v>
      </c>
      <c r="G8" s="3"/>
      <c r="H8" s="4"/>
      <c r="I8" s="3">
        <v>0</v>
      </c>
      <c r="J8" s="2">
        <f t="shared" si="3"/>
        <v>0</v>
      </c>
    </row>
    <row r="9" spans="2:10" x14ac:dyDescent="0.25">
      <c r="B9" s="3" t="s">
        <v>7</v>
      </c>
      <c r="C9" s="3" t="s">
        <v>8</v>
      </c>
      <c r="D9" s="5">
        <v>0</v>
      </c>
      <c r="E9" s="3"/>
      <c r="F9" s="4">
        <f t="shared" si="0"/>
        <v>0</v>
      </c>
      <c r="G9" s="3"/>
      <c r="H9" s="4">
        <f t="shared" si="1"/>
        <v>0</v>
      </c>
      <c r="I9" s="3">
        <f t="shared" si="2"/>
        <v>0</v>
      </c>
      <c r="J9" s="2">
        <f t="shared" si="3"/>
        <v>0</v>
      </c>
    </row>
    <row r="10" spans="2:10" x14ac:dyDescent="0.25">
      <c r="B10" s="3">
        <v>84</v>
      </c>
      <c r="C10" s="3" t="s">
        <v>9</v>
      </c>
      <c r="D10" s="5">
        <v>235</v>
      </c>
      <c r="E10" s="3">
        <v>17</v>
      </c>
      <c r="F10" s="4">
        <f t="shared" si="0"/>
        <v>3995</v>
      </c>
      <c r="G10" s="3"/>
      <c r="H10" s="4">
        <f t="shared" si="1"/>
        <v>0</v>
      </c>
      <c r="I10" s="3">
        <f t="shared" si="2"/>
        <v>17</v>
      </c>
      <c r="J10" s="2">
        <f t="shared" si="3"/>
        <v>3995</v>
      </c>
    </row>
    <row r="11" spans="2:10" x14ac:dyDescent="0.25">
      <c r="B11" s="3">
        <v>7</v>
      </c>
      <c r="C11" s="3" t="s">
        <v>10</v>
      </c>
      <c r="D11" s="5">
        <v>590</v>
      </c>
      <c r="E11" s="3">
        <v>23</v>
      </c>
      <c r="F11" s="4">
        <f t="shared" si="0"/>
        <v>13570</v>
      </c>
      <c r="G11" s="3">
        <v>5</v>
      </c>
      <c r="H11" s="4">
        <f t="shared" si="1"/>
        <v>2950</v>
      </c>
      <c r="I11" s="3">
        <f t="shared" si="2"/>
        <v>28</v>
      </c>
      <c r="J11" s="2">
        <f t="shared" si="3"/>
        <v>16520</v>
      </c>
    </row>
    <row r="12" spans="2:10" x14ac:dyDescent="0.25">
      <c r="B12" s="3">
        <v>8</v>
      </c>
      <c r="C12" s="3" t="s">
        <v>11</v>
      </c>
      <c r="D12" s="5">
        <v>115</v>
      </c>
      <c r="E12" s="3">
        <v>1</v>
      </c>
      <c r="F12" s="4">
        <f t="shared" si="0"/>
        <v>115</v>
      </c>
      <c r="G12" s="3">
        <v>0.9</v>
      </c>
      <c r="H12" s="4">
        <f t="shared" si="1"/>
        <v>103.5</v>
      </c>
      <c r="I12" s="3">
        <f t="shared" si="2"/>
        <v>1.9</v>
      </c>
      <c r="J12" s="2">
        <f t="shared" si="3"/>
        <v>218.5</v>
      </c>
    </row>
    <row r="13" spans="2:10" x14ac:dyDescent="0.25">
      <c r="B13" s="3">
        <v>44</v>
      </c>
      <c r="C13" s="3" t="s">
        <v>12</v>
      </c>
      <c r="D13" s="5">
        <v>79</v>
      </c>
      <c r="E13" s="3"/>
      <c r="F13" s="4">
        <f t="shared" si="0"/>
        <v>0</v>
      </c>
      <c r="G13" s="3"/>
      <c r="H13" s="4">
        <f t="shared" si="1"/>
        <v>0</v>
      </c>
      <c r="I13" s="3">
        <f t="shared" si="2"/>
        <v>0</v>
      </c>
      <c r="J13" s="2">
        <f t="shared" si="3"/>
        <v>0</v>
      </c>
    </row>
    <row r="14" spans="2:10" x14ac:dyDescent="0.25">
      <c r="B14" s="3">
        <v>82</v>
      </c>
      <c r="C14" s="3" t="s">
        <v>13</v>
      </c>
      <c r="D14" s="5">
        <v>17.5</v>
      </c>
      <c r="E14" s="3"/>
      <c r="F14" s="4">
        <f t="shared" si="0"/>
        <v>0</v>
      </c>
      <c r="G14" s="3"/>
      <c r="H14" s="4">
        <f t="shared" si="1"/>
        <v>0</v>
      </c>
      <c r="I14" s="3">
        <f t="shared" si="2"/>
        <v>0</v>
      </c>
      <c r="J14" s="2">
        <f t="shared" si="3"/>
        <v>0</v>
      </c>
    </row>
    <row r="15" spans="2:10" x14ac:dyDescent="0.25">
      <c r="B15" s="3">
        <v>83</v>
      </c>
      <c r="C15" s="3" t="s">
        <v>14</v>
      </c>
      <c r="D15" s="5">
        <v>13.5</v>
      </c>
      <c r="E15" s="3"/>
      <c r="F15" s="4">
        <f t="shared" si="0"/>
        <v>0</v>
      </c>
      <c r="G15" s="3"/>
      <c r="H15" s="4">
        <f t="shared" si="1"/>
        <v>0</v>
      </c>
      <c r="I15" s="3">
        <f t="shared" si="2"/>
        <v>0</v>
      </c>
      <c r="J15" s="2">
        <f t="shared" si="3"/>
        <v>0</v>
      </c>
    </row>
    <row r="16" spans="2:10" x14ac:dyDescent="0.25">
      <c r="B16" s="3">
        <v>10</v>
      </c>
      <c r="C16" s="3" t="s">
        <v>15</v>
      </c>
      <c r="D16" s="5">
        <v>78</v>
      </c>
      <c r="E16" s="3">
        <v>1</v>
      </c>
      <c r="F16" s="4">
        <f t="shared" si="0"/>
        <v>78</v>
      </c>
      <c r="G16" s="3">
        <v>1.5</v>
      </c>
      <c r="H16" s="4">
        <f t="shared" si="1"/>
        <v>117</v>
      </c>
      <c r="I16" s="3">
        <f t="shared" si="2"/>
        <v>2.5</v>
      </c>
      <c r="J16" s="2">
        <f t="shared" si="3"/>
        <v>195</v>
      </c>
    </row>
    <row r="17" spans="2:10" x14ac:dyDescent="0.25">
      <c r="B17" s="3">
        <v>11</v>
      </c>
      <c r="C17" s="3" t="s">
        <v>16</v>
      </c>
      <c r="D17" s="5">
        <v>250</v>
      </c>
      <c r="E17" s="3"/>
      <c r="F17" s="4">
        <f t="shared" si="0"/>
        <v>0</v>
      </c>
      <c r="G17" s="3"/>
      <c r="H17" s="4">
        <f t="shared" si="1"/>
        <v>0</v>
      </c>
      <c r="I17" s="3">
        <f t="shared" si="2"/>
        <v>0</v>
      </c>
      <c r="J17" s="2">
        <f t="shared" si="3"/>
        <v>0</v>
      </c>
    </row>
    <row r="18" spans="2:10" x14ac:dyDescent="0.25">
      <c r="B18" s="3">
        <v>73</v>
      </c>
      <c r="C18" s="3" t="s">
        <v>17</v>
      </c>
      <c r="D18" s="5">
        <v>35</v>
      </c>
      <c r="E18" s="3">
        <v>0.5</v>
      </c>
      <c r="F18" s="4">
        <f t="shared" si="0"/>
        <v>17.5</v>
      </c>
      <c r="G18" s="3">
        <v>1</v>
      </c>
      <c r="H18" s="4">
        <f t="shared" si="1"/>
        <v>35</v>
      </c>
      <c r="I18" s="3">
        <f t="shared" si="2"/>
        <v>1.5</v>
      </c>
      <c r="J18" s="2">
        <f t="shared" si="3"/>
        <v>52.5</v>
      </c>
    </row>
    <row r="19" spans="2:10" x14ac:dyDescent="0.25">
      <c r="B19" s="3">
        <v>54</v>
      </c>
      <c r="C19" s="3" t="s">
        <v>18</v>
      </c>
      <c r="D19" s="5">
        <v>93.16</v>
      </c>
      <c r="E19" s="3"/>
      <c r="F19" s="4">
        <f t="shared" si="0"/>
        <v>0</v>
      </c>
      <c r="G19" s="3"/>
      <c r="H19" s="4">
        <f t="shared" si="1"/>
        <v>0</v>
      </c>
      <c r="I19" s="3">
        <f t="shared" si="2"/>
        <v>0</v>
      </c>
      <c r="J19" s="2">
        <f t="shared" si="3"/>
        <v>0</v>
      </c>
    </row>
    <row r="20" spans="2:10" x14ac:dyDescent="0.25">
      <c r="B20" s="3">
        <v>12</v>
      </c>
      <c r="C20" s="3" t="s">
        <v>19</v>
      </c>
      <c r="D20" s="5">
        <v>105</v>
      </c>
      <c r="E20" s="3">
        <v>0.5</v>
      </c>
      <c r="F20" s="4">
        <f t="shared" si="0"/>
        <v>52.5</v>
      </c>
      <c r="G20" s="3"/>
      <c r="H20" s="4">
        <f t="shared" si="1"/>
        <v>0</v>
      </c>
      <c r="I20" s="3">
        <f t="shared" si="2"/>
        <v>0.5</v>
      </c>
      <c r="J20" s="2">
        <f t="shared" si="3"/>
        <v>52.5</v>
      </c>
    </row>
    <row r="21" spans="2:10" x14ac:dyDescent="0.25">
      <c r="B21" s="3">
        <v>87</v>
      </c>
      <c r="C21" s="3" t="s">
        <v>20</v>
      </c>
      <c r="D21" s="5">
        <v>120</v>
      </c>
      <c r="E21" s="3"/>
      <c r="F21" s="4">
        <f t="shared" si="0"/>
        <v>0</v>
      </c>
      <c r="G21" s="3"/>
      <c r="H21" s="4">
        <f t="shared" si="1"/>
        <v>0</v>
      </c>
      <c r="I21" s="3">
        <f t="shared" si="2"/>
        <v>0</v>
      </c>
      <c r="J21" s="2">
        <f t="shared" si="3"/>
        <v>0</v>
      </c>
    </row>
    <row r="22" spans="2:10" x14ac:dyDescent="0.25">
      <c r="B22" s="3">
        <v>14</v>
      </c>
      <c r="C22" s="3" t="s">
        <v>21</v>
      </c>
      <c r="D22" s="5">
        <v>190</v>
      </c>
      <c r="E22" s="3">
        <v>2</v>
      </c>
      <c r="F22" s="4">
        <f t="shared" si="0"/>
        <v>380</v>
      </c>
      <c r="G22" s="3"/>
      <c r="H22" s="4">
        <f t="shared" si="1"/>
        <v>0</v>
      </c>
      <c r="I22" s="3">
        <f t="shared" si="2"/>
        <v>2</v>
      </c>
      <c r="J22" s="2">
        <f t="shared" si="3"/>
        <v>380</v>
      </c>
    </row>
    <row r="23" spans="2:10" x14ac:dyDescent="0.25">
      <c r="B23" s="3">
        <v>15</v>
      </c>
      <c r="C23" s="3" t="s">
        <v>22</v>
      </c>
      <c r="D23" s="5">
        <v>210</v>
      </c>
      <c r="E23" s="3"/>
      <c r="F23" s="4">
        <f t="shared" si="0"/>
        <v>0</v>
      </c>
      <c r="G23" s="3"/>
      <c r="H23" s="4">
        <f t="shared" si="1"/>
        <v>0</v>
      </c>
      <c r="I23" s="3">
        <f t="shared" si="2"/>
        <v>0</v>
      </c>
      <c r="J23" s="2">
        <f t="shared" si="3"/>
        <v>0</v>
      </c>
    </row>
    <row r="24" spans="2:10" x14ac:dyDescent="0.25">
      <c r="B24" s="3">
        <v>16</v>
      </c>
      <c r="C24" s="3" t="s">
        <v>23</v>
      </c>
      <c r="D24" s="5">
        <v>90</v>
      </c>
      <c r="E24" s="3">
        <v>3</v>
      </c>
      <c r="F24" s="4">
        <f t="shared" si="0"/>
        <v>270</v>
      </c>
      <c r="G24" s="3"/>
      <c r="H24" s="4">
        <f t="shared" si="1"/>
        <v>0</v>
      </c>
      <c r="I24" s="3">
        <f t="shared" si="2"/>
        <v>3</v>
      </c>
      <c r="J24" s="2">
        <f t="shared" si="3"/>
        <v>270</v>
      </c>
    </row>
    <row r="25" spans="2:10" x14ac:dyDescent="0.25">
      <c r="B25" s="3">
        <v>17</v>
      </c>
      <c r="C25" s="3" t="s">
        <v>24</v>
      </c>
      <c r="D25" s="5">
        <v>205.65</v>
      </c>
      <c r="E25" s="3"/>
      <c r="F25" s="4">
        <f t="shared" si="0"/>
        <v>0</v>
      </c>
      <c r="G25" s="3"/>
      <c r="H25" s="4">
        <f t="shared" si="1"/>
        <v>0</v>
      </c>
      <c r="I25" s="3">
        <f t="shared" si="2"/>
        <v>0</v>
      </c>
      <c r="J25" s="2">
        <f t="shared" si="3"/>
        <v>0</v>
      </c>
    </row>
    <row r="26" spans="2:10" x14ac:dyDescent="0.25">
      <c r="B26" s="3">
        <v>18</v>
      </c>
      <c r="C26" s="3" t="s">
        <v>25</v>
      </c>
      <c r="D26" s="5">
        <v>220</v>
      </c>
      <c r="E26" s="3">
        <v>0.5</v>
      </c>
      <c r="F26" s="4">
        <f t="shared" si="0"/>
        <v>110</v>
      </c>
      <c r="G26" s="3">
        <v>1</v>
      </c>
      <c r="H26" s="4">
        <f t="shared" si="1"/>
        <v>220</v>
      </c>
      <c r="I26" s="3">
        <f t="shared" si="2"/>
        <v>1.5</v>
      </c>
      <c r="J26" s="2">
        <f t="shared" si="3"/>
        <v>330</v>
      </c>
    </row>
    <row r="27" spans="2:10" x14ac:dyDescent="0.25">
      <c r="B27" s="3">
        <v>90</v>
      </c>
      <c r="C27" s="3" t="s">
        <v>26</v>
      </c>
      <c r="D27" s="5">
        <v>250</v>
      </c>
      <c r="E27" s="3">
        <v>0.5</v>
      </c>
      <c r="F27" s="4">
        <f t="shared" si="0"/>
        <v>125</v>
      </c>
      <c r="G27" s="3">
        <v>1</v>
      </c>
      <c r="H27" s="4">
        <f t="shared" si="1"/>
        <v>250</v>
      </c>
      <c r="I27" s="3">
        <f t="shared" si="2"/>
        <v>1.5</v>
      </c>
      <c r="J27" s="2">
        <f t="shared" si="3"/>
        <v>375</v>
      </c>
    </row>
    <row r="28" spans="2:10" x14ac:dyDescent="0.25">
      <c r="B28" s="3">
        <v>19</v>
      </c>
      <c r="C28" s="3" t="s">
        <v>27</v>
      </c>
      <c r="D28" s="5">
        <v>26</v>
      </c>
      <c r="E28" s="3">
        <v>18</v>
      </c>
      <c r="F28" s="4">
        <f t="shared" si="0"/>
        <v>468</v>
      </c>
      <c r="G28" s="3">
        <v>19</v>
      </c>
      <c r="H28" s="4">
        <f t="shared" si="1"/>
        <v>494</v>
      </c>
      <c r="I28" s="3">
        <f t="shared" si="2"/>
        <v>37</v>
      </c>
      <c r="J28" s="2">
        <f t="shared" si="3"/>
        <v>962</v>
      </c>
    </row>
    <row r="29" spans="2:10" x14ac:dyDescent="0.25">
      <c r="B29" s="3">
        <v>20</v>
      </c>
      <c r="C29" s="3" t="s">
        <v>28</v>
      </c>
      <c r="D29" s="5">
        <v>26</v>
      </c>
      <c r="E29" s="3"/>
      <c r="F29" s="4">
        <f t="shared" si="0"/>
        <v>0</v>
      </c>
      <c r="G29" s="3">
        <v>1</v>
      </c>
      <c r="H29" s="4">
        <f t="shared" si="1"/>
        <v>26</v>
      </c>
      <c r="I29" s="3">
        <f t="shared" si="2"/>
        <v>1</v>
      </c>
      <c r="J29" s="2">
        <f t="shared" si="3"/>
        <v>26</v>
      </c>
    </row>
    <row r="30" spans="2:10" x14ac:dyDescent="0.25">
      <c r="B30" s="3">
        <v>74</v>
      </c>
      <c r="C30" s="3" t="s">
        <v>29</v>
      </c>
      <c r="D30" s="5">
        <v>1400</v>
      </c>
      <c r="E30" s="3"/>
      <c r="F30" s="4">
        <f t="shared" si="0"/>
        <v>0</v>
      </c>
      <c r="G30" s="3"/>
      <c r="H30" s="4">
        <f t="shared" si="1"/>
        <v>0</v>
      </c>
      <c r="I30" s="3">
        <f t="shared" si="2"/>
        <v>0</v>
      </c>
      <c r="J30" s="2">
        <f t="shared" si="3"/>
        <v>0</v>
      </c>
    </row>
    <row r="31" spans="2:10" x14ac:dyDescent="0.25">
      <c r="B31" s="3">
        <v>21</v>
      </c>
      <c r="C31" s="3" t="s">
        <v>30</v>
      </c>
      <c r="D31" s="5">
        <v>17</v>
      </c>
      <c r="E31" s="3"/>
      <c r="F31" s="4">
        <f t="shared" si="0"/>
        <v>0</v>
      </c>
      <c r="G31" s="3">
        <v>12</v>
      </c>
      <c r="H31" s="4">
        <f t="shared" si="1"/>
        <v>204</v>
      </c>
      <c r="I31" s="3">
        <f t="shared" si="2"/>
        <v>12</v>
      </c>
      <c r="J31" s="2">
        <f t="shared" si="3"/>
        <v>204</v>
      </c>
    </row>
    <row r="32" spans="2:10" x14ac:dyDescent="0.25">
      <c r="B32" s="3">
        <v>70</v>
      </c>
      <c r="C32" s="3" t="s">
        <v>31</v>
      </c>
      <c r="D32" s="5">
        <v>680.35</v>
      </c>
      <c r="E32" s="3">
        <v>0.5</v>
      </c>
      <c r="F32" s="4">
        <f t="shared" si="0"/>
        <v>340.17500000000001</v>
      </c>
      <c r="G32" s="3"/>
      <c r="H32" s="4">
        <f t="shared" si="1"/>
        <v>0</v>
      </c>
      <c r="I32" s="3">
        <f t="shared" si="2"/>
        <v>0.5</v>
      </c>
      <c r="J32" s="2">
        <f t="shared" si="3"/>
        <v>340.17500000000001</v>
      </c>
    </row>
    <row r="33" spans="2:10" x14ac:dyDescent="0.25">
      <c r="B33" s="3">
        <v>22</v>
      </c>
      <c r="C33" s="3" t="s">
        <v>32</v>
      </c>
      <c r="D33" s="5">
        <v>30</v>
      </c>
      <c r="E33" s="3">
        <v>18</v>
      </c>
      <c r="F33" s="4">
        <f t="shared" si="0"/>
        <v>540</v>
      </c>
      <c r="G33" s="3"/>
      <c r="H33" s="4">
        <f t="shared" si="1"/>
        <v>0</v>
      </c>
      <c r="I33" s="3">
        <f t="shared" si="2"/>
        <v>18</v>
      </c>
      <c r="J33" s="2">
        <f t="shared" si="3"/>
        <v>540</v>
      </c>
    </row>
    <row r="34" spans="2:10" x14ac:dyDescent="0.25">
      <c r="B34" s="3">
        <v>63</v>
      </c>
      <c r="C34" s="3" t="s">
        <v>33</v>
      </c>
      <c r="D34" s="5">
        <v>140</v>
      </c>
      <c r="E34" s="3">
        <v>2</v>
      </c>
      <c r="F34" s="4">
        <f t="shared" si="0"/>
        <v>280</v>
      </c>
      <c r="G34" s="3"/>
      <c r="H34" s="4">
        <f t="shared" si="1"/>
        <v>0</v>
      </c>
      <c r="I34" s="3">
        <f t="shared" si="2"/>
        <v>2</v>
      </c>
      <c r="J34" s="2">
        <f t="shared" si="3"/>
        <v>280</v>
      </c>
    </row>
    <row r="35" spans="2:10" x14ac:dyDescent="0.25">
      <c r="B35" s="3">
        <v>64</v>
      </c>
      <c r="C35" s="3" t="s">
        <v>34</v>
      </c>
      <c r="D35" s="5">
        <v>135</v>
      </c>
      <c r="E35" s="3">
        <v>11</v>
      </c>
      <c r="F35" s="4">
        <f t="shared" si="0"/>
        <v>1485</v>
      </c>
      <c r="G35" s="3"/>
      <c r="H35" s="4">
        <f t="shared" si="1"/>
        <v>0</v>
      </c>
      <c r="I35" s="3">
        <f t="shared" si="2"/>
        <v>11</v>
      </c>
      <c r="J35" s="2">
        <f t="shared" si="3"/>
        <v>1485</v>
      </c>
    </row>
    <row r="36" spans="2:10" x14ac:dyDescent="0.25">
      <c r="B36" s="3">
        <v>92</v>
      </c>
      <c r="C36" s="3" t="s">
        <v>35</v>
      </c>
      <c r="D36" s="5">
        <v>90.5</v>
      </c>
      <c r="E36" s="3"/>
      <c r="F36" s="4">
        <f t="shared" si="0"/>
        <v>0</v>
      </c>
      <c r="G36" s="3"/>
      <c r="H36" s="4">
        <f t="shared" si="1"/>
        <v>0</v>
      </c>
      <c r="I36" s="3">
        <f t="shared" si="2"/>
        <v>0</v>
      </c>
      <c r="J36" s="2">
        <f t="shared" si="3"/>
        <v>0</v>
      </c>
    </row>
    <row r="37" spans="2:10" x14ac:dyDescent="0.25">
      <c r="B37" s="3">
        <v>25</v>
      </c>
      <c r="C37" s="3" t="s">
        <v>36</v>
      </c>
      <c r="D37" s="5">
        <v>192</v>
      </c>
      <c r="E37" s="3">
        <v>4</v>
      </c>
      <c r="F37" s="4">
        <f t="shared" si="0"/>
        <v>768</v>
      </c>
      <c r="G37" s="3">
        <v>1</v>
      </c>
      <c r="H37" s="4">
        <f t="shared" si="1"/>
        <v>192</v>
      </c>
      <c r="I37" s="3">
        <f t="shared" si="2"/>
        <v>5</v>
      </c>
      <c r="J37" s="2">
        <f t="shared" si="3"/>
        <v>960</v>
      </c>
    </row>
    <row r="38" spans="2:10" x14ac:dyDescent="0.25">
      <c r="B38" s="3">
        <v>76</v>
      </c>
      <c r="C38" s="3" t="s">
        <v>37</v>
      </c>
      <c r="D38" s="5">
        <v>14</v>
      </c>
      <c r="E38" s="3"/>
      <c r="F38" s="4">
        <f t="shared" si="0"/>
        <v>0</v>
      </c>
      <c r="G38" s="3"/>
      <c r="H38" s="4">
        <f t="shared" si="1"/>
        <v>0</v>
      </c>
      <c r="I38" s="3">
        <f t="shared" si="2"/>
        <v>0</v>
      </c>
      <c r="J38" s="2">
        <f t="shared" si="3"/>
        <v>0</v>
      </c>
    </row>
    <row r="39" spans="2:10" x14ac:dyDescent="0.25">
      <c r="B39" s="3">
        <v>27</v>
      </c>
      <c r="C39" s="3" t="s">
        <v>38</v>
      </c>
      <c r="D39" s="5">
        <v>0</v>
      </c>
      <c r="E39" s="3"/>
      <c r="F39" s="4">
        <f t="shared" si="0"/>
        <v>0</v>
      </c>
      <c r="G39" s="3"/>
      <c r="H39" s="4">
        <f t="shared" si="1"/>
        <v>0</v>
      </c>
      <c r="I39" s="3">
        <f t="shared" si="2"/>
        <v>0</v>
      </c>
      <c r="J39" s="2">
        <f t="shared" si="3"/>
        <v>0</v>
      </c>
    </row>
    <row r="40" spans="2:10" x14ac:dyDescent="0.25">
      <c r="B40" s="3">
        <v>28</v>
      </c>
      <c r="C40" s="3" t="s">
        <v>39</v>
      </c>
      <c r="D40" s="5">
        <v>120</v>
      </c>
      <c r="E40" s="3"/>
      <c r="F40" s="4">
        <f t="shared" si="0"/>
        <v>0</v>
      </c>
      <c r="G40" s="3">
        <v>0.7</v>
      </c>
      <c r="H40" s="4">
        <f t="shared" si="1"/>
        <v>84</v>
      </c>
      <c r="I40" s="3">
        <f t="shared" si="2"/>
        <v>0.7</v>
      </c>
      <c r="J40" s="2">
        <f t="shared" si="3"/>
        <v>84</v>
      </c>
    </row>
    <row r="41" spans="2:10" x14ac:dyDescent="0.25">
      <c r="B41" s="3">
        <v>29</v>
      </c>
      <c r="C41" s="3" t="s">
        <v>40</v>
      </c>
      <c r="D41" s="5">
        <v>155</v>
      </c>
      <c r="E41" s="3">
        <v>3.5</v>
      </c>
      <c r="F41" s="4">
        <f t="shared" si="0"/>
        <v>542.5</v>
      </c>
      <c r="G41" s="3">
        <v>1</v>
      </c>
      <c r="H41" s="4">
        <f t="shared" si="1"/>
        <v>155</v>
      </c>
      <c r="I41" s="3">
        <f t="shared" si="2"/>
        <v>4.5</v>
      </c>
      <c r="J41" s="2">
        <f t="shared" si="3"/>
        <v>697.5</v>
      </c>
    </row>
    <row r="42" spans="2:10" x14ac:dyDescent="0.25">
      <c r="B42" s="3">
        <v>30</v>
      </c>
      <c r="C42" s="3" t="s">
        <v>41</v>
      </c>
      <c r="D42" s="5">
        <v>560</v>
      </c>
      <c r="E42" s="3">
        <v>2</v>
      </c>
      <c r="F42" s="4">
        <f t="shared" si="0"/>
        <v>1120</v>
      </c>
      <c r="G42" s="3">
        <v>0.3</v>
      </c>
      <c r="H42" s="4">
        <f t="shared" si="1"/>
        <v>168</v>
      </c>
      <c r="I42" s="3">
        <f t="shared" si="2"/>
        <v>2.2999999999999998</v>
      </c>
      <c r="J42" s="2">
        <f t="shared" si="3"/>
        <v>1288</v>
      </c>
    </row>
    <row r="43" spans="2:10" x14ac:dyDescent="0.25">
      <c r="B43" s="3">
        <v>97</v>
      </c>
      <c r="C43" s="3" t="s">
        <v>42</v>
      </c>
      <c r="D43" s="5">
        <v>205</v>
      </c>
      <c r="E43" s="3"/>
      <c r="F43" s="4">
        <f t="shared" si="0"/>
        <v>0</v>
      </c>
      <c r="G43" s="3"/>
      <c r="H43" s="4">
        <f t="shared" si="1"/>
        <v>0</v>
      </c>
      <c r="I43" s="3">
        <f t="shared" si="2"/>
        <v>0</v>
      </c>
      <c r="J43" s="2">
        <f t="shared" si="3"/>
        <v>0</v>
      </c>
    </row>
    <row r="44" spans="2:10" x14ac:dyDescent="0.25">
      <c r="B44" s="3">
        <v>77</v>
      </c>
      <c r="C44" s="3" t="s">
        <v>43</v>
      </c>
      <c r="D44" s="5">
        <v>140</v>
      </c>
      <c r="E44" s="3"/>
      <c r="F44" s="4">
        <f t="shared" si="0"/>
        <v>0</v>
      </c>
      <c r="G44" s="3">
        <v>1</v>
      </c>
      <c r="H44" s="4">
        <f t="shared" si="1"/>
        <v>140</v>
      </c>
      <c r="I44" s="3">
        <f t="shared" si="2"/>
        <v>1</v>
      </c>
      <c r="J44" s="2">
        <f t="shared" si="3"/>
        <v>140</v>
      </c>
    </row>
    <row r="45" spans="2:10" x14ac:dyDescent="0.25">
      <c r="B45" s="3">
        <v>93</v>
      </c>
      <c r="C45" s="3" t="s">
        <v>44</v>
      </c>
      <c r="D45" s="5">
        <v>320</v>
      </c>
      <c r="E45" s="3"/>
      <c r="F45" s="4">
        <f t="shared" si="0"/>
        <v>0</v>
      </c>
      <c r="G45" s="3"/>
      <c r="H45" s="4">
        <f t="shared" si="1"/>
        <v>0</v>
      </c>
      <c r="I45" s="3">
        <f t="shared" si="2"/>
        <v>0</v>
      </c>
      <c r="J45" s="2">
        <f t="shared" si="3"/>
        <v>0</v>
      </c>
    </row>
    <row r="46" spans="2:10" x14ac:dyDescent="0.25">
      <c r="B46" s="3">
        <v>95</v>
      </c>
      <c r="C46" s="3" t="s">
        <v>45</v>
      </c>
      <c r="D46" s="5">
        <v>444</v>
      </c>
      <c r="E46" s="3"/>
      <c r="F46" s="4">
        <f t="shared" si="0"/>
        <v>0</v>
      </c>
      <c r="G46" s="3"/>
      <c r="H46" s="4">
        <f t="shared" si="1"/>
        <v>0</v>
      </c>
      <c r="I46" s="3">
        <f t="shared" si="2"/>
        <v>0</v>
      </c>
      <c r="J46" s="2">
        <f t="shared" si="3"/>
        <v>0</v>
      </c>
    </row>
    <row r="47" spans="2:10" x14ac:dyDescent="0.25">
      <c r="B47" s="3">
        <v>91</v>
      </c>
      <c r="C47" s="3" t="s">
        <v>46</v>
      </c>
      <c r="D47" s="5">
        <v>315</v>
      </c>
      <c r="E47" s="3"/>
      <c r="F47" s="4">
        <f t="shared" si="0"/>
        <v>0</v>
      </c>
      <c r="G47" s="3">
        <v>2</v>
      </c>
      <c r="H47" s="4">
        <f t="shared" si="1"/>
        <v>630</v>
      </c>
      <c r="I47" s="3">
        <f t="shared" si="2"/>
        <v>2</v>
      </c>
      <c r="J47" s="2">
        <f t="shared" si="3"/>
        <v>630</v>
      </c>
    </row>
    <row r="48" spans="2:10" x14ac:dyDescent="0.25">
      <c r="B48" s="3">
        <v>79</v>
      </c>
      <c r="C48" s="3" t="s">
        <v>139</v>
      </c>
      <c r="D48" s="5">
        <v>355</v>
      </c>
      <c r="E48" s="3"/>
      <c r="F48" s="4">
        <f t="shared" si="0"/>
        <v>0</v>
      </c>
      <c r="G48" s="3"/>
      <c r="H48" s="4">
        <f t="shared" si="1"/>
        <v>0</v>
      </c>
      <c r="I48" s="3">
        <f t="shared" si="2"/>
        <v>0</v>
      </c>
      <c r="J48" s="2">
        <f t="shared" si="3"/>
        <v>0</v>
      </c>
    </row>
    <row r="49" spans="2:10" x14ac:dyDescent="0.25">
      <c r="B49" s="3">
        <v>32</v>
      </c>
      <c r="C49" s="3" t="s">
        <v>48</v>
      </c>
      <c r="D49" s="5">
        <v>653.12</v>
      </c>
      <c r="E49" s="3">
        <v>0.5</v>
      </c>
      <c r="F49" s="4">
        <f t="shared" si="0"/>
        <v>326.56</v>
      </c>
      <c r="G49" s="3"/>
      <c r="H49" s="4">
        <f t="shared" si="1"/>
        <v>0</v>
      </c>
      <c r="I49" s="3">
        <f t="shared" si="2"/>
        <v>0.5</v>
      </c>
      <c r="J49" s="2">
        <f t="shared" si="3"/>
        <v>326.56</v>
      </c>
    </row>
    <row r="50" spans="2:10" x14ac:dyDescent="0.25">
      <c r="B50" s="3">
        <v>98</v>
      </c>
      <c r="C50" s="3" t="s">
        <v>49</v>
      </c>
      <c r="D50" s="5">
        <v>370</v>
      </c>
      <c r="E50" s="3"/>
      <c r="F50" s="4">
        <f t="shared" si="0"/>
        <v>0</v>
      </c>
      <c r="G50" s="3"/>
      <c r="H50" s="4">
        <f t="shared" si="1"/>
        <v>0</v>
      </c>
      <c r="I50" s="3">
        <f t="shared" si="2"/>
        <v>0</v>
      </c>
      <c r="J50" s="2">
        <f t="shared" si="3"/>
        <v>0</v>
      </c>
    </row>
    <row r="51" spans="2:10" x14ac:dyDescent="0.25">
      <c r="B51" s="3">
        <v>34</v>
      </c>
      <c r="C51" s="3" t="s">
        <v>50</v>
      </c>
      <c r="D51" s="5">
        <v>370</v>
      </c>
      <c r="E51" s="3">
        <v>53</v>
      </c>
      <c r="F51" s="4">
        <f t="shared" si="0"/>
        <v>19610</v>
      </c>
      <c r="G51" s="3">
        <v>28</v>
      </c>
      <c r="H51" s="4">
        <f t="shared" si="1"/>
        <v>10360</v>
      </c>
      <c r="I51" s="3">
        <f t="shared" si="2"/>
        <v>81</v>
      </c>
      <c r="J51" s="2">
        <f t="shared" si="3"/>
        <v>29970</v>
      </c>
    </row>
    <row r="52" spans="2:10" x14ac:dyDescent="0.25">
      <c r="B52" s="3">
        <v>88</v>
      </c>
      <c r="C52" s="3" t="s">
        <v>51</v>
      </c>
      <c r="D52" s="5">
        <v>320</v>
      </c>
      <c r="E52" s="3"/>
      <c r="F52" s="4">
        <f t="shared" si="0"/>
        <v>0</v>
      </c>
      <c r="G52" s="3"/>
      <c r="H52" s="4">
        <f t="shared" si="1"/>
        <v>0</v>
      </c>
      <c r="I52" s="3">
        <f t="shared" si="2"/>
        <v>0</v>
      </c>
      <c r="J52" s="2">
        <f t="shared" si="3"/>
        <v>0</v>
      </c>
    </row>
    <row r="53" spans="2:10" x14ac:dyDescent="0.25">
      <c r="B53" s="3">
        <v>33</v>
      </c>
      <c r="C53" s="3" t="s">
        <v>52</v>
      </c>
      <c r="D53" s="5">
        <v>532.13</v>
      </c>
      <c r="E53" s="3">
        <v>0.5</v>
      </c>
      <c r="F53" s="4">
        <f t="shared" si="0"/>
        <v>266.065</v>
      </c>
      <c r="G53" s="3"/>
      <c r="H53" s="4">
        <f t="shared" si="1"/>
        <v>0</v>
      </c>
      <c r="I53" s="3">
        <f t="shared" si="2"/>
        <v>0.5</v>
      </c>
      <c r="J53" s="2">
        <f t="shared" si="3"/>
        <v>266.065</v>
      </c>
    </row>
    <row r="54" spans="2:10" x14ac:dyDescent="0.25">
      <c r="B54" s="3">
        <v>96</v>
      </c>
      <c r="C54" s="3" t="s">
        <v>53</v>
      </c>
      <c r="D54" s="5">
        <v>308</v>
      </c>
      <c r="E54" s="3"/>
      <c r="F54" s="4">
        <f t="shared" si="0"/>
        <v>0</v>
      </c>
      <c r="G54" s="3"/>
      <c r="H54" s="4">
        <f t="shared" si="1"/>
        <v>0</v>
      </c>
      <c r="I54" s="3">
        <f t="shared" si="2"/>
        <v>0</v>
      </c>
      <c r="J54" s="2">
        <f t="shared" si="3"/>
        <v>0</v>
      </c>
    </row>
    <row r="55" spans="2:10" x14ac:dyDescent="0.25">
      <c r="B55" s="3">
        <v>35</v>
      </c>
      <c r="C55" s="3" t="s">
        <v>54</v>
      </c>
      <c r="D55" s="5">
        <v>630</v>
      </c>
      <c r="E55" s="3"/>
      <c r="F55" s="4">
        <f t="shared" si="0"/>
        <v>0</v>
      </c>
      <c r="G55" s="3">
        <v>1</v>
      </c>
      <c r="H55" s="4">
        <f t="shared" si="1"/>
        <v>630</v>
      </c>
      <c r="I55" s="3">
        <f t="shared" si="2"/>
        <v>1</v>
      </c>
      <c r="J55" s="2">
        <f t="shared" si="3"/>
        <v>630</v>
      </c>
    </row>
    <row r="56" spans="2:10" x14ac:dyDescent="0.25">
      <c r="B56" s="3">
        <v>36</v>
      </c>
      <c r="C56" s="3" t="s">
        <v>55</v>
      </c>
      <c r="D56" s="5">
        <v>653.12</v>
      </c>
      <c r="E56" s="3">
        <v>3</v>
      </c>
      <c r="F56" s="4">
        <f t="shared" si="0"/>
        <v>1959.3600000000001</v>
      </c>
      <c r="G56" s="3">
        <v>0.7</v>
      </c>
      <c r="H56" s="4">
        <f t="shared" si="1"/>
        <v>457.18399999999997</v>
      </c>
      <c r="I56" s="3">
        <f t="shared" si="2"/>
        <v>3.7</v>
      </c>
      <c r="J56" s="2">
        <f t="shared" si="3"/>
        <v>2416.5440000000003</v>
      </c>
    </row>
    <row r="57" spans="2:10" x14ac:dyDescent="0.25">
      <c r="B57" s="3">
        <v>37</v>
      </c>
      <c r="C57" s="3" t="s">
        <v>56</v>
      </c>
      <c r="D57" s="5">
        <v>47.91</v>
      </c>
      <c r="E57" s="3">
        <v>126</v>
      </c>
      <c r="F57" s="4">
        <f t="shared" si="0"/>
        <v>6036.66</v>
      </c>
      <c r="G57" s="3">
        <v>60</v>
      </c>
      <c r="H57" s="4">
        <f t="shared" si="1"/>
        <v>2874.6</v>
      </c>
      <c r="I57" s="3">
        <f t="shared" si="2"/>
        <v>186</v>
      </c>
      <c r="J57" s="2">
        <f t="shared" si="3"/>
        <v>8911.26</v>
      </c>
    </row>
    <row r="58" spans="2:10" x14ac:dyDescent="0.25">
      <c r="B58" s="3">
        <v>38</v>
      </c>
      <c r="C58" s="3" t="s">
        <v>57</v>
      </c>
      <c r="D58" s="5">
        <v>36.299999999999997</v>
      </c>
      <c r="E58" s="3">
        <v>20</v>
      </c>
      <c r="F58" s="4">
        <f t="shared" si="0"/>
        <v>726</v>
      </c>
      <c r="G58" s="3"/>
      <c r="H58" s="4">
        <f t="shared" si="1"/>
        <v>0</v>
      </c>
      <c r="I58" s="3">
        <f t="shared" si="2"/>
        <v>20</v>
      </c>
      <c r="J58" s="2">
        <f t="shared" si="3"/>
        <v>726</v>
      </c>
    </row>
    <row r="59" spans="2:10" x14ac:dyDescent="0.25">
      <c r="B59" s="3">
        <v>39</v>
      </c>
      <c r="C59" s="3" t="s">
        <v>58</v>
      </c>
      <c r="D59" s="5">
        <v>24.85</v>
      </c>
      <c r="E59" s="3">
        <v>5</v>
      </c>
      <c r="F59" s="4">
        <f t="shared" si="0"/>
        <v>124.25</v>
      </c>
      <c r="G59" s="3"/>
      <c r="H59" s="4">
        <f t="shared" si="1"/>
        <v>0</v>
      </c>
      <c r="I59" s="3">
        <f t="shared" si="2"/>
        <v>5</v>
      </c>
      <c r="J59" s="2">
        <f t="shared" si="3"/>
        <v>124.25</v>
      </c>
    </row>
    <row r="60" spans="2:10" x14ac:dyDescent="0.25">
      <c r="B60" s="3">
        <v>40</v>
      </c>
      <c r="C60" s="3" t="s">
        <v>59</v>
      </c>
      <c r="D60" s="5">
        <v>125</v>
      </c>
      <c r="E60" s="3"/>
      <c r="F60" s="4">
        <f t="shared" si="0"/>
        <v>0</v>
      </c>
      <c r="G60" s="3"/>
      <c r="H60" s="4">
        <f t="shared" si="1"/>
        <v>0</v>
      </c>
      <c r="I60" s="3">
        <f t="shared" si="2"/>
        <v>0</v>
      </c>
      <c r="J60" s="2">
        <f t="shared" si="3"/>
        <v>0</v>
      </c>
    </row>
    <row r="61" spans="2:10" x14ac:dyDescent="0.25">
      <c r="B61" s="3">
        <v>41</v>
      </c>
      <c r="C61" s="3" t="s">
        <v>60</v>
      </c>
      <c r="D61" s="5">
        <v>25</v>
      </c>
      <c r="E61" s="3"/>
      <c r="F61" s="4">
        <f t="shared" si="0"/>
        <v>0</v>
      </c>
      <c r="G61" s="3"/>
      <c r="H61" s="4">
        <f t="shared" si="1"/>
        <v>0</v>
      </c>
      <c r="I61" s="3">
        <f t="shared" si="2"/>
        <v>0</v>
      </c>
      <c r="J61" s="2">
        <f t="shared" si="3"/>
        <v>0</v>
      </c>
    </row>
    <row r="62" spans="2:10" x14ac:dyDescent="0.25">
      <c r="B62" s="3">
        <v>42</v>
      </c>
      <c r="C62" s="3" t="s">
        <v>61</v>
      </c>
      <c r="D62" s="5">
        <v>168</v>
      </c>
      <c r="E62" s="3"/>
      <c r="F62" s="4">
        <f t="shared" si="0"/>
        <v>0</v>
      </c>
      <c r="G62" s="3"/>
      <c r="H62" s="4">
        <f t="shared" si="1"/>
        <v>0</v>
      </c>
      <c r="I62" s="3">
        <f t="shared" si="2"/>
        <v>0</v>
      </c>
      <c r="J62" s="2">
        <f t="shared" si="3"/>
        <v>0</v>
      </c>
    </row>
    <row r="63" spans="2:10" x14ac:dyDescent="0.25">
      <c r="B63" s="3">
        <v>43</v>
      </c>
      <c r="C63" s="3" t="s">
        <v>62</v>
      </c>
      <c r="D63" s="5">
        <v>6.6</v>
      </c>
      <c r="E63" s="3">
        <v>38</v>
      </c>
      <c r="F63" s="4">
        <f t="shared" si="0"/>
        <v>250.79999999999998</v>
      </c>
      <c r="G63" s="3"/>
      <c r="H63" s="4">
        <f t="shared" si="1"/>
        <v>0</v>
      </c>
      <c r="I63" s="3">
        <f t="shared" si="2"/>
        <v>38</v>
      </c>
      <c r="J63" s="2">
        <f t="shared" si="3"/>
        <v>250.79999999999998</v>
      </c>
    </row>
    <row r="64" spans="2:10" x14ac:dyDescent="0.25">
      <c r="B64" s="3">
        <v>45</v>
      </c>
      <c r="C64" s="3" t="s">
        <v>63</v>
      </c>
      <c r="D64" s="5">
        <v>33.5</v>
      </c>
      <c r="E64" s="3">
        <v>11</v>
      </c>
      <c r="F64" s="4">
        <f t="shared" si="0"/>
        <v>368.5</v>
      </c>
      <c r="G64" s="3"/>
      <c r="H64" s="4">
        <f t="shared" si="1"/>
        <v>0</v>
      </c>
      <c r="I64" s="3">
        <f t="shared" si="2"/>
        <v>11</v>
      </c>
      <c r="J64" s="2">
        <f t="shared" si="3"/>
        <v>368.5</v>
      </c>
    </row>
    <row r="65" spans="2:10" x14ac:dyDescent="0.25">
      <c r="B65" s="3">
        <v>65</v>
      </c>
      <c r="C65" s="3" t="s">
        <v>64</v>
      </c>
      <c r="D65" s="5">
        <v>17.5</v>
      </c>
      <c r="E65" s="3"/>
      <c r="F65" s="4">
        <f t="shared" si="0"/>
        <v>0</v>
      </c>
      <c r="G65" s="3"/>
      <c r="H65" s="4">
        <f t="shared" si="1"/>
        <v>0</v>
      </c>
      <c r="I65" s="3">
        <f t="shared" si="2"/>
        <v>0</v>
      </c>
      <c r="J65" s="2">
        <f t="shared" si="3"/>
        <v>0</v>
      </c>
    </row>
    <row r="66" spans="2:10" x14ac:dyDescent="0.25">
      <c r="B66" s="3">
        <v>46</v>
      </c>
      <c r="C66" s="3" t="s">
        <v>65</v>
      </c>
      <c r="D66" s="5">
        <v>32</v>
      </c>
      <c r="E66" s="3"/>
      <c r="F66" s="4">
        <f t="shared" si="0"/>
        <v>0</v>
      </c>
      <c r="G66" s="3"/>
      <c r="H66" s="4">
        <f t="shared" si="1"/>
        <v>0</v>
      </c>
      <c r="I66" s="3">
        <f t="shared" si="2"/>
        <v>0</v>
      </c>
      <c r="J66" s="2">
        <f t="shared" si="3"/>
        <v>0</v>
      </c>
    </row>
    <row r="67" spans="2:10" x14ac:dyDescent="0.25">
      <c r="B67" s="3">
        <v>47</v>
      </c>
      <c r="C67" s="3" t="s">
        <v>66</v>
      </c>
      <c r="D67" s="5">
        <v>35</v>
      </c>
      <c r="E67" s="3">
        <v>104</v>
      </c>
      <c r="F67" s="4">
        <f t="shared" si="0"/>
        <v>3640</v>
      </c>
      <c r="G67" s="3">
        <v>40</v>
      </c>
      <c r="H67" s="4">
        <f t="shared" si="1"/>
        <v>1400</v>
      </c>
      <c r="I67" s="3">
        <f t="shared" si="2"/>
        <v>144</v>
      </c>
      <c r="J67" s="2">
        <f t="shared" si="3"/>
        <v>5040</v>
      </c>
    </row>
    <row r="68" spans="2:10" x14ac:dyDescent="0.25">
      <c r="B68" s="3">
        <v>9</v>
      </c>
      <c r="C68" s="3" t="s">
        <v>67</v>
      </c>
      <c r="D68" s="5">
        <v>14</v>
      </c>
      <c r="E68" s="3"/>
      <c r="F68" s="4">
        <f t="shared" si="0"/>
        <v>0</v>
      </c>
      <c r="G68" s="3"/>
      <c r="H68" s="4">
        <f t="shared" si="1"/>
        <v>0</v>
      </c>
      <c r="I68" s="3">
        <f t="shared" si="2"/>
        <v>0</v>
      </c>
      <c r="J68" s="2">
        <f t="shared" si="3"/>
        <v>0</v>
      </c>
    </row>
    <row r="69" spans="2:10" x14ac:dyDescent="0.25">
      <c r="B69" s="3">
        <v>48</v>
      </c>
      <c r="C69" s="3" t="s">
        <v>68</v>
      </c>
      <c r="D69" s="5">
        <v>35</v>
      </c>
      <c r="E69" s="3">
        <v>7</v>
      </c>
      <c r="F69" s="4">
        <f t="shared" ref="F69:F101" si="4">D69*E69</f>
        <v>245</v>
      </c>
      <c r="G69" s="3"/>
      <c r="H69" s="4">
        <f t="shared" ref="H69:H101" si="5">G69*D69</f>
        <v>0</v>
      </c>
      <c r="I69" s="3">
        <f t="shared" ref="I69:I101" si="6">E69+G69</f>
        <v>7</v>
      </c>
      <c r="J69" s="2">
        <f t="shared" ref="J69:J101" si="7">I69*D69</f>
        <v>245</v>
      </c>
    </row>
    <row r="70" spans="2:10" x14ac:dyDescent="0.25">
      <c r="B70" s="3">
        <v>26</v>
      </c>
      <c r="C70" s="3" t="s">
        <v>69</v>
      </c>
      <c r="D70" s="5">
        <v>17.899999999999999</v>
      </c>
      <c r="E70" s="3">
        <v>72</v>
      </c>
      <c r="F70" s="4">
        <f t="shared" si="4"/>
        <v>1288.8</v>
      </c>
      <c r="G70" s="3">
        <v>53</v>
      </c>
      <c r="H70" s="4">
        <f t="shared" si="5"/>
        <v>948.69999999999993</v>
      </c>
      <c r="I70" s="3">
        <f t="shared" si="6"/>
        <v>125</v>
      </c>
      <c r="J70" s="2">
        <f t="shared" si="7"/>
        <v>2237.5</v>
      </c>
    </row>
    <row r="71" spans="2:10" x14ac:dyDescent="0.25">
      <c r="B71" s="3">
        <v>62</v>
      </c>
      <c r="C71" s="3" t="s">
        <v>145</v>
      </c>
      <c r="D71" s="5">
        <v>374.6</v>
      </c>
      <c r="E71" s="3">
        <v>14</v>
      </c>
      <c r="F71" s="4">
        <f t="shared" si="4"/>
        <v>5244.4000000000005</v>
      </c>
      <c r="G71" s="3"/>
      <c r="H71" s="4">
        <f t="shared" si="5"/>
        <v>0</v>
      </c>
      <c r="I71" s="3">
        <f t="shared" si="6"/>
        <v>14</v>
      </c>
      <c r="J71" s="2">
        <f t="shared" si="7"/>
        <v>5244.4000000000005</v>
      </c>
    </row>
    <row r="72" spans="2:10" x14ac:dyDescent="0.25">
      <c r="B72" s="3">
        <v>49</v>
      </c>
      <c r="C72" s="3" t="s">
        <v>70</v>
      </c>
      <c r="D72" s="5">
        <v>395</v>
      </c>
      <c r="E72" s="3">
        <v>42</v>
      </c>
      <c r="F72" s="4">
        <f t="shared" si="4"/>
        <v>16590</v>
      </c>
      <c r="G72" s="3">
        <v>18</v>
      </c>
      <c r="H72" s="4">
        <f t="shared" si="5"/>
        <v>7110</v>
      </c>
      <c r="I72" s="3">
        <f t="shared" si="6"/>
        <v>60</v>
      </c>
      <c r="J72" s="2">
        <f t="shared" si="7"/>
        <v>23700</v>
      </c>
    </row>
    <row r="73" spans="2:10" x14ac:dyDescent="0.25">
      <c r="B73" s="3">
        <v>89</v>
      </c>
      <c r="C73" s="3" t="s">
        <v>71</v>
      </c>
      <c r="D73" s="5">
        <v>357</v>
      </c>
      <c r="E73" s="3"/>
      <c r="F73" s="4">
        <f t="shared" si="4"/>
        <v>0</v>
      </c>
      <c r="G73" s="3"/>
      <c r="H73" s="4">
        <f t="shared" si="5"/>
        <v>0</v>
      </c>
      <c r="I73" s="3">
        <f t="shared" si="6"/>
        <v>0</v>
      </c>
      <c r="J73" s="2">
        <f t="shared" si="7"/>
        <v>0</v>
      </c>
    </row>
    <row r="74" spans="2:10" x14ac:dyDescent="0.25">
      <c r="B74" s="3">
        <v>51</v>
      </c>
      <c r="C74" s="3" t="s">
        <v>72</v>
      </c>
      <c r="D74" s="5">
        <v>570</v>
      </c>
      <c r="E74" s="3"/>
      <c r="F74" s="4">
        <f t="shared" si="4"/>
        <v>0</v>
      </c>
      <c r="G74" s="3"/>
      <c r="H74" s="4">
        <f t="shared" si="5"/>
        <v>0</v>
      </c>
      <c r="I74" s="3">
        <f t="shared" si="6"/>
        <v>0</v>
      </c>
      <c r="J74" s="2">
        <f t="shared" si="7"/>
        <v>0</v>
      </c>
    </row>
    <row r="75" spans="2:10" x14ac:dyDescent="0.25">
      <c r="B75" s="3">
        <v>50</v>
      </c>
      <c r="C75" s="3" t="s">
        <v>73</v>
      </c>
      <c r="D75" s="5">
        <v>350</v>
      </c>
      <c r="E75" s="3"/>
      <c r="F75" s="4">
        <f t="shared" si="4"/>
        <v>0</v>
      </c>
      <c r="G75" s="3"/>
      <c r="H75" s="4">
        <f t="shared" si="5"/>
        <v>0</v>
      </c>
      <c r="I75" s="3">
        <f t="shared" si="6"/>
        <v>0</v>
      </c>
      <c r="J75" s="2">
        <f t="shared" si="7"/>
        <v>0</v>
      </c>
    </row>
    <row r="76" spans="2:10" x14ac:dyDescent="0.25">
      <c r="B76" s="3">
        <v>4</v>
      </c>
      <c r="C76" s="3" t="s">
        <v>74</v>
      </c>
      <c r="D76" s="5">
        <v>420</v>
      </c>
      <c r="E76" s="3">
        <v>8</v>
      </c>
      <c r="F76" s="4">
        <f t="shared" si="4"/>
        <v>3360</v>
      </c>
      <c r="G76" s="3"/>
      <c r="H76" s="4">
        <f t="shared" si="5"/>
        <v>0</v>
      </c>
      <c r="I76" s="3">
        <f t="shared" si="6"/>
        <v>8</v>
      </c>
      <c r="J76" s="2">
        <f t="shared" si="7"/>
        <v>3360</v>
      </c>
    </row>
    <row r="77" spans="2:10" x14ac:dyDescent="0.25">
      <c r="B77" s="3">
        <v>86</v>
      </c>
      <c r="C77" s="3" t="s">
        <v>75</v>
      </c>
      <c r="D77" s="5">
        <v>645</v>
      </c>
      <c r="E77" s="3"/>
      <c r="F77" s="4">
        <f t="shared" si="4"/>
        <v>0</v>
      </c>
      <c r="G77" s="3">
        <v>1</v>
      </c>
      <c r="H77" s="4">
        <f t="shared" si="5"/>
        <v>645</v>
      </c>
      <c r="I77" s="3">
        <f t="shared" si="6"/>
        <v>1</v>
      </c>
      <c r="J77" s="2">
        <f t="shared" si="7"/>
        <v>645</v>
      </c>
    </row>
    <row r="78" spans="2:10" x14ac:dyDescent="0.25">
      <c r="B78" s="3">
        <v>52</v>
      </c>
      <c r="C78" s="3" t="s">
        <v>76</v>
      </c>
      <c r="D78" s="5">
        <v>20.9</v>
      </c>
      <c r="E78" s="3">
        <v>76</v>
      </c>
      <c r="F78" s="4">
        <f t="shared" si="4"/>
        <v>1588.3999999999999</v>
      </c>
      <c r="G78" s="3">
        <v>30</v>
      </c>
      <c r="H78" s="4">
        <f t="shared" si="5"/>
        <v>627</v>
      </c>
      <c r="I78" s="3">
        <f t="shared" si="6"/>
        <v>106</v>
      </c>
      <c r="J78" s="2">
        <f t="shared" si="7"/>
        <v>2215.3999999999996</v>
      </c>
    </row>
    <row r="79" spans="2:10" x14ac:dyDescent="0.25">
      <c r="B79" s="3">
        <v>53</v>
      </c>
      <c r="C79" s="3" t="s">
        <v>77</v>
      </c>
      <c r="D79" s="5">
        <v>242</v>
      </c>
      <c r="E79" s="3">
        <v>4</v>
      </c>
      <c r="F79" s="4">
        <f t="shared" si="4"/>
        <v>968</v>
      </c>
      <c r="G79" s="3"/>
      <c r="H79" s="4">
        <f t="shared" si="5"/>
        <v>0</v>
      </c>
      <c r="I79" s="3">
        <f t="shared" si="6"/>
        <v>4</v>
      </c>
      <c r="J79" s="2">
        <f t="shared" si="7"/>
        <v>968</v>
      </c>
    </row>
    <row r="80" spans="2:10" x14ac:dyDescent="0.25">
      <c r="B80" s="3">
        <v>80</v>
      </c>
      <c r="C80" s="3" t="s">
        <v>78</v>
      </c>
      <c r="D80" s="5">
        <v>22</v>
      </c>
      <c r="E80" s="3"/>
      <c r="F80" s="4">
        <f t="shared" si="4"/>
        <v>0</v>
      </c>
      <c r="G80" s="3"/>
      <c r="H80" s="4">
        <f t="shared" si="5"/>
        <v>0</v>
      </c>
      <c r="I80" s="3">
        <f t="shared" si="6"/>
        <v>0</v>
      </c>
      <c r="J80" s="2">
        <f t="shared" si="7"/>
        <v>0</v>
      </c>
    </row>
    <row r="81" spans="2:10" x14ac:dyDescent="0.25">
      <c r="B81" s="3">
        <v>55</v>
      </c>
      <c r="C81" s="3" t="s">
        <v>79</v>
      </c>
      <c r="D81" s="5">
        <v>24.21</v>
      </c>
      <c r="E81" s="3"/>
      <c r="F81" s="4">
        <f t="shared" si="4"/>
        <v>0</v>
      </c>
      <c r="G81" s="3"/>
      <c r="H81" s="4">
        <f t="shared" si="5"/>
        <v>0</v>
      </c>
      <c r="I81" s="3">
        <f t="shared" si="6"/>
        <v>0</v>
      </c>
      <c r="J81" s="2">
        <f t="shared" si="7"/>
        <v>0</v>
      </c>
    </row>
    <row r="82" spans="2:10" x14ac:dyDescent="0.25">
      <c r="B82" s="3">
        <v>56</v>
      </c>
      <c r="C82" s="3" t="s">
        <v>80</v>
      </c>
      <c r="D82" s="5">
        <v>299</v>
      </c>
      <c r="E82" s="3">
        <v>0.5</v>
      </c>
      <c r="F82" s="4">
        <f t="shared" si="4"/>
        <v>149.5</v>
      </c>
      <c r="G82" s="3"/>
      <c r="H82" s="4">
        <f t="shared" si="5"/>
        <v>0</v>
      </c>
      <c r="I82" s="3">
        <f t="shared" si="6"/>
        <v>0.5</v>
      </c>
      <c r="J82" s="2">
        <f t="shared" si="7"/>
        <v>149.5</v>
      </c>
    </row>
    <row r="83" spans="2:10" x14ac:dyDescent="0.25">
      <c r="B83" s="3">
        <v>58</v>
      </c>
      <c r="C83" s="3" t="s">
        <v>81</v>
      </c>
      <c r="D83" s="5">
        <v>34</v>
      </c>
      <c r="E83" s="3"/>
      <c r="F83" s="4">
        <f t="shared" si="4"/>
        <v>0</v>
      </c>
      <c r="G83" s="3"/>
      <c r="H83" s="4">
        <f t="shared" si="5"/>
        <v>0</v>
      </c>
      <c r="I83" s="3">
        <f t="shared" si="6"/>
        <v>0</v>
      </c>
      <c r="J83" s="2">
        <f t="shared" si="7"/>
        <v>0</v>
      </c>
    </row>
    <row r="84" spans="2:10" x14ac:dyDescent="0.25">
      <c r="B84" s="3">
        <v>59</v>
      </c>
      <c r="C84" s="3" t="s">
        <v>82</v>
      </c>
      <c r="D84" s="5">
        <v>15.59</v>
      </c>
      <c r="E84" s="3">
        <v>10</v>
      </c>
      <c r="F84" s="4">
        <f t="shared" si="4"/>
        <v>155.9</v>
      </c>
      <c r="G84" s="3"/>
      <c r="H84" s="4">
        <f t="shared" si="5"/>
        <v>0</v>
      </c>
      <c r="I84" s="3">
        <f t="shared" si="6"/>
        <v>10</v>
      </c>
      <c r="J84" s="2">
        <f t="shared" si="7"/>
        <v>155.9</v>
      </c>
    </row>
    <row r="85" spans="2:10" x14ac:dyDescent="0.25">
      <c r="B85" s="3">
        <v>60</v>
      </c>
      <c r="C85" s="3" t="s">
        <v>83</v>
      </c>
      <c r="D85" s="5">
        <v>414</v>
      </c>
      <c r="E85" s="3"/>
      <c r="F85" s="4">
        <f t="shared" si="4"/>
        <v>0</v>
      </c>
      <c r="G85" s="3"/>
      <c r="H85" s="4">
        <f t="shared" si="5"/>
        <v>0</v>
      </c>
      <c r="I85" s="3">
        <f t="shared" si="6"/>
        <v>0</v>
      </c>
      <c r="J85" s="2">
        <f t="shared" si="7"/>
        <v>0</v>
      </c>
    </row>
    <row r="86" spans="2:10" x14ac:dyDescent="0.25">
      <c r="B86" s="3">
        <v>61</v>
      </c>
      <c r="C86" s="3" t="s">
        <v>84</v>
      </c>
      <c r="D86" s="5">
        <v>414</v>
      </c>
      <c r="E86" s="3"/>
      <c r="F86" s="4">
        <f t="shared" si="4"/>
        <v>0</v>
      </c>
      <c r="G86" s="3"/>
      <c r="H86" s="4">
        <f t="shared" si="5"/>
        <v>0</v>
      </c>
      <c r="I86" s="3">
        <f t="shared" si="6"/>
        <v>0</v>
      </c>
      <c r="J86" s="2">
        <f t="shared" si="7"/>
        <v>0</v>
      </c>
    </row>
    <row r="87" spans="2:10" x14ac:dyDescent="0.25">
      <c r="B87" s="3">
        <v>3</v>
      </c>
      <c r="C87" s="3" t="s">
        <v>85</v>
      </c>
      <c r="D87" s="5">
        <v>603.38</v>
      </c>
      <c r="E87" s="3"/>
      <c r="F87" s="4">
        <f t="shared" si="4"/>
        <v>0</v>
      </c>
      <c r="G87" s="3"/>
      <c r="H87" s="4">
        <f t="shared" si="5"/>
        <v>0</v>
      </c>
      <c r="I87" s="3">
        <f t="shared" si="6"/>
        <v>0</v>
      </c>
      <c r="J87" s="2">
        <f t="shared" si="7"/>
        <v>0</v>
      </c>
    </row>
    <row r="88" spans="2:10" x14ac:dyDescent="0.25">
      <c r="B88" s="3">
        <v>85</v>
      </c>
      <c r="C88" s="3" t="s">
        <v>86</v>
      </c>
      <c r="D88" s="5">
        <v>115</v>
      </c>
      <c r="E88" s="3"/>
      <c r="F88" s="4">
        <f t="shared" si="4"/>
        <v>0</v>
      </c>
      <c r="G88" s="3"/>
      <c r="H88" s="4">
        <f t="shared" si="5"/>
        <v>0</v>
      </c>
      <c r="I88" s="3">
        <f t="shared" si="6"/>
        <v>0</v>
      </c>
      <c r="J88" s="2">
        <f t="shared" si="7"/>
        <v>0</v>
      </c>
    </row>
    <row r="89" spans="2:10" x14ac:dyDescent="0.25">
      <c r="B89" s="3">
        <v>23</v>
      </c>
      <c r="C89" s="3" t="s">
        <v>87</v>
      </c>
      <c r="D89" s="5">
        <v>527.04999999999995</v>
      </c>
      <c r="E89" s="3"/>
      <c r="F89" s="4">
        <f t="shared" si="4"/>
        <v>0</v>
      </c>
      <c r="G89" s="3">
        <v>1</v>
      </c>
      <c r="H89" s="4">
        <f t="shared" si="5"/>
        <v>527.04999999999995</v>
      </c>
      <c r="I89" s="3">
        <f t="shared" si="6"/>
        <v>1</v>
      </c>
      <c r="J89" s="2">
        <f t="shared" si="7"/>
        <v>527.04999999999995</v>
      </c>
    </row>
    <row r="90" spans="2:10" x14ac:dyDescent="0.25">
      <c r="B90" s="3">
        <v>24</v>
      </c>
      <c r="C90" s="3" t="s">
        <v>88</v>
      </c>
      <c r="D90" s="5">
        <v>48</v>
      </c>
      <c r="E90" s="3"/>
      <c r="F90" s="4">
        <f t="shared" si="4"/>
        <v>0</v>
      </c>
      <c r="G90" s="3"/>
      <c r="H90" s="4">
        <f t="shared" si="5"/>
        <v>0</v>
      </c>
      <c r="I90" s="3">
        <f t="shared" si="6"/>
        <v>0</v>
      </c>
      <c r="J90" s="2">
        <f t="shared" si="7"/>
        <v>0</v>
      </c>
    </row>
    <row r="91" spans="2:10" x14ac:dyDescent="0.25">
      <c r="B91" s="3">
        <v>68</v>
      </c>
      <c r="C91" s="3" t="s">
        <v>89</v>
      </c>
      <c r="D91" s="5">
        <v>93.85</v>
      </c>
      <c r="E91" s="3">
        <v>2</v>
      </c>
      <c r="F91" s="4">
        <f t="shared" si="4"/>
        <v>187.7</v>
      </c>
      <c r="G91" s="3"/>
      <c r="H91" s="4">
        <f t="shared" si="5"/>
        <v>0</v>
      </c>
      <c r="I91" s="3">
        <f t="shared" si="6"/>
        <v>2</v>
      </c>
      <c r="J91" s="2">
        <f t="shared" si="7"/>
        <v>187.7</v>
      </c>
    </row>
    <row r="92" spans="2:10" x14ac:dyDescent="0.25">
      <c r="B92" s="3">
        <v>66</v>
      </c>
      <c r="C92" s="3" t="s">
        <v>90</v>
      </c>
      <c r="D92" s="5">
        <v>80</v>
      </c>
      <c r="E92" s="3">
        <v>9</v>
      </c>
      <c r="F92" s="4">
        <f t="shared" si="4"/>
        <v>720</v>
      </c>
      <c r="G92" s="3">
        <v>0.5</v>
      </c>
      <c r="H92" s="4">
        <f t="shared" si="5"/>
        <v>40</v>
      </c>
      <c r="I92" s="3">
        <f t="shared" si="6"/>
        <v>9.5</v>
      </c>
      <c r="J92" s="2">
        <f t="shared" si="7"/>
        <v>760</v>
      </c>
    </row>
    <row r="93" spans="2:10" x14ac:dyDescent="0.25">
      <c r="B93" s="3">
        <v>94</v>
      </c>
      <c r="C93" s="3" t="s">
        <v>91</v>
      </c>
      <c r="D93" s="5">
        <v>117</v>
      </c>
      <c r="E93" s="3"/>
      <c r="F93" s="4">
        <f t="shared" si="4"/>
        <v>0</v>
      </c>
      <c r="G93" s="3"/>
      <c r="H93" s="4">
        <f t="shared" si="5"/>
        <v>0</v>
      </c>
      <c r="I93" s="3">
        <f t="shared" si="6"/>
        <v>0</v>
      </c>
      <c r="J93" s="2">
        <f t="shared" si="7"/>
        <v>0</v>
      </c>
    </row>
    <row r="94" spans="2:10" x14ac:dyDescent="0.25">
      <c r="B94" s="3">
        <v>31</v>
      </c>
      <c r="C94" s="3" t="s">
        <v>92</v>
      </c>
      <c r="D94" s="5">
        <v>80</v>
      </c>
      <c r="E94" s="3"/>
      <c r="F94" s="4">
        <f t="shared" si="4"/>
        <v>0</v>
      </c>
      <c r="G94" s="3"/>
      <c r="H94" s="4">
        <f t="shared" si="5"/>
        <v>0</v>
      </c>
      <c r="I94" s="3">
        <f t="shared" si="6"/>
        <v>0</v>
      </c>
      <c r="J94" s="2">
        <f t="shared" si="7"/>
        <v>0</v>
      </c>
    </row>
    <row r="95" spans="2:10" x14ac:dyDescent="0.25">
      <c r="B95" s="3">
        <v>67</v>
      </c>
      <c r="C95" s="3" t="s">
        <v>93</v>
      </c>
      <c r="D95" s="5">
        <v>675</v>
      </c>
      <c r="E95" s="3"/>
      <c r="F95" s="4">
        <f t="shared" si="4"/>
        <v>0</v>
      </c>
      <c r="G95" s="3"/>
      <c r="H95" s="4">
        <f t="shared" si="5"/>
        <v>0</v>
      </c>
      <c r="I95" s="3">
        <f t="shared" si="6"/>
        <v>0</v>
      </c>
      <c r="J95" s="2">
        <f t="shared" si="7"/>
        <v>0</v>
      </c>
    </row>
    <row r="96" spans="2:10" x14ac:dyDescent="0.25">
      <c r="B96" s="3">
        <v>57</v>
      </c>
      <c r="C96" s="3" t="s">
        <v>94</v>
      </c>
      <c r="D96" s="5">
        <v>520</v>
      </c>
      <c r="E96" s="3"/>
      <c r="F96" s="4">
        <f t="shared" si="4"/>
        <v>0</v>
      </c>
      <c r="G96" s="3"/>
      <c r="H96" s="4">
        <f t="shared" si="5"/>
        <v>0</v>
      </c>
      <c r="I96" s="3">
        <f t="shared" si="6"/>
        <v>0</v>
      </c>
      <c r="J96" s="2">
        <f t="shared" si="7"/>
        <v>0</v>
      </c>
    </row>
    <row r="97" spans="2:10" x14ac:dyDescent="0.25">
      <c r="B97" s="3">
        <v>69</v>
      </c>
      <c r="C97" s="3" t="s">
        <v>95</v>
      </c>
      <c r="D97" s="5">
        <v>180</v>
      </c>
      <c r="E97" s="3"/>
      <c r="F97" s="4">
        <f t="shared" si="4"/>
        <v>0</v>
      </c>
      <c r="G97" s="3">
        <v>0.3</v>
      </c>
      <c r="H97" s="4">
        <f t="shared" si="5"/>
        <v>54</v>
      </c>
      <c r="I97" s="3">
        <f t="shared" si="6"/>
        <v>0.3</v>
      </c>
      <c r="J97" s="2">
        <f t="shared" si="7"/>
        <v>54</v>
      </c>
    </row>
    <row r="98" spans="2:10" x14ac:dyDescent="0.25">
      <c r="B98" s="3">
        <v>78</v>
      </c>
      <c r="C98" s="3" t="s">
        <v>96</v>
      </c>
      <c r="D98" s="5">
        <v>24.5</v>
      </c>
      <c r="E98" s="3"/>
      <c r="F98" s="4">
        <f t="shared" si="4"/>
        <v>0</v>
      </c>
      <c r="G98" s="3"/>
      <c r="H98" s="4">
        <f t="shared" si="5"/>
        <v>0</v>
      </c>
      <c r="I98" s="3">
        <f t="shared" si="6"/>
        <v>0</v>
      </c>
      <c r="J98" s="2">
        <f t="shared" si="7"/>
        <v>0</v>
      </c>
    </row>
    <row r="99" spans="2:10" x14ac:dyDescent="0.25">
      <c r="B99" s="3">
        <v>71</v>
      </c>
      <c r="C99" s="3" t="s">
        <v>97</v>
      </c>
      <c r="D99" s="5">
        <v>385</v>
      </c>
      <c r="E99" s="3">
        <v>0.8</v>
      </c>
      <c r="F99" s="4">
        <f t="shared" si="4"/>
        <v>308</v>
      </c>
      <c r="G99" s="3">
        <v>2</v>
      </c>
      <c r="H99" s="4">
        <f t="shared" si="5"/>
        <v>770</v>
      </c>
      <c r="I99" s="3">
        <f t="shared" si="6"/>
        <v>2.8</v>
      </c>
      <c r="J99" s="2">
        <f t="shared" si="7"/>
        <v>1078</v>
      </c>
    </row>
    <row r="100" spans="2:10" x14ac:dyDescent="0.25">
      <c r="B100" s="3">
        <v>13</v>
      </c>
      <c r="C100" s="3" t="s">
        <v>98</v>
      </c>
      <c r="D100" s="5">
        <v>190</v>
      </c>
      <c r="E100" s="3"/>
      <c r="F100" s="4">
        <f t="shared" si="4"/>
        <v>0</v>
      </c>
      <c r="G100" s="3"/>
      <c r="H100" s="4">
        <f t="shared" si="5"/>
        <v>0</v>
      </c>
      <c r="I100" s="3">
        <f t="shared" si="6"/>
        <v>0</v>
      </c>
      <c r="J100" s="2">
        <f t="shared" si="7"/>
        <v>0</v>
      </c>
    </row>
    <row r="101" spans="2:10" x14ac:dyDescent="0.25">
      <c r="B101" s="3">
        <v>72</v>
      </c>
      <c r="C101" s="3" t="s">
        <v>99</v>
      </c>
      <c r="D101" s="5">
        <v>25</v>
      </c>
      <c r="E101" s="3">
        <v>8</v>
      </c>
      <c r="F101" s="4">
        <f t="shared" si="4"/>
        <v>200</v>
      </c>
      <c r="G101" s="3"/>
      <c r="H101" s="4">
        <f t="shared" si="5"/>
        <v>0</v>
      </c>
      <c r="I101" s="3">
        <f t="shared" si="6"/>
        <v>8</v>
      </c>
      <c r="J101" s="2">
        <f t="shared" si="7"/>
        <v>200</v>
      </c>
    </row>
    <row r="102" spans="2:10" x14ac:dyDescent="0.25">
      <c r="F102" s="4">
        <f>SUM(F4:F101)</f>
        <v>94630.569999999992</v>
      </c>
      <c r="H102" s="4">
        <f>SUM(H4:H101)</f>
        <v>33357.034</v>
      </c>
      <c r="J102" s="2">
        <f>SUM(J4:J101)</f>
        <v>127987.60399999998</v>
      </c>
    </row>
    <row r="103" spans="2:10" x14ac:dyDescent="0.25">
      <c r="G103" s="2"/>
    </row>
  </sheetData>
  <pageMargins left="0.70866141732283472" right="0.70866141732283472" top="0.74803149606299213" bottom="0.74803149606299213" header="0.31496062992125984" footer="0.31496062992125984"/>
  <pageSetup scale="4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84" zoomScaleNormal="100" workbookViewId="0">
      <selection activeCell="H92" sqref="H92"/>
    </sheetView>
  </sheetViews>
  <sheetFormatPr baseColWidth="10" defaultColWidth="10.7109375" defaultRowHeight="15" x14ac:dyDescent="0.25"/>
  <cols>
    <col min="3" max="3" width="33.28515625" bestFit="1" customWidth="1"/>
    <col min="4" max="4" width="12.5703125" bestFit="1" customWidth="1"/>
    <col min="5" max="5" width="12.5703125" hidden="1" customWidth="1"/>
    <col min="6" max="6" width="8.42578125" customWidth="1"/>
    <col min="7" max="8" width="7.28515625" customWidth="1"/>
    <col min="9" max="9" width="13.7109375" customWidth="1"/>
    <col min="10" max="10" width="12.5703125" bestFit="1" customWidth="1"/>
  </cols>
  <sheetData>
    <row r="1" spans="1:10" ht="26.25" x14ac:dyDescent="0.4">
      <c r="A1" t="s">
        <v>109</v>
      </c>
      <c r="C1" s="85" t="s">
        <v>146</v>
      </c>
      <c r="D1" s="86"/>
      <c r="E1" s="86"/>
      <c r="F1" s="86"/>
      <c r="G1" s="86"/>
      <c r="H1" s="63"/>
    </row>
    <row r="2" spans="1:10" ht="26.25" x14ac:dyDescent="0.4">
      <c r="C2" s="85"/>
      <c r="D2" s="86"/>
      <c r="E2" s="86"/>
      <c r="F2" s="86"/>
      <c r="G2" s="86"/>
      <c r="H2" s="63"/>
    </row>
    <row r="3" spans="1:10" ht="30" x14ac:dyDescent="0.25">
      <c r="C3" s="50" t="s">
        <v>1</v>
      </c>
      <c r="D3" s="71" t="s">
        <v>129</v>
      </c>
      <c r="E3" s="64"/>
      <c r="F3" s="62" t="s">
        <v>135</v>
      </c>
      <c r="G3" s="62" t="s">
        <v>138</v>
      </c>
      <c r="H3" s="22"/>
    </row>
    <row r="4" spans="1:10" x14ac:dyDescent="0.25">
      <c r="C4" s="3" t="s">
        <v>2</v>
      </c>
      <c r="D4" s="3">
        <f>TRANSPOSE(CONCENTRADO!S7)</f>
        <v>8</v>
      </c>
      <c r="E4" s="2">
        <f>D4*TRANSPOSE(CONCENTRADO!D7)</f>
        <v>1160</v>
      </c>
      <c r="F4" s="3">
        <f>TRANSPOSE('EXIST MESAS'!I4)</f>
        <v>1</v>
      </c>
      <c r="G4" s="3">
        <f>D4+F4</f>
        <v>9</v>
      </c>
      <c r="H4" s="54"/>
    </row>
    <row r="5" spans="1:10" x14ac:dyDescent="0.25">
      <c r="C5" s="3" t="s">
        <v>3</v>
      </c>
      <c r="D5" s="3">
        <f>TRANSPOSE(CONCENTRADO!S8)</f>
        <v>2</v>
      </c>
      <c r="E5" s="2">
        <f>D5*TRANSPOSE(CONCENTRADO!D8)</f>
        <v>860</v>
      </c>
      <c r="F5" s="3">
        <f>TRANSPOSE('EXIST MESAS'!I5)</f>
        <v>2</v>
      </c>
      <c r="G5" s="3">
        <f t="shared" ref="G5:G68" si="0">D5+F5</f>
        <v>4</v>
      </c>
      <c r="H5" s="54"/>
    </row>
    <row r="6" spans="1:10" x14ac:dyDescent="0.25">
      <c r="C6" s="3" t="s">
        <v>4</v>
      </c>
      <c r="D6" s="3">
        <f>TRANSPOSE(CONCENTRADO!S9)</f>
        <v>100</v>
      </c>
      <c r="E6" s="2">
        <f>D6*TRANSPOSE(CONCENTRADO!D9)</f>
        <v>4000</v>
      </c>
      <c r="F6" s="3">
        <f>TRANSPOSE('EXIST MESAS'!I6)</f>
        <v>155</v>
      </c>
      <c r="G6" s="3">
        <f t="shared" si="0"/>
        <v>255</v>
      </c>
      <c r="H6" s="54"/>
    </row>
    <row r="7" spans="1:10" x14ac:dyDescent="0.25">
      <c r="C7" s="3" t="s">
        <v>5</v>
      </c>
      <c r="D7" s="3">
        <f>TRANSPOSE(CONCENTRADO!S10)</f>
        <v>3</v>
      </c>
      <c r="E7" s="2">
        <f>D7*TRANSPOSE(CONCENTRADO!D10)</f>
        <v>600</v>
      </c>
      <c r="F7" s="3">
        <f>TRANSPOSE('EXIST MESAS'!I7)</f>
        <v>0</v>
      </c>
      <c r="G7" s="3">
        <f t="shared" si="0"/>
        <v>3</v>
      </c>
      <c r="H7" s="54"/>
    </row>
    <row r="8" spans="1:10" x14ac:dyDescent="0.25">
      <c r="C8" s="3" t="s">
        <v>6</v>
      </c>
      <c r="D8" s="3">
        <f>TRANSPOSE(CONCENTRADO!S11)</f>
        <v>0</v>
      </c>
      <c r="E8" s="2">
        <f>D8*TRANSPOSE(CONCENTRADO!D11)</f>
        <v>0</v>
      </c>
      <c r="F8" s="3">
        <f>TRANSPOSE('EXIST MESAS'!I8)</f>
        <v>0</v>
      </c>
      <c r="G8" s="3">
        <f t="shared" si="0"/>
        <v>0</v>
      </c>
      <c r="H8" s="54"/>
    </row>
    <row r="9" spans="1:10" x14ac:dyDescent="0.25">
      <c r="C9" s="3" t="s">
        <v>8</v>
      </c>
      <c r="D9" s="3">
        <f>TRANSPOSE(CONCENTRADO!S12)</f>
        <v>0</v>
      </c>
      <c r="E9" s="2">
        <f>D9*TRANSPOSE(CONCENTRADO!D12)</f>
        <v>0</v>
      </c>
      <c r="F9" s="3">
        <f>TRANSPOSE('EXIST MESAS'!I9)</f>
        <v>0</v>
      </c>
      <c r="G9" s="3">
        <f t="shared" si="0"/>
        <v>0</v>
      </c>
      <c r="H9" s="54"/>
    </row>
    <row r="10" spans="1:10" x14ac:dyDescent="0.25">
      <c r="C10" s="3" t="s">
        <v>9</v>
      </c>
      <c r="D10" s="3">
        <f>TRANSPOSE(CONCENTRADO!S13)</f>
        <v>0</v>
      </c>
      <c r="E10" s="2">
        <f>D10*TRANSPOSE(CONCENTRADO!D13)</f>
        <v>0</v>
      </c>
      <c r="F10" s="3">
        <f>TRANSPOSE('EXIST MESAS'!I10)</f>
        <v>17</v>
      </c>
      <c r="G10" s="3">
        <f t="shared" si="0"/>
        <v>17</v>
      </c>
      <c r="H10" s="54"/>
    </row>
    <row r="11" spans="1:10" x14ac:dyDescent="0.25">
      <c r="C11" s="3" t="s">
        <v>10</v>
      </c>
      <c r="D11" s="3">
        <f>TRANSPOSE(CONCENTRADO!S14)</f>
        <v>0</v>
      </c>
      <c r="E11" s="2">
        <f>D11*TRANSPOSE(CONCENTRADO!D14)</f>
        <v>0</v>
      </c>
      <c r="F11" s="3">
        <f>TRANSPOSE('EXIST MESAS'!I11)</f>
        <v>28</v>
      </c>
      <c r="G11" s="3">
        <f t="shared" si="0"/>
        <v>28</v>
      </c>
      <c r="H11" s="54"/>
    </row>
    <row r="12" spans="1:10" x14ac:dyDescent="0.25">
      <c r="C12" s="3" t="s">
        <v>11</v>
      </c>
      <c r="D12" s="3">
        <f>TRANSPOSE(CONCENTRADO!S15)</f>
        <v>8</v>
      </c>
      <c r="E12" s="2">
        <f>D12*TRANSPOSE(CONCENTRADO!D15)</f>
        <v>920</v>
      </c>
      <c r="F12" s="3">
        <f>TRANSPOSE('EXIST MESAS'!I12)</f>
        <v>1.9</v>
      </c>
      <c r="G12" s="3">
        <f t="shared" si="0"/>
        <v>9.9</v>
      </c>
      <c r="H12" s="54"/>
    </row>
    <row r="13" spans="1:10" x14ac:dyDescent="0.25">
      <c r="C13" s="3" t="s">
        <v>12</v>
      </c>
      <c r="D13" s="3">
        <f>TRANSPOSE(CONCENTRADO!S16)</f>
        <v>1</v>
      </c>
      <c r="E13" s="2">
        <f>D13*TRANSPOSE(CONCENTRADO!D16)</f>
        <v>79</v>
      </c>
      <c r="F13" s="3">
        <f>TRANSPOSE('EXIST MESAS'!I13)</f>
        <v>0</v>
      </c>
      <c r="G13" s="3">
        <f t="shared" si="0"/>
        <v>1</v>
      </c>
      <c r="H13" s="54"/>
    </row>
    <row r="14" spans="1:10" ht="15.75" thickBot="1" x14ac:dyDescent="0.3">
      <c r="C14" s="3" t="s">
        <v>13</v>
      </c>
      <c r="D14" s="3">
        <f>TRANSPOSE(CONCENTRADO!S17)</f>
        <v>100</v>
      </c>
      <c r="E14" s="2">
        <f>D14*TRANSPOSE(CONCENTRADO!D17)</f>
        <v>1750</v>
      </c>
      <c r="F14" s="3">
        <f>TRANSPOSE('EXIST MESAS'!I14)</f>
        <v>0</v>
      </c>
      <c r="G14" s="3">
        <f t="shared" si="0"/>
        <v>100</v>
      </c>
      <c r="H14" s="54"/>
    </row>
    <row r="15" spans="1:10" ht="21" x14ac:dyDescent="0.35">
      <c r="C15" s="3" t="s">
        <v>14</v>
      </c>
      <c r="D15" s="3">
        <f>TRANSPOSE(CONCENTRADO!S18)</f>
        <v>115</v>
      </c>
      <c r="E15" s="2">
        <f>D15*TRANSPOSE(CONCENTRADO!D18)</f>
        <v>1552.5</v>
      </c>
      <c r="F15" s="3">
        <f>TRANSPOSE('EXIST MESAS'!I15)</f>
        <v>0</v>
      </c>
      <c r="G15" s="3">
        <f t="shared" si="0"/>
        <v>115</v>
      </c>
      <c r="H15" s="54"/>
      <c r="I15" s="65" t="s">
        <v>114</v>
      </c>
      <c r="J15" s="66"/>
    </row>
    <row r="16" spans="1:10" ht="21" x14ac:dyDescent="0.35">
      <c r="C16" s="3" t="s">
        <v>15</v>
      </c>
      <c r="D16" s="3">
        <f>TRANSPOSE(CONCENTRADO!S19)</f>
        <v>22</v>
      </c>
      <c r="E16" s="2">
        <f>D16*TRANSPOSE(CONCENTRADO!D19)</f>
        <v>1716</v>
      </c>
      <c r="F16" s="3">
        <f>TRANSPOSE('EXIST MESAS'!I16)</f>
        <v>2.5</v>
      </c>
      <c r="G16" s="3">
        <f t="shared" si="0"/>
        <v>24.5</v>
      </c>
      <c r="H16" s="54"/>
      <c r="I16" s="67" t="s">
        <v>141</v>
      </c>
      <c r="J16" s="68">
        <f>TRANSPOSE(RESUMEN!K83)</f>
        <v>283401</v>
      </c>
    </row>
    <row r="17" spans="3:10" ht="21" x14ac:dyDescent="0.35">
      <c r="C17" s="3" t="s">
        <v>16</v>
      </c>
      <c r="D17" s="3">
        <f>TRANSPOSE(CONCENTRADO!S20)</f>
        <v>3</v>
      </c>
      <c r="E17" s="2">
        <f>D17*TRANSPOSE(CONCENTRADO!D20)</f>
        <v>750</v>
      </c>
      <c r="F17" s="3">
        <f>TRANSPOSE('EXIST MESAS'!I17)</f>
        <v>0</v>
      </c>
      <c r="G17" s="3">
        <f t="shared" si="0"/>
        <v>3</v>
      </c>
      <c r="H17" s="54"/>
      <c r="I17" s="67" t="s">
        <v>142</v>
      </c>
      <c r="J17" s="68">
        <f>TRANSPOSE(RESUMEN!K84)</f>
        <v>31922</v>
      </c>
    </row>
    <row r="18" spans="3:10" ht="21.75" thickBot="1" x14ac:dyDescent="0.4">
      <c r="C18" s="3" t="s">
        <v>17</v>
      </c>
      <c r="D18" s="3">
        <f>TRANSPOSE(CONCENTRADO!S21)</f>
        <v>88</v>
      </c>
      <c r="E18" s="2">
        <f>D18*TRANSPOSE(CONCENTRADO!D21)</f>
        <v>3080</v>
      </c>
      <c r="F18" s="3">
        <f>TRANSPOSE('EXIST MESAS'!I18)</f>
        <v>1.5</v>
      </c>
      <c r="G18" s="3">
        <f t="shared" si="0"/>
        <v>89.5</v>
      </c>
      <c r="H18" s="54"/>
      <c r="I18" s="69"/>
      <c r="J18" s="70">
        <f>SUM(J16:J17)</f>
        <v>315323</v>
      </c>
    </row>
    <row r="19" spans="3:10" x14ac:dyDescent="0.25">
      <c r="C19" s="3" t="s">
        <v>18</v>
      </c>
      <c r="D19" s="3">
        <f>TRANSPOSE(CONCENTRADO!S22)</f>
        <v>14</v>
      </c>
      <c r="E19" s="2">
        <f>D19*TRANSPOSE(CONCENTRADO!D22)</f>
        <v>1304.24</v>
      </c>
      <c r="F19" s="3">
        <f>TRANSPOSE('EXIST MESAS'!I19)</f>
        <v>0</v>
      </c>
      <c r="G19" s="3">
        <f t="shared" si="0"/>
        <v>14</v>
      </c>
      <c r="H19" s="54"/>
    </row>
    <row r="20" spans="3:10" x14ac:dyDescent="0.25">
      <c r="C20" s="3" t="s">
        <v>19</v>
      </c>
      <c r="D20" s="3">
        <f>TRANSPOSE(CONCENTRADO!S23)</f>
        <v>4</v>
      </c>
      <c r="E20" s="2">
        <f>D20*TRANSPOSE(CONCENTRADO!D23)</f>
        <v>420</v>
      </c>
      <c r="F20" s="3">
        <f>TRANSPOSE('EXIST MESAS'!I20)</f>
        <v>0.5</v>
      </c>
      <c r="G20" s="3">
        <f t="shared" si="0"/>
        <v>4.5</v>
      </c>
      <c r="H20" s="54"/>
    </row>
    <row r="21" spans="3:10" x14ac:dyDescent="0.25">
      <c r="C21" s="3" t="s">
        <v>20</v>
      </c>
      <c r="D21" s="3">
        <f>TRANSPOSE(CONCENTRADO!S24)</f>
        <v>0</v>
      </c>
      <c r="E21" s="2">
        <f>D21*TRANSPOSE(CONCENTRADO!D24)</f>
        <v>0</v>
      </c>
      <c r="F21" s="3">
        <f>TRANSPOSE('EXIST MESAS'!I21)</f>
        <v>0</v>
      </c>
      <c r="G21" s="3">
        <f t="shared" si="0"/>
        <v>0</v>
      </c>
      <c r="H21" s="54"/>
    </row>
    <row r="22" spans="3:10" x14ac:dyDescent="0.25">
      <c r="C22" s="3" t="s">
        <v>21</v>
      </c>
      <c r="D22" s="3">
        <f>TRANSPOSE(CONCENTRADO!S25)</f>
        <v>27</v>
      </c>
      <c r="E22" s="2">
        <f>D22*TRANSPOSE(CONCENTRADO!D25)</f>
        <v>5130</v>
      </c>
      <c r="F22" s="3">
        <f>TRANSPOSE('EXIST MESAS'!I22)</f>
        <v>2</v>
      </c>
      <c r="G22" s="3">
        <f t="shared" si="0"/>
        <v>29</v>
      </c>
      <c r="H22" s="54"/>
    </row>
    <row r="23" spans="3:10" x14ac:dyDescent="0.25">
      <c r="C23" s="3" t="s">
        <v>22</v>
      </c>
      <c r="D23" s="3">
        <f>TRANSPOSE(CONCENTRADO!S26)</f>
        <v>0</v>
      </c>
      <c r="E23" s="2">
        <f>D23*TRANSPOSE(CONCENTRADO!D26)</f>
        <v>0</v>
      </c>
      <c r="F23" s="3">
        <f>TRANSPOSE('EXIST MESAS'!I23)</f>
        <v>0</v>
      </c>
      <c r="G23" s="3">
        <f t="shared" si="0"/>
        <v>0</v>
      </c>
      <c r="H23" s="54"/>
    </row>
    <row r="24" spans="3:10" x14ac:dyDescent="0.25">
      <c r="C24" s="3" t="s">
        <v>23</v>
      </c>
      <c r="D24" s="3">
        <f>TRANSPOSE(CONCENTRADO!S27)</f>
        <v>0</v>
      </c>
      <c r="E24" s="2">
        <f>D24*TRANSPOSE(CONCENTRADO!D27)</f>
        <v>0</v>
      </c>
      <c r="F24" s="3">
        <f>TRANSPOSE('EXIST MESAS'!I24)</f>
        <v>3</v>
      </c>
      <c r="G24" s="3">
        <f t="shared" si="0"/>
        <v>3</v>
      </c>
      <c r="H24" s="54"/>
    </row>
    <row r="25" spans="3:10" x14ac:dyDescent="0.25">
      <c r="C25" s="3" t="s">
        <v>24</v>
      </c>
      <c r="D25" s="3">
        <f>TRANSPOSE(CONCENTRADO!S28)</f>
        <v>0</v>
      </c>
      <c r="E25" s="2">
        <f>D25*TRANSPOSE(CONCENTRADO!D28)</f>
        <v>0</v>
      </c>
      <c r="F25" s="3">
        <f>TRANSPOSE('EXIST MESAS'!I25)</f>
        <v>0</v>
      </c>
      <c r="G25" s="3">
        <f t="shared" si="0"/>
        <v>0</v>
      </c>
      <c r="H25" s="54"/>
    </row>
    <row r="26" spans="3:10" x14ac:dyDescent="0.25">
      <c r="C26" s="3" t="s">
        <v>25</v>
      </c>
      <c r="D26" s="3">
        <f>TRANSPOSE(CONCENTRADO!S29)</f>
        <v>14</v>
      </c>
      <c r="E26" s="2">
        <f>D26*TRANSPOSE(CONCENTRADO!D29)</f>
        <v>3080</v>
      </c>
      <c r="F26" s="3">
        <f>TRANSPOSE('EXIST MESAS'!I26)</f>
        <v>1.5</v>
      </c>
      <c r="G26" s="3">
        <f t="shared" si="0"/>
        <v>15.5</v>
      </c>
      <c r="H26" s="54"/>
    </row>
    <row r="27" spans="3:10" x14ac:dyDescent="0.25">
      <c r="C27" s="3" t="s">
        <v>26</v>
      </c>
      <c r="D27" s="3">
        <f>TRANSPOSE(CONCENTRADO!S30)</f>
        <v>1</v>
      </c>
      <c r="E27" s="2">
        <f>D27*TRANSPOSE(CONCENTRADO!D30)</f>
        <v>250</v>
      </c>
      <c r="F27" s="3">
        <f>TRANSPOSE('EXIST MESAS'!I27)</f>
        <v>1.5</v>
      </c>
      <c r="G27" s="3">
        <f t="shared" si="0"/>
        <v>2.5</v>
      </c>
      <c r="H27" s="54"/>
    </row>
    <row r="28" spans="3:10" x14ac:dyDescent="0.25">
      <c r="C28" s="3" t="s">
        <v>27</v>
      </c>
      <c r="D28" s="3">
        <f>TRANSPOSE(CONCENTRADO!S31)</f>
        <v>109</v>
      </c>
      <c r="E28" s="2">
        <f>D28*TRANSPOSE(CONCENTRADO!D31)</f>
        <v>2834</v>
      </c>
      <c r="F28" s="3">
        <f>TRANSPOSE('EXIST MESAS'!I28)</f>
        <v>37</v>
      </c>
      <c r="G28" s="3">
        <f t="shared" si="0"/>
        <v>146</v>
      </c>
      <c r="H28" s="54"/>
    </row>
    <row r="29" spans="3:10" x14ac:dyDescent="0.25">
      <c r="C29" s="3" t="s">
        <v>28</v>
      </c>
      <c r="D29" s="3">
        <f>TRANSPOSE(CONCENTRADO!S32)</f>
        <v>15</v>
      </c>
      <c r="E29" s="2">
        <f>D29*TRANSPOSE(CONCENTRADO!D32)</f>
        <v>390</v>
      </c>
      <c r="F29" s="3">
        <f>TRANSPOSE('EXIST MESAS'!I29)</f>
        <v>1</v>
      </c>
      <c r="G29" s="3">
        <f t="shared" si="0"/>
        <v>16</v>
      </c>
      <c r="H29" s="54"/>
    </row>
    <row r="30" spans="3:10" x14ac:dyDescent="0.25">
      <c r="C30" s="3" t="s">
        <v>29</v>
      </c>
      <c r="D30" s="3">
        <f>TRANSPOSE(CONCENTRADO!S33)</f>
        <v>0</v>
      </c>
      <c r="E30" s="2">
        <f>D30*TRANSPOSE(CONCENTRADO!D33)</f>
        <v>0</v>
      </c>
      <c r="F30" s="3">
        <f>TRANSPOSE('EXIST MESAS'!I30)</f>
        <v>0</v>
      </c>
      <c r="G30" s="3">
        <f t="shared" si="0"/>
        <v>0</v>
      </c>
      <c r="H30" s="54"/>
    </row>
    <row r="31" spans="3:10" x14ac:dyDescent="0.25">
      <c r="C31" s="3" t="s">
        <v>30</v>
      </c>
      <c r="D31" s="3">
        <f>TRANSPOSE(CONCENTRADO!S34)</f>
        <v>240</v>
      </c>
      <c r="E31" s="2">
        <f>D31*TRANSPOSE(CONCENTRADO!D34)</f>
        <v>4080</v>
      </c>
      <c r="F31" s="3">
        <f>TRANSPOSE('EXIST MESAS'!I31)</f>
        <v>12</v>
      </c>
      <c r="G31" s="3">
        <f t="shared" si="0"/>
        <v>252</v>
      </c>
      <c r="H31" s="54"/>
    </row>
    <row r="32" spans="3:10" x14ac:dyDescent="0.25">
      <c r="C32" s="3" t="s">
        <v>31</v>
      </c>
      <c r="D32" s="3">
        <f>TRANSPOSE(CONCENTRADO!S35)</f>
        <v>5</v>
      </c>
      <c r="E32" s="2">
        <f>D32*TRANSPOSE(CONCENTRADO!D35)</f>
        <v>3401.75</v>
      </c>
      <c r="F32" s="3">
        <f>TRANSPOSE('EXIST MESAS'!I32)</f>
        <v>0.5</v>
      </c>
      <c r="G32" s="3">
        <f t="shared" si="0"/>
        <v>5.5</v>
      </c>
      <c r="H32" s="54"/>
    </row>
    <row r="33" spans="3:8" x14ac:dyDescent="0.25">
      <c r="C33" s="3" t="s">
        <v>32</v>
      </c>
      <c r="D33" s="3">
        <f>TRANSPOSE(CONCENTRADO!S36)</f>
        <v>195</v>
      </c>
      <c r="E33" s="2">
        <f>D33*TRANSPOSE(CONCENTRADO!D36)</f>
        <v>5850</v>
      </c>
      <c r="F33" s="3">
        <f>TRANSPOSE('EXIST MESAS'!I33)</f>
        <v>18</v>
      </c>
      <c r="G33" s="3">
        <f t="shared" si="0"/>
        <v>213</v>
      </c>
      <c r="H33" s="54"/>
    </row>
    <row r="34" spans="3:8" x14ac:dyDescent="0.25">
      <c r="C34" s="3" t="s">
        <v>33</v>
      </c>
      <c r="D34" s="3">
        <f>TRANSPOSE(CONCENTRADO!S37)</f>
        <v>1</v>
      </c>
      <c r="E34" s="2">
        <f>D34*TRANSPOSE(CONCENTRADO!D37)</f>
        <v>140</v>
      </c>
      <c r="F34" s="3">
        <f>TRANSPOSE('EXIST MESAS'!I34)</f>
        <v>2</v>
      </c>
      <c r="G34" s="3">
        <f t="shared" si="0"/>
        <v>3</v>
      </c>
      <c r="H34" s="54"/>
    </row>
    <row r="35" spans="3:8" x14ac:dyDescent="0.25">
      <c r="C35" s="3" t="s">
        <v>34</v>
      </c>
      <c r="D35" s="3">
        <f>TRANSPOSE(CONCENTRADO!S38)</f>
        <v>0</v>
      </c>
      <c r="E35" s="2">
        <f>D35*TRANSPOSE(CONCENTRADO!D38)</f>
        <v>0</v>
      </c>
      <c r="F35" s="3">
        <f>TRANSPOSE('EXIST MESAS'!I35)</f>
        <v>11</v>
      </c>
      <c r="G35" s="3">
        <f t="shared" si="0"/>
        <v>11</v>
      </c>
      <c r="H35" s="54"/>
    </row>
    <row r="36" spans="3:8" x14ac:dyDescent="0.25">
      <c r="C36" s="3" t="s">
        <v>35</v>
      </c>
      <c r="D36" s="3">
        <f>TRANSPOSE(CONCENTRADO!S39)</f>
        <v>0</v>
      </c>
      <c r="E36" s="2">
        <f>D36*TRANSPOSE(CONCENTRADO!D39)</f>
        <v>0</v>
      </c>
      <c r="F36" s="3">
        <f>TRANSPOSE('EXIST MESAS'!I36)</f>
        <v>0</v>
      </c>
      <c r="G36" s="3">
        <f t="shared" si="0"/>
        <v>0</v>
      </c>
      <c r="H36" s="54"/>
    </row>
    <row r="37" spans="3:8" x14ac:dyDescent="0.25">
      <c r="C37" s="3" t="s">
        <v>36</v>
      </c>
      <c r="D37" s="3">
        <f>TRANSPOSE(CONCENTRADO!S40)</f>
        <v>3</v>
      </c>
      <c r="E37" s="2">
        <f>D37*TRANSPOSE(CONCENTRADO!D40)</f>
        <v>576</v>
      </c>
      <c r="F37" s="3">
        <f>TRANSPOSE('EXIST MESAS'!I37)</f>
        <v>5</v>
      </c>
      <c r="G37" s="3">
        <f t="shared" si="0"/>
        <v>8</v>
      </c>
      <c r="H37" s="54"/>
    </row>
    <row r="38" spans="3:8" x14ac:dyDescent="0.25">
      <c r="C38" s="3" t="s">
        <v>37</v>
      </c>
      <c r="D38" s="3">
        <f>TRANSPOSE(CONCENTRADO!S41)</f>
        <v>0</v>
      </c>
      <c r="E38" s="2">
        <f>D38*TRANSPOSE(CONCENTRADO!D41)</f>
        <v>0</v>
      </c>
      <c r="F38" s="3">
        <f>TRANSPOSE('EXIST MESAS'!I38)</f>
        <v>0</v>
      </c>
      <c r="G38" s="3">
        <f t="shared" si="0"/>
        <v>0</v>
      </c>
      <c r="H38" s="54"/>
    </row>
    <row r="39" spans="3:8" x14ac:dyDescent="0.25">
      <c r="C39" s="3" t="s">
        <v>38</v>
      </c>
      <c r="D39" s="3">
        <f>TRANSPOSE(CONCENTRADO!S42)</f>
        <v>0</v>
      </c>
      <c r="E39" s="2">
        <f>D39*TRANSPOSE(CONCENTRADO!D42)</f>
        <v>0</v>
      </c>
      <c r="F39" s="3">
        <f>TRANSPOSE('EXIST MESAS'!I39)</f>
        <v>0</v>
      </c>
      <c r="G39" s="3">
        <f t="shared" si="0"/>
        <v>0</v>
      </c>
      <c r="H39" s="54"/>
    </row>
    <row r="40" spans="3:8" x14ac:dyDescent="0.25">
      <c r="C40" s="3" t="s">
        <v>39</v>
      </c>
      <c r="D40" s="3">
        <f>TRANSPOSE(CONCENTRADO!S43)</f>
        <v>1</v>
      </c>
      <c r="E40" s="2">
        <f>D40*TRANSPOSE(CONCENTRADO!D43)</f>
        <v>120</v>
      </c>
      <c r="F40" s="3">
        <f>TRANSPOSE('EXIST MESAS'!I40)</f>
        <v>0.7</v>
      </c>
      <c r="G40" s="3">
        <f t="shared" si="0"/>
        <v>1.7</v>
      </c>
      <c r="H40" s="54"/>
    </row>
    <row r="41" spans="3:8" x14ac:dyDescent="0.25">
      <c r="C41" s="3" t="s">
        <v>40</v>
      </c>
      <c r="D41" s="3">
        <f>TRANSPOSE(CONCENTRADO!S44)</f>
        <v>9</v>
      </c>
      <c r="E41" s="2">
        <f>D41*TRANSPOSE(CONCENTRADO!D44)</f>
        <v>1395</v>
      </c>
      <c r="F41" s="3">
        <f>TRANSPOSE('EXIST MESAS'!I41)</f>
        <v>4.5</v>
      </c>
      <c r="G41" s="3">
        <f t="shared" si="0"/>
        <v>13.5</v>
      </c>
      <c r="H41" s="54"/>
    </row>
    <row r="42" spans="3:8" x14ac:dyDescent="0.25">
      <c r="C42" s="3" t="s">
        <v>41</v>
      </c>
      <c r="D42" s="3">
        <f>TRANSPOSE(CONCENTRADO!S45)</f>
        <v>10</v>
      </c>
      <c r="E42" s="2">
        <f>D42*TRANSPOSE(CONCENTRADO!D45)</f>
        <v>5600</v>
      </c>
      <c r="F42" s="3">
        <f>TRANSPOSE('EXIST MESAS'!I42)</f>
        <v>2.2999999999999998</v>
      </c>
      <c r="G42" s="3">
        <f t="shared" si="0"/>
        <v>12.3</v>
      </c>
      <c r="H42" s="54"/>
    </row>
    <row r="43" spans="3:8" x14ac:dyDescent="0.25">
      <c r="C43" s="3" t="s">
        <v>42</v>
      </c>
      <c r="D43" s="3">
        <f>TRANSPOSE(CONCENTRADO!S46)</f>
        <v>0</v>
      </c>
      <c r="E43" s="2">
        <f>D43*TRANSPOSE(CONCENTRADO!D46)</f>
        <v>0</v>
      </c>
      <c r="F43" s="3">
        <f>TRANSPOSE('EXIST MESAS'!I43)</f>
        <v>0</v>
      </c>
      <c r="G43" s="3">
        <f t="shared" si="0"/>
        <v>0</v>
      </c>
      <c r="H43" s="54"/>
    </row>
    <row r="44" spans="3:8" x14ac:dyDescent="0.25">
      <c r="C44" s="3" t="s">
        <v>43</v>
      </c>
      <c r="D44" s="3">
        <f>TRANSPOSE(CONCENTRADO!S47)</f>
        <v>4</v>
      </c>
      <c r="E44" s="2">
        <f>D44*TRANSPOSE(CONCENTRADO!D47)</f>
        <v>560</v>
      </c>
      <c r="F44" s="3">
        <f>TRANSPOSE('EXIST MESAS'!I44)</f>
        <v>1</v>
      </c>
      <c r="G44" s="3">
        <f t="shared" si="0"/>
        <v>5</v>
      </c>
      <c r="H44" s="54"/>
    </row>
    <row r="45" spans="3:8" x14ac:dyDescent="0.25">
      <c r="C45" s="3" t="s">
        <v>44</v>
      </c>
      <c r="D45" s="3">
        <f>TRANSPOSE(CONCENTRADO!S48)</f>
        <v>0</v>
      </c>
      <c r="E45" s="2">
        <f>D45*TRANSPOSE(CONCENTRADO!D48)</f>
        <v>0</v>
      </c>
      <c r="F45" s="3">
        <f>TRANSPOSE('EXIST MESAS'!I45)</f>
        <v>0</v>
      </c>
      <c r="G45" s="3">
        <f t="shared" si="0"/>
        <v>0</v>
      </c>
      <c r="H45" s="54"/>
    </row>
    <row r="46" spans="3:8" x14ac:dyDescent="0.25">
      <c r="C46" s="3" t="s">
        <v>45</v>
      </c>
      <c r="D46" s="3">
        <f>TRANSPOSE(CONCENTRADO!S49)</f>
        <v>0</v>
      </c>
      <c r="E46" s="2">
        <f>D46*TRANSPOSE(CONCENTRADO!D49)</f>
        <v>0</v>
      </c>
      <c r="F46" s="3">
        <f>TRANSPOSE('EXIST MESAS'!I46)</f>
        <v>0</v>
      </c>
      <c r="G46" s="3">
        <f t="shared" si="0"/>
        <v>0</v>
      </c>
      <c r="H46" s="54"/>
    </row>
    <row r="47" spans="3:8" x14ac:dyDescent="0.25">
      <c r="C47" s="3" t="s">
        <v>46</v>
      </c>
      <c r="D47" s="3">
        <f>TRANSPOSE(CONCENTRADO!S50)</f>
        <v>25</v>
      </c>
      <c r="E47" s="2">
        <f>D47*TRANSPOSE(CONCENTRADO!D50)</f>
        <v>7875</v>
      </c>
      <c r="F47" s="3">
        <f>TRANSPOSE('EXIST MESAS'!I47)</f>
        <v>2</v>
      </c>
      <c r="G47" s="3">
        <f t="shared" si="0"/>
        <v>27</v>
      </c>
      <c r="H47" s="54"/>
    </row>
    <row r="48" spans="3:8" x14ac:dyDescent="0.25">
      <c r="C48" s="3" t="s">
        <v>139</v>
      </c>
      <c r="D48" s="3">
        <f>TRANSPOSE(CONCENTRADO!S51)</f>
        <v>0</v>
      </c>
      <c r="E48" s="2">
        <f>D48*TRANSPOSE(CONCENTRADO!D51)</f>
        <v>0</v>
      </c>
      <c r="F48" s="3">
        <f>TRANSPOSE('EXIST MESAS'!I48)</f>
        <v>0</v>
      </c>
      <c r="G48" s="3">
        <f t="shared" si="0"/>
        <v>0</v>
      </c>
      <c r="H48" s="54"/>
    </row>
    <row r="49" spans="3:8" x14ac:dyDescent="0.25">
      <c r="C49" s="3" t="s">
        <v>48</v>
      </c>
      <c r="D49" s="3">
        <f>TRANSPOSE(CONCENTRADO!S52)</f>
        <v>8</v>
      </c>
      <c r="E49" s="2">
        <f>D49*TRANSPOSE(CONCENTRADO!D52)</f>
        <v>5224.96</v>
      </c>
      <c r="F49" s="3">
        <f>TRANSPOSE('EXIST MESAS'!I49)</f>
        <v>0.5</v>
      </c>
      <c r="G49" s="3">
        <f t="shared" si="0"/>
        <v>8.5</v>
      </c>
      <c r="H49" s="54"/>
    </row>
    <row r="50" spans="3:8" x14ac:dyDescent="0.25">
      <c r="C50" s="3" t="s">
        <v>49</v>
      </c>
      <c r="D50" s="3">
        <f>TRANSPOSE(CONCENTRADO!S53)</f>
        <v>0</v>
      </c>
      <c r="E50" s="2">
        <f>D50*TRANSPOSE(CONCENTRADO!D53)</f>
        <v>0</v>
      </c>
      <c r="F50" s="3">
        <f>TRANSPOSE('EXIST MESAS'!I50)</f>
        <v>0</v>
      </c>
      <c r="G50" s="3">
        <f t="shared" si="0"/>
        <v>0</v>
      </c>
      <c r="H50" s="54"/>
    </row>
    <row r="51" spans="3:8" x14ac:dyDescent="0.25">
      <c r="C51" s="3" t="s">
        <v>50</v>
      </c>
      <c r="D51" s="3">
        <f>TRANSPOSE(CONCENTRADO!S54)</f>
        <v>196</v>
      </c>
      <c r="E51" s="2">
        <f>D51*TRANSPOSE(CONCENTRADO!D54)</f>
        <v>72520</v>
      </c>
      <c r="F51" s="3">
        <f>TRANSPOSE('EXIST MESAS'!I51)</f>
        <v>81</v>
      </c>
      <c r="G51" s="3">
        <f t="shared" si="0"/>
        <v>277</v>
      </c>
      <c r="H51" s="54"/>
    </row>
    <row r="52" spans="3:8" x14ac:dyDescent="0.25">
      <c r="C52" s="3" t="s">
        <v>51</v>
      </c>
      <c r="D52" s="3">
        <f>TRANSPOSE(CONCENTRADO!S55)</f>
        <v>0</v>
      </c>
      <c r="E52" s="2">
        <f>D52*TRANSPOSE(CONCENTRADO!D55)</f>
        <v>0</v>
      </c>
      <c r="F52" s="3">
        <f>TRANSPOSE('EXIST MESAS'!I52)</f>
        <v>0</v>
      </c>
      <c r="G52" s="3">
        <f t="shared" si="0"/>
        <v>0</v>
      </c>
      <c r="H52" s="54"/>
    </row>
    <row r="53" spans="3:8" x14ac:dyDescent="0.25">
      <c r="C53" s="3" t="s">
        <v>52</v>
      </c>
      <c r="D53" s="3">
        <f>TRANSPOSE(CONCENTRADO!S56)</f>
        <v>6</v>
      </c>
      <c r="E53" s="2">
        <f>D53*TRANSPOSE(CONCENTRADO!D56)</f>
        <v>3192.7799999999997</v>
      </c>
      <c r="F53" s="3">
        <f>TRANSPOSE('EXIST MESAS'!I53)</f>
        <v>0.5</v>
      </c>
      <c r="G53" s="3">
        <f t="shared" si="0"/>
        <v>6.5</v>
      </c>
      <c r="H53" s="54"/>
    </row>
    <row r="54" spans="3:8" x14ac:dyDescent="0.25">
      <c r="C54" s="3" t="s">
        <v>53</v>
      </c>
      <c r="D54" s="3">
        <f>TRANSPOSE(CONCENTRADO!S57)</f>
        <v>0</v>
      </c>
      <c r="E54" s="2">
        <f>D54*TRANSPOSE(CONCENTRADO!D57)</f>
        <v>0</v>
      </c>
      <c r="F54" s="3">
        <f>TRANSPOSE('EXIST MESAS'!I54)</f>
        <v>0</v>
      </c>
      <c r="G54" s="3">
        <f t="shared" si="0"/>
        <v>0</v>
      </c>
      <c r="H54" s="54"/>
    </row>
    <row r="55" spans="3:8" x14ac:dyDescent="0.25">
      <c r="C55" s="3" t="s">
        <v>54</v>
      </c>
      <c r="D55" s="3">
        <f>TRANSPOSE(CONCENTRADO!S58)</f>
        <v>3</v>
      </c>
      <c r="E55" s="2">
        <f>D55*TRANSPOSE(CONCENTRADO!D58)</f>
        <v>1890</v>
      </c>
      <c r="F55" s="3">
        <f>TRANSPOSE('EXIST MESAS'!I55)</f>
        <v>1</v>
      </c>
      <c r="G55" s="3">
        <f t="shared" si="0"/>
        <v>4</v>
      </c>
      <c r="H55" s="54"/>
    </row>
    <row r="56" spans="3:8" x14ac:dyDescent="0.25">
      <c r="C56" s="3" t="s">
        <v>55</v>
      </c>
      <c r="D56" s="3">
        <f>TRANSPOSE(CONCENTRADO!S59)</f>
        <v>2</v>
      </c>
      <c r="E56" s="2">
        <f>D56*TRANSPOSE(CONCENTRADO!D59)</f>
        <v>1306.24</v>
      </c>
      <c r="F56" s="3">
        <f>TRANSPOSE('EXIST MESAS'!I56)</f>
        <v>3.7</v>
      </c>
      <c r="G56" s="3">
        <f t="shared" si="0"/>
        <v>5.7</v>
      </c>
      <c r="H56" s="54"/>
    </row>
    <row r="57" spans="3:8" x14ac:dyDescent="0.25">
      <c r="C57" s="3" t="s">
        <v>56</v>
      </c>
      <c r="D57" s="3">
        <f>TRANSPOSE(CONCENTRADO!S60)</f>
        <v>0</v>
      </c>
      <c r="E57" s="2">
        <f>D57*TRANSPOSE(CONCENTRADO!D60)</f>
        <v>0</v>
      </c>
      <c r="F57" s="3">
        <f>TRANSPOSE('EXIST MESAS'!I57)</f>
        <v>186</v>
      </c>
      <c r="G57" s="3">
        <f t="shared" si="0"/>
        <v>186</v>
      </c>
      <c r="H57" s="54"/>
    </row>
    <row r="58" spans="3:8" x14ac:dyDescent="0.25">
      <c r="C58" s="3" t="s">
        <v>57</v>
      </c>
      <c r="D58" s="3">
        <f>TRANSPOSE(CONCENTRADO!S61)</f>
        <v>60</v>
      </c>
      <c r="E58" s="2">
        <f>D58*TRANSPOSE(CONCENTRADO!D61)</f>
        <v>2178</v>
      </c>
      <c r="F58" s="3">
        <f>TRANSPOSE('EXIST MESAS'!I58)</f>
        <v>20</v>
      </c>
      <c r="G58" s="3">
        <f t="shared" si="0"/>
        <v>80</v>
      </c>
      <c r="H58" s="54"/>
    </row>
    <row r="59" spans="3:8" x14ac:dyDescent="0.25">
      <c r="C59" s="3" t="s">
        <v>58</v>
      </c>
      <c r="D59" s="3">
        <f>TRANSPOSE(CONCENTRADO!S62)</f>
        <v>48</v>
      </c>
      <c r="E59" s="2">
        <f>D59*TRANSPOSE(CONCENTRADO!D62)</f>
        <v>1192.8000000000002</v>
      </c>
      <c r="F59" s="3">
        <f>TRANSPOSE('EXIST MESAS'!I59)</f>
        <v>5</v>
      </c>
      <c r="G59" s="3">
        <f t="shared" si="0"/>
        <v>53</v>
      </c>
      <c r="H59" s="54"/>
    </row>
    <row r="60" spans="3:8" x14ac:dyDescent="0.25">
      <c r="C60" s="3" t="s">
        <v>59</v>
      </c>
      <c r="D60" s="3">
        <f>TRANSPOSE(CONCENTRADO!S63)</f>
        <v>0</v>
      </c>
      <c r="E60" s="2">
        <f>D60*TRANSPOSE(CONCENTRADO!D63)</f>
        <v>0</v>
      </c>
      <c r="F60" s="3">
        <f>TRANSPOSE('EXIST MESAS'!I60)</f>
        <v>0</v>
      </c>
      <c r="G60" s="3">
        <f t="shared" si="0"/>
        <v>0</v>
      </c>
      <c r="H60" s="54"/>
    </row>
    <row r="61" spans="3:8" x14ac:dyDescent="0.25">
      <c r="C61" s="3" t="s">
        <v>60</v>
      </c>
      <c r="D61" s="3">
        <f>TRANSPOSE(CONCENTRADO!S64)</f>
        <v>10</v>
      </c>
      <c r="E61" s="2">
        <f>D61*TRANSPOSE(CONCENTRADO!D64)</f>
        <v>250</v>
      </c>
      <c r="F61" s="3">
        <f>TRANSPOSE('EXIST MESAS'!I61)</f>
        <v>0</v>
      </c>
      <c r="G61" s="3">
        <f t="shared" si="0"/>
        <v>10</v>
      </c>
      <c r="H61" s="54"/>
    </row>
    <row r="62" spans="3:8" x14ac:dyDescent="0.25">
      <c r="C62" s="3" t="s">
        <v>61</v>
      </c>
      <c r="D62" s="3">
        <f>TRANSPOSE(CONCENTRADO!S65)</f>
        <v>0</v>
      </c>
      <c r="E62" s="2">
        <f>D62*TRANSPOSE(CONCENTRADO!D65)</f>
        <v>0</v>
      </c>
      <c r="F62" s="3">
        <f>TRANSPOSE('EXIST MESAS'!I62)</f>
        <v>0</v>
      </c>
      <c r="G62" s="3">
        <f t="shared" si="0"/>
        <v>0</v>
      </c>
      <c r="H62" s="54"/>
    </row>
    <row r="63" spans="3:8" x14ac:dyDescent="0.25">
      <c r="C63" s="3" t="s">
        <v>62</v>
      </c>
      <c r="D63" s="3">
        <f>TRANSPOSE(CONCENTRADO!S66)</f>
        <v>0</v>
      </c>
      <c r="E63" s="2">
        <f>D63*TRANSPOSE(CONCENTRADO!D66)</f>
        <v>0</v>
      </c>
      <c r="F63" s="3">
        <f>TRANSPOSE('EXIST MESAS'!I63)</f>
        <v>38</v>
      </c>
      <c r="G63" s="3">
        <f t="shared" si="0"/>
        <v>38</v>
      </c>
      <c r="H63" s="54"/>
    </row>
    <row r="64" spans="3:8" x14ac:dyDescent="0.25">
      <c r="C64" s="3" t="s">
        <v>63</v>
      </c>
      <c r="D64" s="3">
        <f>TRANSPOSE(CONCENTRADO!S67)</f>
        <v>0</v>
      </c>
      <c r="E64" s="2">
        <f>D64*TRANSPOSE(CONCENTRADO!D67)</f>
        <v>0</v>
      </c>
      <c r="F64" s="3">
        <f>TRANSPOSE('EXIST MESAS'!I64)</f>
        <v>11</v>
      </c>
      <c r="G64" s="3">
        <f t="shared" si="0"/>
        <v>11</v>
      </c>
      <c r="H64" s="54"/>
    </row>
    <row r="65" spans="3:8" x14ac:dyDescent="0.25">
      <c r="C65" s="3" t="s">
        <v>64</v>
      </c>
      <c r="D65" s="3">
        <f>TRANSPOSE(CONCENTRADO!S68)</f>
        <v>0</v>
      </c>
      <c r="E65" s="2">
        <f>D65*TRANSPOSE(CONCENTRADO!D68)</f>
        <v>0</v>
      </c>
      <c r="F65" s="3">
        <f>TRANSPOSE('EXIST MESAS'!I65)</f>
        <v>0</v>
      </c>
      <c r="G65" s="3">
        <f t="shared" si="0"/>
        <v>0</v>
      </c>
      <c r="H65" s="54"/>
    </row>
    <row r="66" spans="3:8" x14ac:dyDescent="0.25">
      <c r="C66" s="3" t="s">
        <v>65</v>
      </c>
      <c r="D66" s="3">
        <f>TRANSPOSE(CONCENTRADO!S69)</f>
        <v>0</v>
      </c>
      <c r="E66" s="2">
        <f>D66*TRANSPOSE(CONCENTRADO!D69)</f>
        <v>0</v>
      </c>
      <c r="F66" s="3">
        <f>TRANSPOSE('EXIST MESAS'!I66)</f>
        <v>0</v>
      </c>
      <c r="G66" s="3">
        <f t="shared" si="0"/>
        <v>0</v>
      </c>
      <c r="H66" s="54"/>
    </row>
    <row r="67" spans="3:8" x14ac:dyDescent="0.25">
      <c r="C67" s="3" t="s">
        <v>66</v>
      </c>
      <c r="D67" s="3">
        <f>TRANSPOSE(CONCENTRADO!S70)</f>
        <v>240</v>
      </c>
      <c r="E67" s="2">
        <f>D67*TRANSPOSE(CONCENTRADO!D70)</f>
        <v>8400</v>
      </c>
      <c r="F67" s="3">
        <f>TRANSPOSE('EXIST MESAS'!I67)</f>
        <v>144</v>
      </c>
      <c r="G67" s="3">
        <f t="shared" si="0"/>
        <v>384</v>
      </c>
      <c r="H67" s="54"/>
    </row>
    <row r="68" spans="3:8" x14ac:dyDescent="0.25">
      <c r="C68" s="3" t="s">
        <v>67</v>
      </c>
      <c r="D68" s="3">
        <f>TRANSPOSE(CONCENTRADO!S71)</f>
        <v>0</v>
      </c>
      <c r="E68" s="2">
        <f>D68*TRANSPOSE(CONCENTRADO!D71)</f>
        <v>0</v>
      </c>
      <c r="F68" s="3">
        <f>TRANSPOSE('EXIST MESAS'!I68)</f>
        <v>0</v>
      </c>
      <c r="G68" s="3">
        <f t="shared" si="0"/>
        <v>0</v>
      </c>
      <c r="H68" s="54"/>
    </row>
    <row r="69" spans="3:8" x14ac:dyDescent="0.25">
      <c r="C69" s="3" t="s">
        <v>68</v>
      </c>
      <c r="D69" s="3">
        <f>TRANSPOSE(CONCENTRADO!S72)</f>
        <v>0</v>
      </c>
      <c r="E69" s="2">
        <f>D69*TRANSPOSE(CONCENTRADO!D72)</f>
        <v>0</v>
      </c>
      <c r="F69" s="3">
        <f>TRANSPOSE('EXIST MESAS'!I69)</f>
        <v>7</v>
      </c>
      <c r="G69" s="3">
        <f t="shared" ref="G69:G101" si="1">D69+F69</f>
        <v>7</v>
      </c>
      <c r="H69" s="54"/>
    </row>
    <row r="70" spans="3:8" x14ac:dyDescent="0.25">
      <c r="C70" s="3" t="s">
        <v>69</v>
      </c>
      <c r="D70" s="3">
        <f>TRANSPOSE(CONCENTRADO!S73)</f>
        <v>156</v>
      </c>
      <c r="E70" s="2">
        <f>D70*TRANSPOSE(CONCENTRADO!D73)</f>
        <v>2792.3999999999996</v>
      </c>
      <c r="F70" s="3">
        <f>TRANSPOSE('EXIST MESAS'!I70)</f>
        <v>125</v>
      </c>
      <c r="G70" s="3">
        <f t="shared" si="1"/>
        <v>281</v>
      </c>
      <c r="H70" s="54"/>
    </row>
    <row r="71" spans="3:8" x14ac:dyDescent="0.25">
      <c r="C71" s="3" t="s">
        <v>145</v>
      </c>
      <c r="D71" s="3">
        <f>TRANSPOSE(CONCENTRADO!S74)</f>
        <v>30</v>
      </c>
      <c r="E71" s="2">
        <f>D71*TRANSPOSE(CONCENTRADO!D74)</f>
        <v>11238</v>
      </c>
      <c r="F71" s="3">
        <f>TRANSPOSE('EXIST MESAS'!I71)</f>
        <v>14</v>
      </c>
      <c r="G71" s="3">
        <f t="shared" si="1"/>
        <v>44</v>
      </c>
      <c r="H71" s="54"/>
    </row>
    <row r="72" spans="3:8" x14ac:dyDescent="0.25">
      <c r="C72" s="3" t="s">
        <v>70</v>
      </c>
      <c r="D72" s="3">
        <f>TRANSPOSE(CONCENTRADO!S75)</f>
        <v>0</v>
      </c>
      <c r="E72" s="2">
        <f>D72*TRANSPOSE(CONCENTRADO!D75)</f>
        <v>0</v>
      </c>
      <c r="F72" s="3">
        <f>TRANSPOSE('EXIST MESAS'!I72)</f>
        <v>60</v>
      </c>
      <c r="G72" s="3">
        <f t="shared" si="1"/>
        <v>60</v>
      </c>
      <c r="H72" s="54"/>
    </row>
    <row r="73" spans="3:8" x14ac:dyDescent="0.25">
      <c r="C73" s="3" t="s">
        <v>71</v>
      </c>
      <c r="D73" s="3">
        <f>TRANSPOSE(CONCENTRADO!S76)</f>
        <v>0</v>
      </c>
      <c r="E73" s="2">
        <f>D73*TRANSPOSE(CONCENTRADO!D76)</f>
        <v>0</v>
      </c>
      <c r="F73" s="3">
        <f>TRANSPOSE('EXIST MESAS'!I73)</f>
        <v>0</v>
      </c>
      <c r="G73" s="3">
        <f t="shared" si="1"/>
        <v>0</v>
      </c>
      <c r="H73" s="54"/>
    </row>
    <row r="74" spans="3:8" x14ac:dyDescent="0.25">
      <c r="C74" s="3" t="s">
        <v>72</v>
      </c>
      <c r="D74" s="3">
        <f>TRANSPOSE(CONCENTRADO!S77)</f>
        <v>0</v>
      </c>
      <c r="E74" s="2">
        <f>D74*TRANSPOSE(CONCENTRADO!D77)</f>
        <v>0</v>
      </c>
      <c r="F74" s="3">
        <f>TRANSPOSE('EXIST MESAS'!I74)</f>
        <v>0</v>
      </c>
      <c r="G74" s="3">
        <f t="shared" si="1"/>
        <v>0</v>
      </c>
      <c r="H74" s="54"/>
    </row>
    <row r="75" spans="3:8" x14ac:dyDescent="0.25">
      <c r="C75" s="3" t="s">
        <v>73</v>
      </c>
      <c r="D75" s="3">
        <f>TRANSPOSE(CONCENTRADO!S78)</f>
        <v>0</v>
      </c>
      <c r="E75" s="2">
        <f>D75*TRANSPOSE(CONCENTRADO!D78)</f>
        <v>0</v>
      </c>
      <c r="F75" s="3">
        <f>TRANSPOSE('EXIST MESAS'!I75)</f>
        <v>0</v>
      </c>
      <c r="G75" s="3">
        <f t="shared" si="1"/>
        <v>0</v>
      </c>
      <c r="H75" s="54"/>
    </row>
    <row r="76" spans="3:8" x14ac:dyDescent="0.25">
      <c r="C76" s="3" t="s">
        <v>74</v>
      </c>
      <c r="D76" s="3">
        <f>TRANSPOSE(CONCENTRADO!S79)</f>
        <v>140</v>
      </c>
      <c r="E76" s="2">
        <f>D76*TRANSPOSE(CONCENTRADO!D79)</f>
        <v>58800</v>
      </c>
      <c r="F76" s="3">
        <f>TRANSPOSE('EXIST MESAS'!I76)</f>
        <v>8</v>
      </c>
      <c r="G76" s="3">
        <f t="shared" si="1"/>
        <v>148</v>
      </c>
      <c r="H76" s="54"/>
    </row>
    <row r="77" spans="3:8" x14ac:dyDescent="0.25">
      <c r="C77" s="3" t="s">
        <v>75</v>
      </c>
      <c r="D77" s="3">
        <f>TRANSPOSE(CONCENTRADO!S80)</f>
        <v>0</v>
      </c>
      <c r="E77" s="2">
        <f>D77*TRANSPOSE(CONCENTRADO!D80)</f>
        <v>0</v>
      </c>
      <c r="F77" s="3">
        <f>TRANSPOSE('EXIST MESAS'!I77)</f>
        <v>1</v>
      </c>
      <c r="G77" s="3">
        <f t="shared" si="1"/>
        <v>1</v>
      </c>
      <c r="H77" s="54"/>
    </row>
    <row r="78" spans="3:8" x14ac:dyDescent="0.25">
      <c r="C78" s="3" t="s">
        <v>76</v>
      </c>
      <c r="D78" s="3">
        <f>TRANSPOSE(CONCENTRADO!S81)</f>
        <v>900</v>
      </c>
      <c r="E78" s="2">
        <f>D78*TRANSPOSE(CONCENTRADO!D81)</f>
        <v>18810</v>
      </c>
      <c r="F78" s="3">
        <f>TRANSPOSE('EXIST MESAS'!I78)</f>
        <v>106</v>
      </c>
      <c r="G78" s="3">
        <f t="shared" si="1"/>
        <v>1006</v>
      </c>
      <c r="H78" s="54"/>
    </row>
    <row r="79" spans="3:8" x14ac:dyDescent="0.25">
      <c r="C79" s="3" t="s">
        <v>77</v>
      </c>
      <c r="D79" s="3">
        <f>TRANSPOSE(CONCENTRADO!S82)</f>
        <v>27</v>
      </c>
      <c r="E79" s="2">
        <f>D79*TRANSPOSE(CONCENTRADO!D82)</f>
        <v>6534</v>
      </c>
      <c r="F79" s="3">
        <f>TRANSPOSE('EXIST MESAS'!I79)</f>
        <v>4</v>
      </c>
      <c r="G79" s="3">
        <f t="shared" si="1"/>
        <v>31</v>
      </c>
      <c r="H79" s="54"/>
    </row>
    <row r="80" spans="3:8" x14ac:dyDescent="0.25">
      <c r="C80" s="3" t="s">
        <v>78</v>
      </c>
      <c r="D80" s="3">
        <f>TRANSPOSE(CONCENTRADO!S83)</f>
        <v>0</v>
      </c>
      <c r="E80" s="2">
        <f>D80*TRANSPOSE(CONCENTRADO!D83)</f>
        <v>0</v>
      </c>
      <c r="F80" s="3">
        <f>TRANSPOSE('EXIST MESAS'!I80)</f>
        <v>0</v>
      </c>
      <c r="G80" s="3">
        <f t="shared" si="1"/>
        <v>0</v>
      </c>
      <c r="H80" s="54"/>
    </row>
    <row r="81" spans="3:9" x14ac:dyDescent="0.25">
      <c r="C81" s="3" t="s">
        <v>79</v>
      </c>
      <c r="D81" s="3">
        <f>TRANSPOSE(CONCENTRADO!S84)</f>
        <v>50</v>
      </c>
      <c r="E81" s="2">
        <f>D81*TRANSPOSE(CONCENTRADO!D84)</f>
        <v>1210.5</v>
      </c>
      <c r="F81" s="3">
        <f>TRANSPOSE('EXIST MESAS'!I81)</f>
        <v>0</v>
      </c>
      <c r="G81" s="3">
        <f t="shared" si="1"/>
        <v>50</v>
      </c>
      <c r="H81" s="54"/>
    </row>
    <row r="82" spans="3:9" x14ac:dyDescent="0.25">
      <c r="C82" s="3" t="s">
        <v>80</v>
      </c>
      <c r="D82" s="11">
        <f>TRANSPOSE(CONCENTRADO!S85)</f>
        <v>6</v>
      </c>
      <c r="E82" s="2">
        <f>D82*TRANSPOSE(CONCENTRADO!D85)</f>
        <v>1794</v>
      </c>
      <c r="F82" s="3">
        <f>TRANSPOSE('EXIST MESAS'!I82)</f>
        <v>0.5</v>
      </c>
      <c r="G82" s="3">
        <f t="shared" si="1"/>
        <v>6.5</v>
      </c>
      <c r="H82" s="54"/>
    </row>
    <row r="83" spans="3:9" x14ac:dyDescent="0.25">
      <c r="C83" s="3" t="s">
        <v>81</v>
      </c>
      <c r="D83" s="3">
        <f>TRANSPOSE(CONCENTRADO!S86)</f>
        <v>0</v>
      </c>
      <c r="E83" s="2">
        <f>D83*TRANSPOSE(CONCENTRADO!D86)</f>
        <v>0</v>
      </c>
      <c r="F83" s="3">
        <f>TRANSPOSE('EXIST MESAS'!I83)</f>
        <v>0</v>
      </c>
      <c r="G83" s="3">
        <f t="shared" si="1"/>
        <v>0</v>
      </c>
      <c r="H83" s="54"/>
    </row>
    <row r="84" spans="3:9" x14ac:dyDescent="0.25">
      <c r="C84" s="3" t="s">
        <v>82</v>
      </c>
      <c r="D84" s="3">
        <f>TRANSPOSE(CONCENTRADO!S87)</f>
        <v>160</v>
      </c>
      <c r="E84" s="2">
        <f>D84*TRANSPOSE(CONCENTRADO!D87)</f>
        <v>2494.4</v>
      </c>
      <c r="F84" s="3">
        <f>TRANSPOSE('EXIST MESAS'!I84)</f>
        <v>10</v>
      </c>
      <c r="G84" s="3">
        <f t="shared" si="1"/>
        <v>170</v>
      </c>
      <c r="H84" s="54"/>
    </row>
    <row r="85" spans="3:9" x14ac:dyDescent="0.25">
      <c r="C85" s="3" t="s">
        <v>83</v>
      </c>
      <c r="D85" s="3">
        <f>TRANSPOSE(CONCENTRADO!S88)</f>
        <v>1</v>
      </c>
      <c r="E85" s="2">
        <f>D85*TRANSPOSE(CONCENTRADO!D88)</f>
        <v>414</v>
      </c>
      <c r="F85" s="3">
        <f>TRANSPOSE('EXIST MESAS'!I85)</f>
        <v>0</v>
      </c>
      <c r="G85" s="3">
        <f t="shared" si="1"/>
        <v>1</v>
      </c>
      <c r="H85" s="54"/>
    </row>
    <row r="86" spans="3:9" x14ac:dyDescent="0.25">
      <c r="C86" s="3" t="s">
        <v>84</v>
      </c>
      <c r="D86" s="3">
        <f>TRANSPOSE(CONCENTRADO!S89)</f>
        <v>0</v>
      </c>
      <c r="E86" s="2">
        <f>D86*TRANSPOSE(CONCENTRADO!D89)</f>
        <v>0</v>
      </c>
      <c r="F86" s="3">
        <f>TRANSPOSE('EXIST MESAS'!I86)</f>
        <v>0</v>
      </c>
      <c r="G86" s="3">
        <f t="shared" si="1"/>
        <v>0</v>
      </c>
      <c r="H86" s="54"/>
    </row>
    <row r="87" spans="3:9" x14ac:dyDescent="0.25">
      <c r="C87" s="3" t="s">
        <v>85</v>
      </c>
      <c r="D87" s="3">
        <f>TRANSPOSE(CONCENTRADO!S90)</f>
        <v>2</v>
      </c>
      <c r="E87" s="2">
        <f>D87*TRANSPOSE(CONCENTRADO!D90)</f>
        <v>1206.76</v>
      </c>
      <c r="F87" s="3">
        <f>TRANSPOSE('EXIST MESAS'!I87)</f>
        <v>0</v>
      </c>
      <c r="G87" s="3">
        <f t="shared" si="1"/>
        <v>2</v>
      </c>
      <c r="H87" s="54"/>
    </row>
    <row r="88" spans="3:9" x14ac:dyDescent="0.25">
      <c r="C88" s="3" t="s">
        <v>86</v>
      </c>
      <c r="D88" s="3">
        <f>TRANSPOSE(CONCENTRADO!S91)</f>
        <v>4</v>
      </c>
      <c r="E88" s="2">
        <f>D88*TRANSPOSE(CONCENTRADO!D91)</f>
        <v>460</v>
      </c>
      <c r="F88" s="3">
        <f>TRANSPOSE('EXIST MESAS'!I88)</f>
        <v>0</v>
      </c>
      <c r="G88" s="3">
        <f t="shared" si="1"/>
        <v>4</v>
      </c>
      <c r="H88" s="54"/>
    </row>
    <row r="89" spans="3:9" x14ac:dyDescent="0.25">
      <c r="C89" s="3" t="s">
        <v>87</v>
      </c>
      <c r="D89" s="3">
        <f>TRANSPOSE(CONCENTRADO!S92)</f>
        <v>0</v>
      </c>
      <c r="E89" s="2">
        <f>D89*TRANSPOSE(CONCENTRADO!D92)</f>
        <v>0</v>
      </c>
      <c r="F89" s="3">
        <f>TRANSPOSE('EXIST MESAS'!I89)</f>
        <v>1</v>
      </c>
      <c r="G89" s="3">
        <f t="shared" si="1"/>
        <v>1</v>
      </c>
      <c r="H89" s="54"/>
    </row>
    <row r="90" spans="3:9" x14ac:dyDescent="0.25">
      <c r="C90" s="3" t="s">
        <v>88</v>
      </c>
      <c r="D90" s="3">
        <f>TRANSPOSE(CONCENTRADO!S93)</f>
        <v>66</v>
      </c>
      <c r="E90" s="2">
        <f>D90*TRANSPOSE(CONCENTRADO!D93)</f>
        <v>3168</v>
      </c>
      <c r="F90" s="3">
        <f>TRANSPOSE('EXIST MESAS'!I90)</f>
        <v>0</v>
      </c>
      <c r="G90" s="3">
        <f t="shared" si="1"/>
        <v>66</v>
      </c>
      <c r="H90" s="54"/>
    </row>
    <row r="91" spans="3:9" x14ac:dyDescent="0.25">
      <c r="C91" s="3" t="s">
        <v>89</v>
      </c>
      <c r="D91" s="3">
        <f>TRANSPOSE(CONCENTRADO!S94)</f>
        <v>0</v>
      </c>
      <c r="E91" s="2">
        <f>D91*TRANSPOSE(CONCENTRADO!D94)</f>
        <v>0</v>
      </c>
      <c r="F91" s="3">
        <f>TRANSPOSE('EXIST MESAS'!I91)</f>
        <v>2</v>
      </c>
      <c r="G91" s="3">
        <f t="shared" si="1"/>
        <v>2</v>
      </c>
      <c r="H91" s="54"/>
    </row>
    <row r="92" spans="3:9" x14ac:dyDescent="0.25">
      <c r="C92" s="3" t="s">
        <v>90</v>
      </c>
      <c r="D92" s="3">
        <f>TRANSPOSE(CONCENTRADO!S95)</f>
        <v>70</v>
      </c>
      <c r="E92" s="2">
        <f>D92*TRANSPOSE(CONCENTRADO!D95)</f>
        <v>5600</v>
      </c>
      <c r="F92" s="3">
        <f>TRANSPOSE('EXIST MESAS'!I92)</f>
        <v>9.5</v>
      </c>
      <c r="G92" s="3">
        <f t="shared" si="1"/>
        <v>79.5</v>
      </c>
      <c r="H92" s="54"/>
      <c r="I92" t="s">
        <v>143</v>
      </c>
    </row>
    <row r="93" spans="3:9" x14ac:dyDescent="0.25">
      <c r="C93" s="3" t="s">
        <v>91</v>
      </c>
      <c r="D93" s="3">
        <f>TRANSPOSE(CONCENTRADO!S96)</f>
        <v>0</v>
      </c>
      <c r="E93" s="2">
        <f>D93*TRANSPOSE(CONCENTRADO!D96)</f>
        <v>0</v>
      </c>
      <c r="F93" s="3">
        <f>TRANSPOSE('EXIST MESAS'!I93)</f>
        <v>0</v>
      </c>
      <c r="G93" s="3">
        <f t="shared" si="1"/>
        <v>0</v>
      </c>
      <c r="H93" s="54"/>
    </row>
    <row r="94" spans="3:9" x14ac:dyDescent="0.25">
      <c r="C94" s="3" t="s">
        <v>92</v>
      </c>
      <c r="D94" s="3">
        <f>TRANSPOSE(CONCENTRADO!S97)</f>
        <v>0</v>
      </c>
      <c r="E94" s="2">
        <f>D94*TRANSPOSE(CONCENTRADO!D97)</f>
        <v>0</v>
      </c>
      <c r="F94" s="3">
        <f>TRANSPOSE('EXIST MESAS'!I94)</f>
        <v>0</v>
      </c>
      <c r="G94" s="3">
        <f t="shared" si="1"/>
        <v>0</v>
      </c>
      <c r="H94" s="54"/>
    </row>
    <row r="95" spans="3:9" x14ac:dyDescent="0.25">
      <c r="C95" s="3" t="s">
        <v>93</v>
      </c>
      <c r="D95" s="3">
        <f>TRANSPOSE(CONCENTRADO!S98)</f>
        <v>0</v>
      </c>
      <c r="E95" s="2">
        <f>D95*TRANSPOSE(CONCENTRADO!D98)</f>
        <v>0</v>
      </c>
      <c r="F95" s="3">
        <f>TRANSPOSE('EXIST MESAS'!I95)</f>
        <v>0</v>
      </c>
      <c r="G95" s="3">
        <f t="shared" si="1"/>
        <v>0</v>
      </c>
      <c r="H95" s="54"/>
    </row>
    <row r="96" spans="3:9" x14ac:dyDescent="0.25">
      <c r="C96" s="3" t="s">
        <v>94</v>
      </c>
      <c r="D96" s="3">
        <f>TRANSPOSE(CONCENTRADO!S99)</f>
        <v>0</v>
      </c>
      <c r="E96" s="2">
        <f>D96*TRANSPOSE(CONCENTRADO!D99)</f>
        <v>0</v>
      </c>
      <c r="F96" s="3">
        <f>TRANSPOSE('EXIST MESAS'!I96)</f>
        <v>0</v>
      </c>
      <c r="G96" s="3">
        <f t="shared" si="1"/>
        <v>0</v>
      </c>
      <c r="H96" s="54"/>
    </row>
    <row r="97" spans="3:9" x14ac:dyDescent="0.25">
      <c r="C97" s="3" t="s">
        <v>95</v>
      </c>
      <c r="D97" s="3">
        <f>TRANSPOSE(CONCENTRADO!S100)</f>
        <v>0</v>
      </c>
      <c r="E97" s="2">
        <f>D97*TRANSPOSE(CONCENTRADO!D100)</f>
        <v>0</v>
      </c>
      <c r="F97" s="3">
        <f>TRANSPOSE('EXIST MESAS'!I97)</f>
        <v>0.3</v>
      </c>
      <c r="G97" s="3">
        <f t="shared" si="1"/>
        <v>0.3</v>
      </c>
      <c r="H97" s="54"/>
    </row>
    <row r="98" spans="3:9" x14ac:dyDescent="0.25">
      <c r="C98" s="3" t="s">
        <v>96</v>
      </c>
      <c r="D98" s="3">
        <f>TRANSPOSE(CONCENTRADO!S101)</f>
        <v>0</v>
      </c>
      <c r="E98" s="2">
        <f>D98*TRANSPOSE(CONCENTRADO!D101)</f>
        <v>0</v>
      </c>
      <c r="F98" s="3">
        <f>TRANSPOSE('EXIST MESAS'!I98)</f>
        <v>0</v>
      </c>
      <c r="G98" s="3">
        <f t="shared" si="1"/>
        <v>0</v>
      </c>
      <c r="H98" s="54"/>
    </row>
    <row r="99" spans="3:9" x14ac:dyDescent="0.25">
      <c r="C99" s="3" t="s">
        <v>97</v>
      </c>
      <c r="D99" s="3">
        <f>TRANSPOSE(CONCENTRADO!S102)</f>
        <v>10</v>
      </c>
      <c r="E99" s="2">
        <f>D99*TRANSPOSE(CONCENTRADO!D102)</f>
        <v>3850</v>
      </c>
      <c r="F99" s="3">
        <f>TRANSPOSE('EXIST MESAS'!I99)</f>
        <v>2.8</v>
      </c>
      <c r="G99" s="3">
        <f t="shared" si="1"/>
        <v>12.8</v>
      </c>
      <c r="H99" s="54"/>
      <c r="I99" t="s">
        <v>109</v>
      </c>
    </row>
    <row r="100" spans="3:9" x14ac:dyDescent="0.25">
      <c r="C100" s="3" t="s">
        <v>98</v>
      </c>
      <c r="D100" s="3">
        <f>TRANSPOSE(CONCENTRADO!S103)</f>
        <v>0</v>
      </c>
      <c r="E100" s="2">
        <f>D100*TRANSPOSE(CONCENTRADO!D103)</f>
        <v>0</v>
      </c>
      <c r="F100" s="3">
        <f>TRANSPOSE('EXIST MESAS'!I100)</f>
        <v>0</v>
      </c>
      <c r="G100" s="3">
        <f t="shared" si="1"/>
        <v>0</v>
      </c>
      <c r="H100" s="54"/>
    </row>
    <row r="101" spans="3:9" x14ac:dyDescent="0.25">
      <c r="C101" s="3" t="s">
        <v>99</v>
      </c>
      <c r="D101" s="3">
        <f>TRANSPOSE(CONCENTRADO!S104)</f>
        <v>12</v>
      </c>
      <c r="E101" s="2">
        <f>D101*TRANSPOSE(CONCENTRADO!D104)</f>
        <v>300</v>
      </c>
      <c r="F101" s="3">
        <f>TRANSPOSE('EXIST MESAS'!I101)</f>
        <v>8</v>
      </c>
      <c r="G101" s="3">
        <f t="shared" si="1"/>
        <v>20</v>
      </c>
      <c r="H101" s="54"/>
    </row>
    <row r="102" spans="3:9" x14ac:dyDescent="0.25">
      <c r="D102" s="58">
        <f>TRANSPOSE(CONCENTRADO!T105)</f>
        <v>274300.32999999996</v>
      </c>
      <c r="E102" s="2">
        <f>SUM(E4:E101)</f>
        <v>274300.32999999996</v>
      </c>
      <c r="F102" t="s">
        <v>109</v>
      </c>
    </row>
    <row r="103" spans="3:9" x14ac:dyDescent="0.25">
      <c r="C103" t="s">
        <v>135</v>
      </c>
      <c r="D103" s="58">
        <f>TRANSPOSE(RESUMEN!K79)</f>
        <v>127987.60399999998</v>
      </c>
    </row>
    <row r="104" spans="3:9" x14ac:dyDescent="0.25">
      <c r="C104" t="s">
        <v>134</v>
      </c>
      <c r="D104" s="2">
        <f>D102+D103</f>
        <v>402287.93399999995</v>
      </c>
    </row>
  </sheetData>
  <mergeCells count="1">
    <mergeCell ref="C1:G2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ENTRADAS</vt:lpstr>
      <vt:lpstr>SALIDAS</vt:lpstr>
      <vt:lpstr>CONCENTRADO</vt:lpstr>
      <vt:lpstr>RESUMEN</vt:lpstr>
      <vt:lpstr>EXIST MESAS</vt:lpstr>
      <vt:lpstr>SOLO BODEGUERO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2019-02-09T22:28:36Z</cp:lastPrinted>
  <dcterms:created xsi:type="dcterms:W3CDTF">2018-07-17T16:54:03Z</dcterms:created>
  <dcterms:modified xsi:type="dcterms:W3CDTF">2019-02-11T14:10:39Z</dcterms:modified>
</cp:coreProperties>
</file>