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SAMPLE\DBX_GENERATOR\dbx\"/>
    </mc:Choice>
  </mc:AlternateContent>
  <xr:revisionPtr revIDLastSave="0" documentId="13_ncr:1_{248A0F53-04FB-4CFC-BF29-A10C2BC325AA}" xr6:coauthVersionLast="47" xr6:coauthVersionMax="47" xr10:uidLastSave="{00000000-0000-0000-0000-000000000000}"/>
  <bookViews>
    <workbookView xWindow="-108" yWindow="-108" windowWidth="23256" windowHeight="12456" xr2:uid="{15E29264-49B0-4491-96C0-AFEF115122E3}"/>
  </bookViews>
  <sheets>
    <sheet name="schema" sheetId="1" r:id="rId1"/>
    <sheet name="context_parameters" sheetId="2" r:id="rId2"/>
    <sheet name="jobcluster_compute" sheetId="10" r:id="rId3"/>
    <sheet name="hash" sheetId="3" r:id="rId4"/>
    <sheet name="Sheet4" sheetId="9"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<sst xmlns="http://schemas.openxmlformats.org/spreadsheetml/2006/main" count="309" uniqueCount="173">
  <si>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</si>
  <si>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</si>
  <si>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</si>
  <si>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</si>
  <si>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</si>
  <si>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</si>
  <si>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</si>
  <si>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</si>
  <si>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</si>
  <si>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</si>
  <si>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</si>
  <si>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</si>
  <si>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</si>
  <si>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</si>
  <si>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</si>
  <si>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</si>
  <si>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</si>
  <si>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</si>
  <si>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</si>
  <si>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</si>
  <si>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</si>
  <si>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</si>
  <si>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</si>
  <si>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</si>
  <si>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</si>
  <si>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</si>
  <si>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</si>
  <si>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</si>
  <si>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</si>
  <si>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</si>
  <si>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</si>
  <si>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</si>
  <si>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</si>
  <si>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</si>
  <si>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</si>
  <si>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</si>
  <si>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</si>
  <si>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</si>
  <si>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</si>
  <si>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</si>
  <si>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</si>
  <si>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</si>
  <si>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</si>
  <si>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</si>
  <si>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</si>
  <si>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</si>
  <si>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</si>
  <si>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</si>
  <si>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</si>
  <si>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</si>
  <si>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</si>
  <si>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</si>
  <si>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</si>
  <si>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</si>
  <si>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</si>
  <si>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</si>
  <si>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</si>
  <si>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</si>
  <si>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</si>
  <si>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</si>
  <si>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</si>
  <si>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</si>
  <si>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</si>
  <si>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</si>
  <si>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</si>
  <si>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</si>
  <si>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</si>
  <si>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</si>
  <si>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</si>
  <si>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</si>
  <si>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</si>
  <si>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</si>
  <si>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</si>
  <si>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</si>
  <si>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</si>
  <si>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</si>
  <si>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</si>
  <si>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</si>
  <si>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</si>
  <si>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</si>
  <si>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</si>
  <si>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</si>
  <si>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</si>
  <si>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</si>
  <si>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</si>
  <si>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</si>
  <si>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</si>
  <si>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</si>
  <si>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</si>
  <si>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</si>
  <si>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</si>
  <si>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</si>
  <si>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</si>
  <si>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</si>
  <si>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</si>
  <si>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</si>
  <si>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</si>
  <si>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</si>
  <si>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</si>
  <si>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</si>
  <si>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</si>
  <si>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</si>
  <si>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</si>
  <si>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</si>
  <si>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</si>
  <si>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</si>
  <si>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</si>
  <si>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</si>
  <si>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</si>
  <si>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</si>
  <si>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</si>
  <si>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</si>
  <si>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</si>
  <si>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</si>
  <si>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</si>
  <si>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</si>
  <si>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</si>
  <si>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</si>
  <si>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</si>
  <si>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</si>
  <si>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</si>
  <si>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</si>
  <si>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</si>
  <si>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</si>
  <si>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</si>
  <si>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</si>
  <si>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</si>
  <si>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</si>
  <si>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</si>
  <si>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</si>
  <si>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</si>
  <si>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</si>
  <si>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p_local_laptop_path</t>
  </si>
  <si>
    <t>C:\\AUTOMATION\\</t>
  </si>
  <si>
    <t>comment</t>
  </si>
  <si>
    <t>dbx_process_dttm</t>
  </si>
  <si>
    <t>timestamp</t>
  </si>
  <si>
    <t>file_name</t>
  </si>
  <si>
    <t>FALSE</t>
  </si>
  <si>
    <t>File Format</t>
  </si>
  <si>
    <t>Size (GB)</t>
  </si>
  <si>
    <t>Node Type</t>
  </si>
  <si>
    <t>Workers</t>
  </si>
  <si>
    <t>CSV</t>
  </si>
  <si>
    <t>≤ 5</t>
  </si>
  <si>
    <t>r5.2xlarge</t>
  </si>
  <si>
    <t>&gt; 5</t>
  </si>
  <si>
    <t>Parquet</t>
  </si>
  <si>
    <t>i3.xlarge</t>
  </si>
  <si>
    <t>p_file_size</t>
  </si>
  <si>
    <t>daily</t>
  </si>
  <si>
    <t>silver</t>
  </si>
  <si>
    <t>~</t>
  </si>
  <si>
    <t>overwrite</t>
  </si>
  <si>
    <t>Source Channel Reference</t>
  </si>
  <si>
    <t>csv</t>
  </si>
  <si>
    <t>/talend_prod/data/hive/gdm_landing/sourcechannel/</t>
  </si>
  <si>
    <t>SOURCECHANNEL</t>
  </si>
  <si>
    <t>1gb</t>
  </si>
  <si>
    <t>decimal(30,0)</t>
  </si>
  <si>
    <t>d_sourcechannel_sk</t>
  </si>
  <si>
    <t>sourcechannel_cd</t>
  </si>
  <si>
    <t>sourcechannel_nm</t>
  </si>
  <si>
    <t>sourcechannel_desc</t>
  </si>
  <si>
    <t>sourcechannel_group</t>
  </si>
  <si>
    <t>sourcechannel_type</t>
  </si>
  <si>
    <t>entity_cd</t>
  </si>
  <si>
    <t>valid_from</t>
  </si>
  <si>
    <t>valid_to</t>
  </si>
  <si>
    <t>active_flag</t>
  </si>
  <si>
    <t>pasaload_type</t>
  </si>
  <si>
    <t>ensa_dly_cei_province</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</si>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</sst>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40">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0" fillId="0" borderId="1"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10</xdr:col>
          <xdr:colOff>1234440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tabSelected="1" workbookViewId="0">
      <selection activeCell="B12" sqref="B12"/>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7.796875" bestFit="1" customWidth="1"/>
    <col min="12" max="12" width="23.8984375" bestFit="1" customWidth="1"/>
  </cols>
  <sheetData>
    <row r="1" spans="1:12" x14ac:dyDescent="0.3">
      <c r="A1" t="s">
        <v>0</v>
      </c>
      <c r="B1" t="s">
        <v>1</v>
      </c>
      <c r="C1" t="s">
        <v>2</v>
      </c>
      <c r="D1" t="s">
        <v>134</v>
      </c>
    </row>
    <row r="2" spans="1:12" ht="15" customHeight="1" x14ac:dyDescent="0.3">
      <c r="A2" t="str">
        <f t="shared" ref="A2:A33" si="0">IF(B2&lt;&gt;"", "_c" &amp; ROW(B2)-ROW($B$2), "")</f>
        <v>_c0</v>
      </c>
      <c r="B2" t="s">
        <v>160</v>
      </c>
      <c r="C2" t="s">
        <v>159</v>
      </c>
      <c r="D2" s="29"/>
      <c r="I2" s="1" t="s">
        <v>90</v>
      </c>
      <c r="J2" s="1" t="s">
        <v>91</v>
      </c>
      <c r="K2" s="1" t="s">
        <v>92</v>
      </c>
      <c r="L2" s="1" t="s">
        <v>93</v>
      </c>
    </row>
    <row r="3" spans="1:12" x14ac:dyDescent="0.3">
      <c r="A3" t="str">
        <f t="shared" si="0"/>
        <v>_c1</v>
      </c>
      <c r="B3" t="s">
        <v>161</v>
      </c>
      <c r="C3" t="s">
        <v>6</v>
      </c>
      <c r="D3" s="29"/>
      <c r="I3" s="24"/>
    </row>
    <row r="4" spans="1:12" ht="15" customHeight="1" x14ac:dyDescent="0.3">
      <c r="A4" t="str">
        <f t="shared" si="0"/>
        <v>_c2</v>
      </c>
      <c r="B4" t="s">
        <v>162</v>
      </c>
      <c r="C4" t="s">
        <v>6</v>
      </c>
      <c r="D4" s="28"/>
    </row>
    <row r="5" spans="1:12" x14ac:dyDescent="0.3">
      <c r="A5" t="str">
        <f t="shared" si="0"/>
        <v>_c3</v>
      </c>
      <c r="B5" t="s">
        <v>163</v>
      </c>
      <c r="C5" t="s">
        <v>6</v>
      </c>
      <c r="D5" s="28"/>
    </row>
    <row r="6" spans="1:12" ht="15" customHeight="1" x14ac:dyDescent="0.3">
      <c r="A6" t="str">
        <f t="shared" si="0"/>
        <v>_c4</v>
      </c>
      <c r="B6" t="s">
        <v>164</v>
      </c>
      <c r="C6" t="s">
        <v>6</v>
      </c>
      <c r="D6" s="28"/>
      <c r="I6" t="s">
        <v>135</v>
      </c>
      <c r="J6" t="s">
        <v>136</v>
      </c>
    </row>
    <row r="7" spans="1:12" ht="15" customHeight="1" x14ac:dyDescent="0.3">
      <c r="A7" t="str">
        <f t="shared" si="0"/>
        <v>_c5</v>
      </c>
      <c r="B7" t="s">
        <v>165</v>
      </c>
      <c r="C7" t="s">
        <v>6</v>
      </c>
      <c r="D7" s="28"/>
      <c r="I7" t="s">
        <v>137</v>
      </c>
      <c r="J7" t="s">
        <v>6</v>
      </c>
    </row>
    <row r="8" spans="1:12" ht="15" customHeight="1" x14ac:dyDescent="0.3">
      <c r="A8" t="str">
        <f t="shared" si="0"/>
        <v>_c6</v>
      </c>
      <c r="B8" t="s">
        <v>166</v>
      </c>
      <c r="C8" t="s">
        <v>6</v>
      </c>
      <c r="D8" s="28"/>
      <c r="I8" t="s">
        <v>5</v>
      </c>
      <c r="J8" t="s">
        <v>6</v>
      </c>
    </row>
    <row r="9" spans="1:12" ht="15" customHeight="1" x14ac:dyDescent="0.3">
      <c r="A9" t="str">
        <f t="shared" si="0"/>
        <v>_c7</v>
      </c>
      <c r="B9" t="s">
        <v>167</v>
      </c>
      <c r="C9" t="s">
        <v>136</v>
      </c>
      <c r="D9" s="28"/>
    </row>
    <row r="10" spans="1:12" x14ac:dyDescent="0.3">
      <c r="A10" t="str">
        <f t="shared" si="0"/>
        <v>_c8</v>
      </c>
      <c r="B10" t="s">
        <v>168</v>
      </c>
      <c r="C10" t="s">
        <v>136</v>
      </c>
      <c r="D10" s="28"/>
    </row>
    <row r="11" spans="1:12" ht="15" customHeight="1" x14ac:dyDescent="0.3">
      <c r="A11" t="str">
        <f t="shared" si="0"/>
        <v>_c9</v>
      </c>
      <c r="B11" t="s">
        <v>169</v>
      </c>
      <c r="C11" t="s">
        <v>6</v>
      </c>
      <c r="D11" s="28"/>
    </row>
    <row r="12" spans="1:12" ht="15" customHeight="1" x14ac:dyDescent="0.3">
      <c r="A12" t="str">
        <f t="shared" si="0"/>
        <v>_c10</v>
      </c>
      <c r="B12" t="s">
        <v>170</v>
      </c>
      <c r="C12" t="s">
        <v>159</v>
      </c>
      <c r="D12" s="28"/>
    </row>
    <row r="13" spans="1:12" ht="18" customHeight="1" x14ac:dyDescent="0.3">
      <c r="A13" t="str">
        <f t="shared" si="0"/>
        <v>_c11</v>
      </c>
      <c r="B13" t="s">
        <v>135</v>
      </c>
      <c r="C13" t="s">
        <v>136</v>
      </c>
      <c r="D13" s="28"/>
    </row>
    <row r="14" spans="1:12" ht="15" customHeight="1" x14ac:dyDescent="0.3">
      <c r="A14" t="str">
        <f t="shared" si="0"/>
        <v>_c12</v>
      </c>
      <c r="B14" t="s">
        <v>137</v>
      </c>
      <c r="C14" t="s">
        <v>6</v>
      </c>
      <c r="D14" s="28"/>
    </row>
    <row r="15" spans="1:12" ht="15" customHeight="1" x14ac:dyDescent="0.3">
      <c r="A15" t="str">
        <f t="shared" si="0"/>
        <v>_c13</v>
      </c>
      <c r="B15" t="s">
        <v>5</v>
      </c>
      <c r="C15" t="s">
        <v>6</v>
      </c>
      <c r="D15" s="28"/>
    </row>
    <row r="16" spans="1:12" ht="15" customHeight="1" x14ac:dyDescent="0.3">
      <c r="A16" t="str">
        <f t="shared" si="0"/>
        <v/>
      </c>
      <c r="D16" s="28"/>
    </row>
    <row r="17" spans="1:4" x14ac:dyDescent="0.3">
      <c r="A17" t="str">
        <f t="shared" si="0"/>
        <v/>
      </c>
      <c r="D17" s="28"/>
    </row>
    <row r="18" spans="1:4" ht="15" customHeight="1" x14ac:dyDescent="0.3">
      <c r="A18" t="str">
        <f t="shared" si="0"/>
        <v/>
      </c>
      <c r="D18" s="28"/>
    </row>
    <row r="19" spans="1:4" ht="15" customHeight="1" x14ac:dyDescent="0.3">
      <c r="A19" t="str">
        <f t="shared" si="0"/>
        <v/>
      </c>
      <c r="D19" s="28"/>
    </row>
    <row r="20" spans="1:4" x14ac:dyDescent="0.3">
      <c r="A20" t="str">
        <f t="shared" si="0"/>
        <v/>
      </c>
      <c r="D20" s="28"/>
    </row>
    <row r="21" spans="1:4" x14ac:dyDescent="0.3">
      <c r="A21" t="str">
        <f t="shared" si="0"/>
        <v/>
      </c>
      <c r="D21" s="28"/>
    </row>
    <row r="22" spans="1:4" x14ac:dyDescent="0.3">
      <c r="A22" t="str">
        <f t="shared" si="0"/>
        <v/>
      </c>
      <c r="D22" s="28"/>
    </row>
    <row r="23" spans="1:4" x14ac:dyDescent="0.3">
      <c r="A23" t="str">
        <f t="shared" si="0"/>
        <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ref="A34:A65" si="1">IF(B34&lt;&gt;"", "_c" &amp; ROW(B34)-ROW($B$2), "")</f>
        <v/>
      </c>
      <c r="D34" s="28"/>
    </row>
    <row r="35" spans="1:4" x14ac:dyDescent="0.3">
      <c r="A35" t="str">
        <f t="shared" si="1"/>
        <v/>
      </c>
      <c r="D35" s="28"/>
    </row>
    <row r="36" spans="1:4" x14ac:dyDescent="0.3">
      <c r="A36" t="str">
        <f t="shared" si="1"/>
        <v/>
      </c>
      <c r="D36" s="28"/>
    </row>
    <row r="37" spans="1:4" x14ac:dyDescent="0.3">
      <c r="A37" t="str">
        <f t="shared" si="1"/>
        <v/>
      </c>
      <c r="D37" s="28"/>
    </row>
    <row r="38" spans="1:4" x14ac:dyDescent="0.3">
      <c r="A38" t="str">
        <f t="shared" si="1"/>
        <v/>
      </c>
      <c r="D38" s="28"/>
    </row>
    <row r="39" spans="1:4" x14ac:dyDescent="0.3">
      <c r="A39" t="str">
        <f t="shared" si="1"/>
        <v/>
      </c>
      <c r="D39" s="28"/>
    </row>
    <row r="40" spans="1:4" x14ac:dyDescent="0.3">
      <c r="A40" t="str">
        <f t="shared" si="1"/>
        <v/>
      </c>
      <c r="D40" s="28"/>
    </row>
    <row r="41" spans="1:4" x14ac:dyDescent="0.3">
      <c r="A41" t="str">
        <f t="shared" si="1"/>
        <v/>
      </c>
      <c r="D41" s="28"/>
    </row>
    <row r="42" spans="1:4" x14ac:dyDescent="0.3">
      <c r="A42" t="str">
        <f t="shared" si="1"/>
        <v/>
      </c>
      <c r="D42" s="28"/>
    </row>
    <row r="43" spans="1:4" x14ac:dyDescent="0.3">
      <c r="A43" t="str">
        <f t="shared" si="1"/>
        <v/>
      </c>
      <c r="D43" s="28"/>
    </row>
    <row r="44" spans="1:4" x14ac:dyDescent="0.3">
      <c r="A44" t="str">
        <f t="shared" si="1"/>
        <v/>
      </c>
      <c r="D44" s="28"/>
    </row>
    <row r="45" spans="1:4" x14ac:dyDescent="0.3">
      <c r="A45" t="str">
        <f t="shared" si="1"/>
        <v/>
      </c>
      <c r="D45" s="28"/>
    </row>
    <row r="46" spans="1:4" x14ac:dyDescent="0.3">
      <c r="A46" t="str">
        <f t="shared" si="1"/>
        <v/>
      </c>
      <c r="D46" s="28"/>
    </row>
    <row r="47" spans="1:4" x14ac:dyDescent="0.3">
      <c r="A47" t="str">
        <f t="shared" si="1"/>
        <v/>
      </c>
      <c r="D47" s="28"/>
    </row>
    <row r="48" spans="1:4" x14ac:dyDescent="0.3">
      <c r="A48" t="str">
        <f t="shared" si="1"/>
        <v/>
      </c>
      <c r="D48" s="28"/>
    </row>
    <row r="49" spans="1:4" x14ac:dyDescent="0.3">
      <c r="A49" t="str">
        <f t="shared" si="1"/>
        <v/>
      </c>
      <c r="D49" s="28"/>
    </row>
    <row r="50" spans="1:4" x14ac:dyDescent="0.3">
      <c r="A50" t="str">
        <f t="shared" si="1"/>
        <v/>
      </c>
      <c r="D50" s="28"/>
    </row>
    <row r="51" spans="1:4" x14ac:dyDescent="0.3">
      <c r="A51" t="str">
        <f t="shared" si="1"/>
        <v/>
      </c>
      <c r="D51" s="28"/>
    </row>
    <row r="52" spans="1:4" x14ac:dyDescent="0.3">
      <c r="A52" t="str">
        <f t="shared" si="1"/>
        <v/>
      </c>
      <c r="D52" s="28"/>
    </row>
    <row r="53" spans="1:4" x14ac:dyDescent="0.3">
      <c r="A53" t="str">
        <f t="shared" si="1"/>
        <v/>
      </c>
      <c r="D53" s="28"/>
    </row>
    <row r="54" spans="1:4" x14ac:dyDescent="0.3">
      <c r="A54" t="str">
        <f t="shared" si="1"/>
        <v/>
      </c>
      <c r="D54" s="28"/>
    </row>
    <row r="55" spans="1:4" x14ac:dyDescent="0.3">
      <c r="A55" t="str">
        <f t="shared" si="1"/>
        <v/>
      </c>
      <c r="D55" s="28"/>
    </row>
    <row r="56" spans="1:4" x14ac:dyDescent="0.3">
      <c r="A56" t="str">
        <f t="shared" si="1"/>
        <v/>
      </c>
      <c r="D56" s="28"/>
    </row>
    <row r="57" spans="1:4" x14ac:dyDescent="0.3">
      <c r="A57" t="str">
        <f t="shared" si="1"/>
        <v/>
      </c>
      <c r="D57" s="28"/>
    </row>
    <row r="58" spans="1:4" x14ac:dyDescent="0.3">
      <c r="A58" t="str">
        <f t="shared" si="1"/>
        <v/>
      </c>
      <c r="D58" s="28"/>
    </row>
    <row r="59" spans="1:4" x14ac:dyDescent="0.3">
      <c r="A59" t="str">
        <f t="shared" si="1"/>
        <v/>
      </c>
      <c r="D59" s="28"/>
    </row>
    <row r="60" spans="1:4" x14ac:dyDescent="0.3">
      <c r="A60" t="str">
        <f t="shared" si="1"/>
        <v/>
      </c>
      <c r="D60" s="28"/>
    </row>
    <row r="61" spans="1:4" x14ac:dyDescent="0.3">
      <c r="A61" t="str">
        <f t="shared" si="1"/>
        <v/>
      </c>
      <c r="D61" s="28"/>
    </row>
    <row r="62" spans="1:4" x14ac:dyDescent="0.3">
      <c r="A62" t="str">
        <f t="shared" si="1"/>
        <v/>
      </c>
      <c r="D62" s="28"/>
    </row>
    <row r="63" spans="1:4" x14ac:dyDescent="0.3">
      <c r="A63" t="str">
        <f t="shared" si="1"/>
        <v/>
      </c>
      <c r="D63" s="28"/>
    </row>
    <row r="64" spans="1:4" x14ac:dyDescent="0.3">
      <c r="A64" t="str">
        <f t="shared" si="1"/>
        <v/>
      </c>
      <c r="D64" s="28"/>
    </row>
    <row r="65" spans="1:5" x14ac:dyDescent="0.3">
      <c r="A65" t="str">
        <f t="shared" si="1"/>
        <v/>
      </c>
      <c r="D65" s="28"/>
    </row>
    <row r="66" spans="1:5" x14ac:dyDescent="0.3">
      <c r="A66" t="str">
        <f t="shared" ref="A66:A97" si="2">IF(B66&lt;&gt;"", "_c" &amp; ROW(B66)-ROW($B$2), "")</f>
        <v/>
      </c>
      <c r="D66" s="28"/>
    </row>
    <row r="67" spans="1:5" x14ac:dyDescent="0.3">
      <c r="A67" t="str">
        <f t="shared" si="2"/>
        <v/>
      </c>
      <c r="D67" s="28"/>
    </row>
    <row r="68" spans="1:5" x14ac:dyDescent="0.3">
      <c r="A68" t="str">
        <f t="shared" si="2"/>
        <v/>
      </c>
      <c r="D68" s="28"/>
    </row>
    <row r="69" spans="1:5" x14ac:dyDescent="0.3">
      <c r="A69" t="str">
        <f t="shared" si="2"/>
        <v/>
      </c>
      <c r="E69" s="28"/>
    </row>
    <row r="70" spans="1:5" x14ac:dyDescent="0.3">
      <c r="A70" t="str">
        <f t="shared" si="2"/>
        <v/>
      </c>
      <c r="E70" s="28"/>
    </row>
    <row r="71" spans="1:5" x14ac:dyDescent="0.3">
      <c r="A71" t="str">
        <f t="shared" si="2"/>
        <v/>
      </c>
      <c r="E71" s="28"/>
    </row>
    <row r="72" spans="1:5" x14ac:dyDescent="0.3">
      <c r="A72" t="str">
        <f t="shared" si="2"/>
        <v/>
      </c>
      <c r="E72" s="28"/>
    </row>
    <row r="73" spans="1:5" x14ac:dyDescent="0.3">
      <c r="A73" t="str">
        <f t="shared" si="2"/>
        <v/>
      </c>
      <c r="E73" s="28"/>
    </row>
    <row r="74" spans="1:5" x14ac:dyDescent="0.3">
      <c r="A74" t="str">
        <f t="shared" si="2"/>
        <v/>
      </c>
      <c r="E74" s="28"/>
    </row>
    <row r="75" spans="1:5" x14ac:dyDescent="0.3">
      <c r="A75" t="str">
        <f t="shared" si="2"/>
        <v/>
      </c>
      <c r="E75" s="28"/>
    </row>
    <row r="76" spans="1:5" x14ac:dyDescent="0.3">
      <c r="A76" t="str">
        <f t="shared" si="2"/>
        <v/>
      </c>
      <c r="E76" s="28"/>
    </row>
    <row r="77" spans="1:5" x14ac:dyDescent="0.3">
      <c r="A77" t="str">
        <f t="shared" si="2"/>
        <v/>
      </c>
      <c r="E77" s="28"/>
    </row>
    <row r="78" spans="1:5" x14ac:dyDescent="0.3">
      <c r="A78" t="str">
        <f t="shared" si="2"/>
        <v/>
      </c>
      <c r="E78" s="28"/>
    </row>
    <row r="79" spans="1:5" x14ac:dyDescent="0.3">
      <c r="A79" t="str">
        <f t="shared" si="2"/>
        <v/>
      </c>
    </row>
    <row r="80" spans="1:5" x14ac:dyDescent="0.3">
      <c r="A80" t="str">
        <f t="shared" si="2"/>
        <v/>
      </c>
    </row>
    <row r="81" spans="1:1" x14ac:dyDescent="0.3">
      <c r="A81" t="str">
        <f t="shared" si="2"/>
        <v/>
      </c>
    </row>
    <row r="82" spans="1:1" x14ac:dyDescent="0.3">
      <c r="A82" t="str">
        <f t="shared" si="2"/>
        <v/>
      </c>
    </row>
    <row r="83" spans="1:1" x14ac:dyDescent="0.3">
      <c r="A83" t="str">
        <f t="shared" si="2"/>
        <v/>
      </c>
    </row>
    <row r="84" spans="1:1" x14ac:dyDescent="0.3">
      <c r="A84" t="str">
        <f t="shared" si="2"/>
        <v/>
      </c>
    </row>
    <row r="85" spans="1:1" x14ac:dyDescent="0.3">
      <c r="A85" t="str">
        <f t="shared" si="2"/>
        <v/>
      </c>
    </row>
    <row r="86" spans="1:1" x14ac:dyDescent="0.3">
      <c r="A86" t="str">
        <f t="shared" si="2"/>
        <v/>
      </c>
    </row>
    <row r="87" spans="1:1" x14ac:dyDescent="0.3">
      <c r="A87" t="str">
        <f t="shared" si="2"/>
        <v/>
      </c>
    </row>
    <row r="88" spans="1:1" x14ac:dyDescent="0.3">
      <c r="A88" t="str">
        <f t="shared" si="2"/>
        <v/>
      </c>
    </row>
    <row r="89" spans="1:1" x14ac:dyDescent="0.3">
      <c r="A89" t="str">
        <f t="shared" si="2"/>
        <v/>
      </c>
    </row>
    <row r="90" spans="1:1" x14ac:dyDescent="0.3">
      <c r="A90" t="str">
        <f t="shared" si="2"/>
        <v/>
      </c>
    </row>
    <row r="91" spans="1:1" x14ac:dyDescent="0.3">
      <c r="A91" t="str">
        <f t="shared" si="2"/>
        <v/>
      </c>
    </row>
    <row r="92" spans="1:1" x14ac:dyDescent="0.3">
      <c r="A92" t="str">
        <f t="shared" si="2"/>
        <v/>
      </c>
    </row>
    <row r="93" spans="1:1" x14ac:dyDescent="0.3">
      <c r="A93" t="str">
        <f t="shared" si="2"/>
        <v/>
      </c>
    </row>
    <row r="94" spans="1:1" x14ac:dyDescent="0.3">
      <c r="A94" t="str">
        <f t="shared" si="2"/>
        <v/>
      </c>
    </row>
    <row r="95" spans="1:1" x14ac:dyDescent="0.3">
      <c r="A95" t="str">
        <f t="shared" si="2"/>
        <v/>
      </c>
    </row>
    <row r="96" spans="1:1" x14ac:dyDescent="0.3">
      <c r="A96" t="str">
        <f t="shared" si="2"/>
        <v/>
      </c>
    </row>
    <row r="97" spans="1:1" x14ac:dyDescent="0.3">
      <c r="A97" t="str">
        <f t="shared" si="2"/>
        <v/>
      </c>
    </row>
    <row r="98" spans="1:1" x14ac:dyDescent="0.3">
      <c r="A98" t="str">
        <f t="shared" ref="A98:A99" si="3">IF(B98&lt;&gt;"", "_c" &amp; ROW(B98)-ROW($B$2), "")</f>
        <v/>
      </c>
    </row>
    <row r="99" spans="1:1" x14ac:dyDescent="0.3">
      <c r="A99" t="str">
        <f t="shared" si="3"/>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9</xdr:col>
                <xdr:colOff>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7" r:id="rId8" name="data_types">
          <controlPr defaultSize="0" autoLine="0" autoPict="0" r:id="rId9">
            <anchor moveWithCells="1">
              <from>
                <xdr:col>10</xdr:col>
                <xdr:colOff>0</xdr:colOff>
                <xdr:row>2</xdr:row>
                <xdr:rowOff>0</xdr:rowOff>
              </from>
              <to>
                <xdr:col>10</xdr:col>
                <xdr:colOff>1234440</xdr:colOff>
                <xdr:row>3</xdr:row>
                <xdr:rowOff>0</xdr:rowOff>
              </to>
            </anchor>
          </controlPr>
        </control>
      </mc:Choice>
      <mc:Fallback>
        <control shapeId="1027" r:id="rId8" name="data_types"/>
      </mc:Fallback>
    </mc:AlternateContent>
    <mc:AlternateContent xmlns:mc="http://schemas.openxmlformats.org/markup-compatibility/2006">
      <mc:Choice Requires="x14">
        <control shapeId="1029" r:id="rId10" name="removeSpace_comma">
          <controlPr defaultSize="0" autoLine="0" r:id="rId11">
            <anchor moveWithCells="1">
              <from>
                <xdr:col>11</xdr:col>
                <xdr:colOff>0</xdr:colOff>
                <xdr:row>2</xdr:row>
                <xdr:rowOff>0</xdr:rowOff>
              </from>
              <to>
                <xdr:col>12</xdr:col>
                <xdr:colOff>0</xdr:colOff>
                <xdr:row>3</xdr:row>
                <xdr:rowOff>0</xdr:rowOff>
              </to>
            </anchor>
          </controlPr>
        </control>
      </mc:Choice>
      <mc:Fallback>
        <control shapeId="1029" r:id="rId10"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P2"/>
  <sheetViews>
    <sheetView zoomScale="85" zoomScaleNormal="85" workbookViewId="0">
      <selection activeCell="E1" sqref="E1"/>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 min="16" max="16" width="9.3984375" bestFit="1" customWidth="1"/>
  </cols>
  <sheetData>
    <row r="1" spans="1:16" x14ac:dyDescent="0.3">
      <c r="A1" s="26" t="s">
        <v>7</v>
      </c>
      <c r="B1" s="26" t="s">
        <v>132</v>
      </c>
      <c r="C1" s="1" t="s">
        <v>8</v>
      </c>
      <c r="D1" s="1" t="s">
        <v>9</v>
      </c>
      <c r="E1" s="1" t="s">
        <v>10</v>
      </c>
      <c r="F1" s="26" t="s">
        <v>131</v>
      </c>
      <c r="G1" s="1" t="s">
        <v>11</v>
      </c>
      <c r="H1" s="30" t="s">
        <v>12</v>
      </c>
      <c r="I1" s="1" t="s">
        <v>13</v>
      </c>
      <c r="J1" s="1" t="s">
        <v>14</v>
      </c>
      <c r="K1" s="1" t="s">
        <v>15</v>
      </c>
      <c r="L1" s="1" t="s">
        <v>16</v>
      </c>
      <c r="M1" s="1" t="s">
        <v>17</v>
      </c>
      <c r="N1" s="1" t="s">
        <v>19</v>
      </c>
      <c r="O1" s="1" t="s">
        <v>20</v>
      </c>
      <c r="P1" s="1" t="s">
        <v>149</v>
      </c>
    </row>
    <row r="2" spans="1:16" ht="12" customHeight="1" x14ac:dyDescent="0.3">
      <c r="A2" s="2" t="s">
        <v>18</v>
      </c>
      <c r="B2" s="27" t="s">
        <v>133</v>
      </c>
      <c r="C2" s="2" t="s">
        <v>171</v>
      </c>
      <c r="D2" s="2" t="s">
        <v>150</v>
      </c>
      <c r="E2" s="2" t="s">
        <v>151</v>
      </c>
      <c r="F2" s="2" t="str">
        <f>IF(E2="silver","_s",IF(E2="bronze","_b",IF(E2="reference"," ","")))</f>
        <v>_s</v>
      </c>
      <c r="G2" s="2" t="s">
        <v>172</v>
      </c>
      <c r="H2" s="27" t="s">
        <v>138</v>
      </c>
      <c r="I2" s="27" t="s">
        <v>152</v>
      </c>
      <c r="J2" s="2" t="s">
        <v>171</v>
      </c>
      <c r="K2" s="2" t="s">
        <v>153</v>
      </c>
      <c r="L2" s="3" t="s">
        <v>154</v>
      </c>
      <c r="M2" s="2" t="s">
        <v>155</v>
      </c>
      <c r="N2" s="5" t="s">
        <v>156</v>
      </c>
      <c r="O2" s="5" t="s">
        <v>157</v>
      </c>
      <c r="P2" s="32" t="s">
        <v>158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B182-C30C-4E2F-8666-FEBB2BFC77CB}">
  <dimension ref="B2:E6"/>
  <sheetViews>
    <sheetView workbookViewId="0">
      <selection activeCell="G3" sqref="G3"/>
    </sheetView>
  </sheetViews>
  <sheetFormatPr defaultRowHeight="15.6" x14ac:dyDescent="0.3"/>
  <cols>
    <col min="2" max="2" width="16.69921875" customWidth="1"/>
    <col min="3" max="3" width="12.59765625" customWidth="1"/>
    <col min="4" max="4" width="14.796875" customWidth="1"/>
    <col min="5" max="5" width="15.19921875" customWidth="1"/>
  </cols>
  <sheetData>
    <row r="2" spans="2:5" x14ac:dyDescent="0.3">
      <c r="B2" s="4" t="s">
        <v>139</v>
      </c>
      <c r="C2" s="4" t="s">
        <v>140</v>
      </c>
      <c r="D2" s="4" t="s">
        <v>141</v>
      </c>
      <c r="E2" s="4" t="s">
        <v>142</v>
      </c>
    </row>
    <row r="3" spans="2:5" x14ac:dyDescent="0.3">
      <c r="B3" s="4" t="s">
        <v>143</v>
      </c>
      <c r="C3" s="2" t="s">
        <v>144</v>
      </c>
      <c r="D3" s="4" t="s">
        <v>145</v>
      </c>
      <c r="E3" s="32">
        <v>4</v>
      </c>
    </row>
    <row r="4" spans="2:5" x14ac:dyDescent="0.3">
      <c r="B4" s="4" t="s">
        <v>143</v>
      </c>
      <c r="C4" s="2" t="s">
        <v>146</v>
      </c>
      <c r="D4" s="4" t="s">
        <v>145</v>
      </c>
      <c r="E4" s="32">
        <v>6</v>
      </c>
    </row>
    <row r="5" spans="2:5" x14ac:dyDescent="0.3">
      <c r="B5" s="4" t="s">
        <v>147</v>
      </c>
      <c r="C5" s="2" t="s">
        <v>144</v>
      </c>
      <c r="D5" s="4" t="s">
        <v>148</v>
      </c>
      <c r="E5" s="32">
        <v>2</v>
      </c>
    </row>
    <row r="6" spans="2:5" x14ac:dyDescent="0.3">
      <c r="B6" s="4" t="s">
        <v>147</v>
      </c>
      <c r="C6" s="2" t="s">
        <v>146</v>
      </c>
      <c r="D6" s="4" t="s">
        <v>148</v>
      </c>
      <c r="E6" s="3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E26" sqref="E2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0,d_sourcechannel_sk</v>
      </c>
      <c r="B2" t="str">
        <f>IF(schema!B2&lt;&gt;"", schema!B2, "")</f>
        <v>d_sourcechannel_sk</v>
      </c>
      <c r="C2" t="str">
        <f>IF(schema!C2&lt;&gt;"", schema!C2, "")</f>
        <v>decimal(30,0)</v>
      </c>
      <c r="D2" s="22" t="str">
        <f>IF(schema!B2&lt;&gt;"",_xlfn.XLOOKUP(TRIM(B2), masking_fields!$B$2:$B$100, masking_fields!$E$2:$E$100, B2, 0),"")</f>
        <v>d_sourcechannel_sk</v>
      </c>
    </row>
    <row r="3" spans="1:4" x14ac:dyDescent="0.3">
      <c r="A3" t="str">
        <f t="shared" ref="A3:A66" si="0">IF(B3&lt;&gt;"", ROW(B3)-ROW($B$2) &amp; ","&amp;B3, "")</f>
        <v>1,sourcechannel_cd</v>
      </c>
      <c r="B3" t="str">
        <f>IF(schema!B3&lt;&gt;"", schema!B3, "")</f>
        <v>sourcechannel_cd</v>
      </c>
      <c r="C3" t="str">
        <f>IF(schema!C3&lt;&gt;"", schema!C3, "")</f>
        <v>string</v>
      </c>
      <c r="D3" s="22" t="str">
        <f>IF(schema!B3&lt;&gt;"",_xlfn.XLOOKUP(TRIM(B3), masking_fields!$B$2:$B$100, masking_fields!$E$2:$E$100, B3, 0),"")</f>
        <v>sourcechannel_cd</v>
      </c>
    </row>
    <row r="4" spans="1:4" ht="16.8" customHeight="1" x14ac:dyDescent="0.3">
      <c r="A4" t="str">
        <f t="shared" si="0"/>
        <v>2,sourcechannel_nm</v>
      </c>
      <c r="B4" t="str">
        <f>IF(schema!B4&lt;&gt;"", schema!B4, "")</f>
        <v>sourcechannel_nm</v>
      </c>
      <c r="C4" t="str">
        <f>IF(schema!C4&lt;&gt;"", schema!C4, "")</f>
        <v>string</v>
      </c>
      <c r="D4" s="22" t="str">
        <f>IF(schema!B4&lt;&gt;"",_xlfn.XLOOKUP(TRIM(B4), masking_fields!$B$2:$B$100, masking_fields!$E$2:$E$100, B4, 0),"")</f>
        <v>sourcechannel_nm</v>
      </c>
    </row>
    <row r="5" spans="1:4" ht="15" customHeight="1" x14ac:dyDescent="0.3">
      <c r="A5" t="str">
        <f t="shared" si="0"/>
        <v>3,sourcechannel_desc</v>
      </c>
      <c r="B5" t="str">
        <f>IF(schema!B5&lt;&gt;"", schema!B5, "")</f>
        <v>sourcechannel_desc</v>
      </c>
      <c r="C5" t="str">
        <f>IF(schema!C5&lt;&gt;"", schema!C5, "")</f>
        <v>string</v>
      </c>
      <c r="D5" s="22" t="str">
        <f>IF(schema!B5&lt;&gt;"",_xlfn.XLOOKUP(TRIM(B5), masking_fields!$B$2:$B$100, masking_fields!$E$2:$E$100, B5, 0),"")</f>
        <v>sourcechannel_desc</v>
      </c>
    </row>
    <row r="6" spans="1:4" x14ac:dyDescent="0.3">
      <c r="A6" t="str">
        <f t="shared" si="0"/>
        <v>4,sourcechannel_group</v>
      </c>
      <c r="B6" t="str">
        <f>IF(schema!B6&lt;&gt;"", schema!B6, "")</f>
        <v>sourcechannel_group</v>
      </c>
      <c r="C6" t="str">
        <f>IF(schema!C6&lt;&gt;"", schema!C6, "")</f>
        <v>string</v>
      </c>
      <c r="D6" s="22" t="str">
        <f>IF(schema!B6&lt;&gt;"",_xlfn.XLOOKUP(TRIM(B6), masking_fields!$B$2:$B$100, masking_fields!$E$2:$E$100, B6, 0),"")</f>
        <v>sourcechannel_group</v>
      </c>
    </row>
    <row r="7" spans="1:4" x14ac:dyDescent="0.3">
      <c r="A7" t="str">
        <f t="shared" si="0"/>
        <v>5,sourcechannel_type</v>
      </c>
      <c r="B7" t="str">
        <f>IF(schema!B7&lt;&gt;"", schema!B7, "")</f>
        <v>sourcechannel_type</v>
      </c>
      <c r="C7" t="str">
        <f>IF(schema!C7&lt;&gt;"", schema!C7, "")</f>
        <v>string</v>
      </c>
      <c r="D7" s="22" t="str">
        <f>IF(schema!B7&lt;&gt;"",_xlfn.XLOOKUP(TRIM(B7), masking_fields!$B$2:$B$100, masking_fields!$E$2:$E$100, B7, 0),"")</f>
        <v>sourcechannel_type</v>
      </c>
    </row>
    <row r="8" spans="1:4" x14ac:dyDescent="0.3">
      <c r="A8" t="str">
        <f t="shared" si="0"/>
        <v>6,entity_cd</v>
      </c>
      <c r="B8" t="str">
        <f>IF(schema!B8&lt;&gt;"", schema!B8, "")</f>
        <v>entity_cd</v>
      </c>
      <c r="C8" t="str">
        <f>IF(schema!C8&lt;&gt;"", schema!C8, "")</f>
        <v>string</v>
      </c>
      <c r="D8" s="22" t="str">
        <f>IF(schema!B8&lt;&gt;"",_xlfn.XLOOKUP(TRIM(B8), masking_fields!$B$2:$B$100, masking_fields!$E$2:$E$100, B8, 0),"")</f>
        <v>entity_cd</v>
      </c>
    </row>
    <row r="9" spans="1:4" x14ac:dyDescent="0.3">
      <c r="A9" t="str">
        <f t="shared" si="0"/>
        <v>7,valid_from</v>
      </c>
      <c r="B9" t="str">
        <f>IF(schema!B9&lt;&gt;"", schema!B9, "")</f>
        <v>valid_from</v>
      </c>
      <c r="C9" t="str">
        <f>IF(schema!C9&lt;&gt;"", schema!C9, "")</f>
        <v>timestamp</v>
      </c>
      <c r="D9" s="22" t="str">
        <f>IF(schema!B9&lt;&gt;"",_xlfn.XLOOKUP(TRIM(B9), masking_fields!$B$2:$B$100, masking_fields!$E$2:$E$100, B9, 0),"")</f>
        <v>valid_from</v>
      </c>
    </row>
    <row r="10" spans="1:4" x14ac:dyDescent="0.3">
      <c r="A10" t="str">
        <f t="shared" si="0"/>
        <v>8,valid_to</v>
      </c>
      <c r="B10" t="str">
        <f>IF(schema!B10&lt;&gt;"", schema!B10, "")</f>
        <v>valid_to</v>
      </c>
      <c r="C10" t="str">
        <f>IF(schema!C10&lt;&gt;"", schema!C10, "")</f>
        <v>timestamp</v>
      </c>
      <c r="D10" s="22" t="str">
        <f>IF(schema!B10&lt;&gt;"",_xlfn.XLOOKUP(TRIM(B10), masking_fields!$B$2:$B$100, masking_fields!$E$2:$E$100, B10, 0),"")</f>
        <v>valid_to</v>
      </c>
    </row>
    <row r="11" spans="1:4" x14ac:dyDescent="0.3">
      <c r="A11" t="str">
        <f t="shared" si="0"/>
        <v>9,active_flag</v>
      </c>
      <c r="B11" t="str">
        <f>IF(schema!B11&lt;&gt;"", schema!B11, "")</f>
        <v>active_flag</v>
      </c>
      <c r="C11" t="str">
        <f>IF(schema!C11&lt;&gt;"", schema!C11, "")</f>
        <v>string</v>
      </c>
      <c r="D11" s="22" t="str">
        <f>IF(schema!B11&lt;&gt;"",_xlfn.XLOOKUP(TRIM(B11), masking_fields!$B$2:$B$100, masking_fields!$E$2:$E$100, B11, 0),"")</f>
        <v>active_flag</v>
      </c>
    </row>
    <row r="12" spans="1:4" x14ac:dyDescent="0.3">
      <c r="A12" t="str">
        <f t="shared" si="0"/>
        <v>10,pasaload_type</v>
      </c>
      <c r="B12" t="str">
        <f>IF(schema!B12&lt;&gt;"", schema!B12, "")</f>
        <v>pasaload_type</v>
      </c>
      <c r="C12" t="str">
        <f>IF(schema!C12&lt;&gt;"", schema!C12, "")</f>
        <v>decimal(30,0)</v>
      </c>
      <c r="D12" s="22" t="str">
        <f>IF(schema!B12&lt;&gt;"",_xlfn.XLOOKUP(TRIM(B12), masking_fields!$B$2:$B$100, masking_fields!$E$2:$E$100, B12, 0),"")</f>
        <v>pasaload_type</v>
      </c>
    </row>
    <row r="13" spans="1:4" x14ac:dyDescent="0.3">
      <c r="A13" t="str">
        <f t="shared" si="0"/>
        <v>11,dbx_process_dttm</v>
      </c>
      <c r="B13" t="str">
        <f>IF(schema!B13&lt;&gt;"", schema!B13, "")</f>
        <v>dbx_process_dttm</v>
      </c>
      <c r="C13" t="str">
        <f>IF(schema!C13&lt;&gt;"", schema!C13, "")</f>
        <v>timestamp</v>
      </c>
      <c r="D13" s="22" t="str">
        <f>IF(schema!B13&lt;&gt;"",_xlfn.XLOOKUP(TRIM(B13), masking_fields!$B$2:$B$100, masking_fields!$E$2:$E$100, B13, 0),"")</f>
        <v>dbx_process_dttm</v>
      </c>
    </row>
    <row r="14" spans="1:4" x14ac:dyDescent="0.3">
      <c r="A14" t="str">
        <f t="shared" si="0"/>
        <v>12,file_name</v>
      </c>
      <c r="B14" t="str">
        <f>IF(schema!B14&lt;&gt;"", schema!B14, "")</f>
        <v>file_name</v>
      </c>
      <c r="C14" t="str">
        <f>IF(schema!C14&lt;&gt;"", schema!C14, "")</f>
        <v>string</v>
      </c>
      <c r="D14" s="22" t="str">
        <f>IF(schema!B14&lt;&gt;"",_xlfn.XLOOKUP(TRIM(B14), masking_fields!$B$2:$B$100, masking_fields!$E$2:$E$100, B14, 0),"")</f>
        <v>file_name</v>
      </c>
    </row>
    <row r="15" spans="1:4" x14ac:dyDescent="0.3">
      <c r="A15" t="str">
        <f t="shared" si="0"/>
        <v>13,file_id</v>
      </c>
      <c r="B15" t="str">
        <f>IF(schema!B15&lt;&gt;"", schema!B15, "")</f>
        <v>file_id</v>
      </c>
      <c r="C15" t="str">
        <f>IF(schema!C15&lt;&gt;"", schema!C15, "")</f>
        <v>string</v>
      </c>
      <c r="D15" s="22" t="str">
        <f>IF(schema!B15&lt;&gt;"",_xlfn.XLOOKUP(TRIM(B15), masking_fields!$B$2:$B$100, masking_fields!$E$2:$E$100, B15, 0),"")</f>
        <v>file_id</v>
      </c>
    </row>
    <row r="16" spans="1:4" x14ac:dyDescent="0.3">
      <c r="A16" t="str">
        <f t="shared" si="0"/>
        <v/>
      </c>
      <c r="B16" t="str">
        <f>IF(schema!B16&lt;&gt;"", schema!B16, "")</f>
        <v/>
      </c>
      <c r="C16" t="str">
        <f>IF(schema!C16&lt;&gt;"", schema!C16, "")</f>
        <v/>
      </c>
      <c r="D16" s="22" t="str">
        <f>IF(schema!B16&lt;&gt;"",_xlfn.XLOOKUP(TRIM(B16), masking_fields!$B$2:$B$100, masking_fields!$E$2:$E$100, B16, 0),"")</f>
        <v/>
      </c>
    </row>
    <row r="17" spans="1:4" x14ac:dyDescent="0.3">
      <c r="A17" t="str">
        <f t="shared" si="0"/>
        <v/>
      </c>
      <c r="B17" t="str">
        <f>IF(schema!B17&lt;&gt;"", schema!B17, "")</f>
        <v/>
      </c>
      <c r="C17" t="str">
        <f>IF(schema!C17&lt;&gt;"", schema!C17, "")</f>
        <v/>
      </c>
      <c r="D17" s="22" t="str">
        <f>IF(schema!B17&lt;&gt;"",_xlfn.XLOOKUP(TRIM(B17), masking_fields!$B$2:$B$100, masking_fields!$E$2:$E$100, B17, 0),"")</f>
        <v/>
      </c>
    </row>
    <row r="18" spans="1:4" x14ac:dyDescent="0.3">
      <c r="A18" t="str">
        <f t="shared" si="0"/>
        <v/>
      </c>
      <c r="B18" t="str">
        <f>IF(schema!B18&lt;&gt;"", schema!B18, "")</f>
        <v/>
      </c>
      <c r="C18" t="str">
        <f>IF(schema!C18&lt;&gt;"", schema!C18, "")</f>
        <v/>
      </c>
      <c r="D18" s="22"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2" t="str">
        <f>IF(schema!B19&lt;&gt;"",_xlfn.XLOOKUP(TRIM(B19), masking_fields!$B$2:$B$100, masking_fields!$E$2:$E$100, B19, 0),"")</f>
        <v/>
      </c>
    </row>
    <row r="20" spans="1:4" s="23" customFormat="1" ht="14.4" customHeight="1" x14ac:dyDescent="0.3">
      <c r="A20" t="str">
        <f t="shared" si="0"/>
        <v/>
      </c>
      <c r="B20" s="23" t="str">
        <f>IF(schema!B20&lt;&gt;"", schema!B20, "")</f>
        <v/>
      </c>
      <c r="C20" s="23" t="str">
        <f>IF(schema!C20&lt;&gt;"", schema!C20, "")</f>
        <v/>
      </c>
      <c r="D20" s="22" t="str">
        <f>IF(schema!B20&lt;&gt;"",_xlfn.XLOOKUP(TRIM(B20), masking_fields!$B$2:$B$100, masking_fields!$E$2:$E$100, B20, 0),"")</f>
        <v/>
      </c>
    </row>
    <row r="21" spans="1:4" s="23" customFormat="1" ht="14.4" customHeight="1" x14ac:dyDescent="0.3">
      <c r="A21" t="str">
        <f t="shared" si="0"/>
        <v/>
      </c>
      <c r="B21" s="23" t="str">
        <f>IF(schema!B21&lt;&gt;"", schema!B21, "")</f>
        <v/>
      </c>
      <c r="C21" s="23" t="str">
        <f>IF(schema!C21&lt;&gt;"", schema!C21, "")</f>
        <v/>
      </c>
      <c r="D21" s="22" t="str">
        <f>IF(schema!B21&lt;&gt;"",_xlfn.XLOOKUP(TRIM(B21), masking_fields!$B$2:$B$100, masking_fields!$E$2:$E$100, B21, 0),"")</f>
        <v/>
      </c>
    </row>
    <row r="22" spans="1:4" s="23" customFormat="1" ht="14.4" customHeight="1" x14ac:dyDescent="0.3">
      <c r="A22" t="str">
        <f t="shared" si="0"/>
        <v/>
      </c>
      <c r="B22" s="23" t="str">
        <f>IF(schema!B22&lt;&gt;"", schema!B22, "")</f>
        <v/>
      </c>
      <c r="C22" s="23" t="str">
        <f>IF(schema!C22&lt;&gt;"", schema!C22, "")</f>
        <v/>
      </c>
      <c r="D22" s="22" t="str">
        <f>IF(schema!B22&lt;&gt;"",_xlfn.XLOOKUP(TRIM(B22), masking_fields!$B$2:$B$100, masking_fields!$E$2:$E$100, B22, 0),"")</f>
        <v/>
      </c>
    </row>
    <row r="23" spans="1:4" s="23" customFormat="1" ht="14.4" customHeight="1" x14ac:dyDescent="0.3">
      <c r="A23" t="str">
        <f t="shared" si="0"/>
        <v/>
      </c>
      <c r="B23" s="23" t="str">
        <f>IF(schema!B23&lt;&gt;"", schema!B23, "")</f>
        <v/>
      </c>
      <c r="C23" s="23" t="str">
        <f>IF(schema!C23&lt;&gt;"", schema!C23, "")</f>
        <v/>
      </c>
      <c r="D23" s="22" t="str">
        <f>IF(schema!B23&lt;&gt;"",_xlfn.XLOOKUP(TRIM(B23), masking_fields!$B$2:$B$100, masking_fields!$E$2:$E$100, B23, 0),"")</f>
        <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100</v>
      </c>
      <c r="C1" t="s">
        <v>95</v>
      </c>
      <c r="D1" t="s">
        <v>101</v>
      </c>
      <c r="E1" t="s">
        <v>102</v>
      </c>
      <c r="F1" t="s">
        <v>103</v>
      </c>
      <c r="G1" t="s">
        <v>104</v>
      </c>
      <c r="H1" t="s">
        <v>105</v>
      </c>
      <c r="I1" t="s">
        <v>106</v>
      </c>
      <c r="J1" t="s">
        <v>107</v>
      </c>
      <c r="K1" t="s">
        <v>108</v>
      </c>
      <c r="L1" t="s">
        <v>109</v>
      </c>
      <c r="M1" t="s">
        <v>110</v>
      </c>
      <c r="N1" t="s">
        <v>111</v>
      </c>
      <c r="O1" t="s">
        <v>112</v>
      </c>
      <c r="P1" t="s">
        <v>113</v>
      </c>
      <c r="Q1" t="s">
        <v>114</v>
      </c>
      <c r="R1" t="s">
        <v>115</v>
      </c>
      <c r="S1" t="s">
        <v>116</v>
      </c>
      <c r="T1" t="s">
        <v>117</v>
      </c>
      <c r="U1" t="s">
        <v>118</v>
      </c>
      <c r="V1" t="s">
        <v>119</v>
      </c>
      <c r="W1" t="s">
        <v>120</v>
      </c>
      <c r="X1" t="s">
        <v>121</v>
      </c>
      <c r="Y1" t="s">
        <v>122</v>
      </c>
      <c r="Z1" t="s">
        <v>5</v>
      </c>
    </row>
    <row r="2" spans="2:26" x14ac:dyDescent="0.3">
      <c r="B2">
        <v>9294029694</v>
      </c>
      <c r="C2" t="s">
        <v>123</v>
      </c>
      <c r="D2">
        <v>0</v>
      </c>
      <c r="E2" s="25">
        <v>41603</v>
      </c>
      <c r="F2">
        <v>140.166666666666</v>
      </c>
      <c r="H2" t="s">
        <v>124</v>
      </c>
      <c r="J2" t="s">
        <v>125</v>
      </c>
      <c r="K2">
        <v>2.0100000020001402E+17</v>
      </c>
      <c r="L2" t="s">
        <v>126</v>
      </c>
      <c r="M2">
        <v>2.0100000070064301E+17</v>
      </c>
      <c r="N2" t="s">
        <v>127</v>
      </c>
      <c r="O2">
        <v>2.0100000070123299E+17</v>
      </c>
      <c r="P2" t="s">
        <v>126</v>
      </c>
      <c r="Q2">
        <v>2197</v>
      </c>
      <c r="R2">
        <v>2206</v>
      </c>
      <c r="S2" s="25">
        <v>43611</v>
      </c>
      <c r="T2" s="25">
        <v>43602</v>
      </c>
      <c r="U2">
        <v>2025</v>
      </c>
      <c r="V2">
        <v>5</v>
      </c>
      <c r="W2">
        <v>202505</v>
      </c>
    </row>
    <row r="3" spans="2:26" x14ac:dyDescent="0.3">
      <c r="B3">
        <v>9438742187</v>
      </c>
      <c r="C3" t="s">
        <v>123</v>
      </c>
      <c r="D3">
        <v>0</v>
      </c>
      <c r="E3" s="25">
        <v>42424</v>
      </c>
      <c r="F3">
        <v>112.8</v>
      </c>
      <c r="H3" t="s">
        <v>124</v>
      </c>
      <c r="J3" t="s">
        <v>125</v>
      </c>
      <c r="Q3" t="s">
        <v>128</v>
      </c>
      <c r="R3" t="s">
        <v>128</v>
      </c>
      <c r="S3" t="s">
        <v>128</v>
      </c>
      <c r="T3" t="s">
        <v>128</v>
      </c>
      <c r="U3">
        <v>2025</v>
      </c>
      <c r="V3">
        <v>5</v>
      </c>
      <c r="W3">
        <v>202505</v>
      </c>
    </row>
    <row r="4" spans="2:26" x14ac:dyDescent="0.3">
      <c r="B4">
        <v>9081374265</v>
      </c>
      <c r="C4" t="s">
        <v>123</v>
      </c>
      <c r="D4">
        <v>0</v>
      </c>
      <c r="E4" s="25">
        <v>43612</v>
      </c>
      <c r="F4">
        <v>73.2</v>
      </c>
      <c r="H4" t="s">
        <v>124</v>
      </c>
      <c r="J4" t="s">
        <v>125</v>
      </c>
      <c r="K4">
        <v>2.01000000200016E+17</v>
      </c>
      <c r="L4" t="s">
        <v>129</v>
      </c>
      <c r="M4">
        <v>2.0100000020000998E+17</v>
      </c>
      <c r="N4" t="s">
        <v>130</v>
      </c>
      <c r="O4">
        <v>2.0100000020002499E+17</v>
      </c>
      <c r="P4" t="s">
        <v>129</v>
      </c>
      <c r="Q4">
        <v>2041</v>
      </c>
      <c r="R4">
        <v>2047</v>
      </c>
      <c r="S4" s="25">
        <v>43767</v>
      </c>
      <c r="T4" s="25">
        <v>43761</v>
      </c>
      <c r="U4">
        <v>2025</v>
      </c>
      <c r="V4">
        <v>5</v>
      </c>
      <c r="W4">
        <v>202505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I20" sqref="I20"/>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94</v>
      </c>
      <c r="H1" s="4" t="s">
        <v>85</v>
      </c>
      <c r="I1" s="1">
        <v>63</v>
      </c>
    </row>
    <row r="2" spans="1:9" s="22" customFormat="1" ht="15" customHeight="1" x14ac:dyDescent="0.3">
      <c r="A2" s="22">
        <f>IF(B2&lt;&gt;"", ROW(B2)-ROW($B$2) + 1, "")</f>
        <v>1</v>
      </c>
      <c r="B2" s="22" t="s">
        <v>24</v>
      </c>
      <c r="C2" s="22" t="s">
        <v>25</v>
      </c>
      <c r="D2" s="22" t="s">
        <v>25</v>
      </c>
      <c r="E2" s="22" t="str">
        <f>IF(B2&lt;&gt;"",IF(COUNTIF($H$2:$H$15,B2)=0, SUBSTITUTE('MASKING-GUIDE'!$I$20,"&lt;field&gt;",B2), INDEX($I$2:$I$15, MATCH(B2, $H$2:$H$15, 0))),"")</f>
        <v>lower(sha2(concat(trim(cast(owning_subscriber_id as string)), 'pO7i1cOAu2qQzFcJyaWBMDAShsfhK6uEmNX57h3vK83lPFFqxCHFWhEPzA3pXulQ'),256)) as owning_subscriber_id</v>
      </c>
      <c r="H2" s="5" t="s">
        <v>24</v>
      </c>
      <c r="I2" s="21" t="str" cm="1">
        <f t="array" ref="I2">SUBSTITUTE(_xlfn.IFS($I$1=63,'[1]MASKING-GUIDE'!$I$11,$I$1=9,'[1]MASKING-GUIDE'!$I$8),"&lt;field&gt;",H2)</f>
        <v>lower(sha2(concat(trim(cast(owning_subscriber_id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25</v>
      </c>
      <c r="D3" s="22" t="s">
        <v>25</v>
      </c>
      <c r="E3" s="22" t="str">
        <f>IF(B3&lt;&gt;"",IF(COUNTIF($H$2:$H$15,B3)=0, SUBSTITUTE('MASKING-GUIDE'!$I$20,"&lt;field&gt;",B3), INDEX($I$2:$I$15, MATCH(B3, $H$2:$H$15, 0))),"")</f>
        <v>lower(sha2(concat(trim(cast(msisdn as string)), 'pO7i1cOAu2qQzFcJyaWBMDAShsfhK6uEmNX57h3vK83lPFFqxCHFWhEPzA3pXulQ'),256)) as msisdn</v>
      </c>
      <c r="H3" s="5" t="s">
        <v>3</v>
      </c>
      <c r="I3" s="21" t="str" cm="1">
        <f t="array" ref="I3">SUBSTITUTE(_xlfn.IFS($I$1=63,'[1]MASKING-GUIDE'!$I$11,$I$1=9,'[1]MASKING-GUIDE'!$I$8),"&lt;field&gt;",H3)</f>
        <v>lower(sha2(concat(trim(cast(msisdn as string)), 'pO7i1cOAu2qQzFcJyaWBMDAShsfhK6uEmNX57h3vK83lPFFqxCHFWhEPzA3pXulQ'),256)) as msisdn</v>
      </c>
    </row>
    <row r="4" spans="1:9" s="22" customFormat="1" ht="15" customHeight="1" x14ac:dyDescent="0.3">
      <c r="A4" s="22">
        <f t="shared" si="0"/>
        <v>3</v>
      </c>
      <c r="B4" s="22" t="s">
        <v>26</v>
      </c>
      <c r="C4" s="22" t="s">
        <v>25</v>
      </c>
      <c r="D4" s="22" t="s">
        <v>25</v>
      </c>
      <c r="E4" s="22" t="str">
        <f>IF(B4&lt;&gt;"",IF(COUNTIF($H$2:$H$15,B4)=0, SUBSTITUTE('MASKING-GUIDE'!$I$20,"&lt;field&gt;",B4), INDEX($I$2:$I$15, MATCH(B4, $H$2:$H$15, 0))),"")</f>
        <v>lower(sha2(concat(trim(cast(subscriber_id as string)), 'pO7i1cOAu2qQzFcJyaWBMDAShsfhK6uEmNX57h3vK83lPFFqxCHFWhEPzA3pXulQ'),256)) as subscriber_id</v>
      </c>
      <c r="H4" s="5" t="s">
        <v>26</v>
      </c>
      <c r="I4" s="21" t="str" cm="1">
        <f t="array" ref="I4">SUBSTITUTE(_xlfn.IFS($I$1=63,'[1]MASKING-GUIDE'!$I$11,$I$1=9,'[1]MASKING-GUIDE'!$I$8),"&lt;field&gt;",H4)</f>
        <v>lower(sha2(concat(trim(cast(subscriber_id as string)), 'pO7i1cOAu2qQzFcJyaWBMDAShsfhK6uEmNX57h3vK83lPFFqxCHFWhEPzA3pXulQ'),256)) as subscriber_id</v>
      </c>
    </row>
    <row r="5" spans="1:9" s="22" customFormat="1" ht="15" customHeight="1" x14ac:dyDescent="0.3">
      <c r="A5" s="22">
        <f t="shared" si="0"/>
        <v>4</v>
      </c>
      <c r="B5" s="22" t="s">
        <v>27</v>
      </c>
      <c r="C5" s="22" t="s">
        <v>25</v>
      </c>
      <c r="D5" s="22" t="s">
        <v>28</v>
      </c>
      <c r="E5" s="22" t="str">
        <f>IF(B5&lt;&gt;"",IF(COUNTIF($H$2:$H$15,B5)=0, SUBSTITUTE('MASKING-GUIDE'!$I$20,"&lt;field&gt;",B5), INDEX($I$2:$I$15, MATCH(B5, $H$2:$H$15, 0))),"")</f>
        <v>lower(sha2(concat(trim(retailer_id), 'pO7i1cOAu2qQzFcJyaWBMDAShsfhK6uEmNX57h3vK83lPFFqxCHFWhEPzA3pXulQ'),256)) as retailer_id</v>
      </c>
      <c r="H5" s="5" t="s">
        <v>86</v>
      </c>
      <c r="I5" s="21" t="str" cm="1">
        <f t="array" ref="I5">SUBSTITUTE(_xlfn.IFS($I$1=63,'[1]MASKING-GUIDE'!$I$11,$I$1=9,'[1]MASKING-GUIDE'!$I$8),"&lt;field&gt;",H5)</f>
        <v>lower(sha2(concat(trim(cast(a_num as string)), 'pO7i1cOAu2qQzFcJyaWBMDAShsfhK6uEmNX57h3vK83lPFFqxCHFWhEPzA3pXulQ'),256)) as a_num</v>
      </c>
    </row>
    <row r="6" spans="1:9" s="22" customFormat="1" ht="15" customHeight="1" x14ac:dyDescent="0.3">
      <c r="A6" s="22">
        <f t="shared" si="0"/>
        <v>5</v>
      </c>
      <c r="B6" s="22" t="s">
        <v>29</v>
      </c>
      <c r="C6" s="22" t="s">
        <v>25</v>
      </c>
      <c r="D6" s="22" t="s">
        <v>28</v>
      </c>
      <c r="E6" s="22" t="str">
        <f>IF(B6&lt;&gt;"",IF(COUNTIF($H$2:$H$15,B6)=0, SUBSTITUTE('MASKING-GUIDE'!$I$20,"&lt;field&gt;",B6), INDEX($I$2:$I$15, MATCH(B6, $H$2:$H$15, 0))),"")</f>
        <v>lower(sha2(concat(trim(cast(ret_id as string)), 'pO7i1cOAu2qQzFcJyaWBMDAShsfhK6uEmNX57h3vK83lPFFqxCHFWhEPzA3pXulQ'),256)) as ret_id</v>
      </c>
      <c r="H6" s="5" t="s">
        <v>87</v>
      </c>
      <c r="I6" s="21" t="str" cm="1">
        <f t="array" ref="I6">SUBSTITUTE(_xlfn.IFS($I$1=63,'[1]MASKING-GUIDE'!$I$11,$I$1=9,'[1]MASKING-GUIDE'!$I$8),"&lt;field&gt;",H6)</f>
        <v>lower(sha2(concat(trim(cast(b_num as string)), 'pO7i1cOAu2qQzFcJyaWBMDAShsfhK6uEmNX57h3vK83lPFFqxCHFWhEPzA3pXulQ'),256)) as b_num</v>
      </c>
    </row>
    <row r="7" spans="1:9" s="22" customFormat="1" ht="15" customHeight="1" x14ac:dyDescent="0.3">
      <c r="A7" s="22">
        <f t="shared" si="0"/>
        <v>6</v>
      </c>
      <c r="B7" s="22" t="s">
        <v>30</v>
      </c>
      <c r="C7" s="22" t="s">
        <v>25</v>
      </c>
      <c r="D7" s="22" t="s">
        <v>25</v>
      </c>
      <c r="E7" s="22" t="str">
        <f>IF(B7&lt;&gt;"",IF(COUNTIF($H$2:$H$15,B7)=0, SUBSTITUTE('MASKING-GUIDE'!$I$20,"&lt;field&gt;",B7), INDEX($I$2:$I$15, MATCH(B7, $H$2:$H$15, 0))),"")</f>
        <v>lower(sha2(concat(trim(cast(sub_id as string)), 'pO7i1cOAu2qQzFcJyaWBMDAShsfhK6uEmNX57h3vK83lPFFqxCHFWhEPzA3pXulQ'),256)) as sub_id</v>
      </c>
      <c r="H7" s="5" t="s">
        <v>35</v>
      </c>
      <c r="I7" s="21" t="str" cm="1">
        <f t="array" ref="I7">SUBSTITUTE(_xlfn.IFS($I$1=63,'[1]MASKING-GUIDE'!$I$11,$I$1=9,'[1]MASKING-GUIDE'!$I$8),"&lt;field&gt;",H7)</f>
        <v>lower(sha2(concat(trim(cast(ret_min as string)), 'pO7i1cOAu2qQzFcJyaWBMDAShsfhK6uEmNX57h3vK83lPFFqxCHFWhEPzA3pXulQ'),256)) as ret_min</v>
      </c>
    </row>
    <row r="8" spans="1:9" s="22" customFormat="1" ht="15" customHeight="1" x14ac:dyDescent="0.3">
      <c r="A8" s="22">
        <f t="shared" si="0"/>
        <v>7</v>
      </c>
      <c r="B8" s="22" t="s">
        <v>31</v>
      </c>
      <c r="C8" s="22" t="s">
        <v>25</v>
      </c>
      <c r="D8" s="22" t="s">
        <v>28</v>
      </c>
      <c r="E8" s="22" t="str">
        <f>IF(B8&lt;&gt;"",IF(COUNTIF($H$2:$H$15,B8)=0, SUBSTITUTE('MASKING-GUIDE'!$I$20,"&lt;field&gt;",B8), INDEX($I$2:$I$15, MATCH(B8, $H$2:$H$15, 0))),"")</f>
        <v>lower(sha2(concat(trim(fund_src), 'pO7i1cOAu2qQzFcJyaWBMDAShsfhK6uEmNX57h3vK83lPFFqxCHFWhEPzA3pXulQ'),256)) as fund_src</v>
      </c>
      <c r="H8" s="5" t="s">
        <v>36</v>
      </c>
      <c r="I8" s="21" t="str" cm="1">
        <f t="array" ref="I8">SUBSTITUTE(_xlfn.IFS($I$1=63,'[1]MASKING-GUIDE'!$I$11,$I$1=9,'[1]MASKING-GUIDE'!$I$8),"&lt;field&gt;",H8)</f>
        <v>lower(sha2(concat(trim(cast(ret_msisdn as string)), 'pO7i1cOAu2qQzFcJyaWBMDAShsfhK6uEmNX57h3vK83lPFFqxCHFWhEPzA3pXulQ'),256)) as ret_msisdn</v>
      </c>
    </row>
    <row r="9" spans="1:9" s="22" customFormat="1" ht="15" customHeight="1" x14ac:dyDescent="0.3">
      <c r="A9" s="22">
        <f t="shared" si="0"/>
        <v>8</v>
      </c>
      <c r="B9" s="22" t="s">
        <v>32</v>
      </c>
      <c r="C9" s="22" t="s">
        <v>25</v>
      </c>
      <c r="D9" s="22" t="s">
        <v>28</v>
      </c>
      <c r="E9" s="22" t="str">
        <f>IF(B9&lt;&gt;"",IF(COUNTIF($H$2:$H$15,B9)=0, SUBSTITUTE('MASKING-GUIDE'!$I$20,"&lt;field&gt;",B9), INDEX($I$2:$I$15, MATCH(B9, $H$2:$H$15, 0))),"")</f>
        <v>lower(sha2(concat(trim(imsi), 'pO7i1cOAu2qQzFcJyaWBMDAShsfhK6uEmNX57h3vK83lPFFqxCHFWhEPzA3pXulQ'),256)) as imsi</v>
      </c>
      <c r="H9" s="5" t="s">
        <v>39</v>
      </c>
      <c r="I9" s="21" t="str" cm="1">
        <f t="array" ref="I9">SUBSTITUTE(_xlfn.IFS($I$1=63,'[1]MASKING-GUIDE'!$I$11,$I$1=9,'[1]MASKING-GUIDE'!$I$8),"&lt;field&gt;",H9)</f>
        <v>lower(sha2(concat(trim(cast(dealer_min as string)), 'pO7i1cOAu2qQzFcJyaWBMDAShsfhK6uEmNX57h3vK83lPFFqxCHFWhEPzA3pXulQ'),256)) as dealer_min</v>
      </c>
    </row>
    <row r="10" spans="1:9" s="22" customFormat="1" ht="15" customHeight="1" x14ac:dyDescent="0.3">
      <c r="A10" s="22">
        <f t="shared" si="0"/>
        <v>9</v>
      </c>
      <c r="B10" s="22" t="s">
        <v>33</v>
      </c>
      <c r="C10" s="22" t="s">
        <v>25</v>
      </c>
      <c r="D10" s="22" t="s">
        <v>28</v>
      </c>
      <c r="E10" s="22" t="str">
        <f>IF(B10&lt;&gt;"",IF(COUNTIF($H$2:$H$15,B10)=0, SUBSTITUTE('MASKING-GUIDE'!$I$20,"&lt;field&gt;",B10), INDEX($I$2:$I$15, MATCH(B10, $H$2:$H$15, 0))),"")</f>
        <v>lower(sha2(concat(trim(callingnumber), 'pO7i1cOAu2qQzFcJyaWBMDAShsfhK6uEmNX57h3vK83lPFFqxCHFWhEPzA3pXulQ'),256)) as callingnumber</v>
      </c>
      <c r="H10" s="5" t="s">
        <v>38</v>
      </c>
      <c r="I10" s="21" t="str" cm="1">
        <f t="array" ref="I10">SUBSTITUTE(_xlfn.IFS($I$1=63,'[1]MASKING-GUIDE'!$I$11,$I$1=9,'[1]MASKING-GUIDE'!$I$8),"&lt;field&gt;",H10)</f>
        <v>lower(sha2(concat(trim(cast(dsp_min as string)), 'pO7i1cOAu2qQzFcJyaWBMDAShsfhK6uEmNX57h3vK83lPFFqxCHFWhEPzA3pXulQ'),256)) as dsp_min</v>
      </c>
    </row>
    <row r="11" spans="1:9" s="22" customFormat="1" ht="15" customHeight="1" x14ac:dyDescent="0.3">
      <c r="A11" s="22">
        <f t="shared" si="0"/>
        <v>10</v>
      </c>
      <c r="B11" s="22" t="s">
        <v>34</v>
      </c>
      <c r="C11" s="22" t="s">
        <v>25</v>
      </c>
      <c r="D11" s="22" t="s">
        <v>28</v>
      </c>
      <c r="E11" s="22" t="str">
        <f>IF(B11&lt;&gt;"",IF(COUNTIF($H$2:$H$15,B11)=0, SUBSTITUTE('MASKING-GUIDE'!$I$20,"&lt;field&gt;",B11), INDEX($I$2:$I$15, MATCH(B11, $H$2:$H$15, 0))),"")</f>
        <v>lower(sha2(concat(trim(callednumber), 'pO7i1cOAu2qQzFcJyaWBMDAShsfhK6uEmNX57h3vK83lPFFqxCHFWhEPzA3pXulQ'),256)) as callednumber</v>
      </c>
      <c r="H11" s="5" t="s">
        <v>39</v>
      </c>
      <c r="I11" s="21" t="str" cm="1">
        <f t="array" ref="I11">SUBSTITUTE(_xlfn.IFS($I$1=63,'[1]MASKING-GUIDE'!$I$11,$I$1=9,'[1]MASKING-GUIDE'!$I$8),"&lt;field&gt;",H11)</f>
        <v>lower(sha2(concat(trim(cast(dealer_min as string)), 'pO7i1cOAu2qQzFcJyaWBMDAShsfhK6uEmNX57h3vK83lPFFqxCHFWhEPzA3pXulQ'),256)) as dealer_min</v>
      </c>
    </row>
    <row r="12" spans="1:9" s="22" customFormat="1" ht="15" customHeight="1" x14ac:dyDescent="0.3">
      <c r="A12" s="22">
        <f t="shared" si="0"/>
        <v>11</v>
      </c>
      <c r="B12" s="22" t="s">
        <v>35</v>
      </c>
      <c r="C12" s="22" t="s">
        <v>25</v>
      </c>
      <c r="D12" s="22" t="s">
        <v>25</v>
      </c>
      <c r="E12" s="22" t="str">
        <f>IF(B12&lt;&gt;"",IF(COUNTIF($H$2:$H$15,B12)=0, SUBSTITUTE('MASKING-GUIDE'!$I$20,"&lt;field&gt;",B12), INDEX($I$2:$I$15, MATCH(B12, $H$2:$H$15, 0))),"")</f>
        <v>lower(sha2(concat(trim(cast(ret_min as string)), 'pO7i1cOAu2qQzFcJyaWBMDAShsfhK6uEmNX57h3vK83lPFFqxCHFWhEPzA3pXulQ'),256)) as ret_min</v>
      </c>
      <c r="H12" s="5" t="s">
        <v>30</v>
      </c>
      <c r="I12" s="21" t="str" cm="1">
        <f t="array" ref="I12">SUBSTITUTE(_xlfn.IFS($I$1=63,'[1]MASKING-GUIDE'!$I$11,$I$1=9,'[1]MASKING-GUIDE'!$I$8),"&lt;field&gt;",H12)</f>
        <v>lower(sha2(concat(trim(cast(sub_id as string)), 'pO7i1cOAu2qQzFcJyaWBMDAShsfhK6uEmNX57h3vK83lPFFqxCHFWhEPzA3pXulQ'),256)) as sub_id</v>
      </c>
    </row>
    <row r="13" spans="1:9" s="22" customFormat="1" ht="15" customHeight="1" x14ac:dyDescent="0.3">
      <c r="A13" s="22">
        <f t="shared" si="0"/>
        <v>12</v>
      </c>
      <c r="B13" s="22" t="s">
        <v>36</v>
      </c>
      <c r="C13" s="22" t="s">
        <v>25</v>
      </c>
      <c r="D13" s="22" t="s">
        <v>25</v>
      </c>
      <c r="E13" s="22" t="str">
        <f>IF(B13&lt;&gt;"",IF(COUNTIF($H$2:$H$15,B13)=0, SUBSTITUTE('MASKING-GUIDE'!$I$20,"&lt;field&gt;",B13), INDEX($I$2:$I$15, MATCH(B13, $H$2:$H$15, 0))),"")</f>
        <v>lower(sha2(concat(trim(cast(ret_msisdn as string)), 'pO7i1cOAu2qQzFcJyaWBMDAShsfhK6uEmNX57h3vK83lPFFqxCHFWhEPzA3pXulQ'),256)) as ret_msisdn</v>
      </c>
      <c r="H13" s="5" t="s">
        <v>88</v>
      </c>
      <c r="I13" s="21" t="str" cm="1">
        <f t="array" ref="I13">SUBSTITUTE(_xlfn.IFS($I$1=63,'[1]MASKING-GUIDE'!$I$11,$I$1=9,'[1]MASKING-GUIDE'!$I$8),"&lt;field&gt;",H13)</f>
        <v>lower(sha2(concat(trim(cast(a_number as string)), 'pO7i1cOAu2qQzFcJyaWBMDAShsfhK6uEmNX57h3vK83lPFFqxCHFWhEPzA3pXulQ'),256)) as a_number</v>
      </c>
    </row>
    <row r="14" spans="1:9" s="22" customFormat="1" ht="15" customHeight="1" x14ac:dyDescent="0.3">
      <c r="A14" s="22">
        <f t="shared" si="0"/>
        <v>13</v>
      </c>
      <c r="B14" s="22" t="s">
        <v>37</v>
      </c>
      <c r="C14" s="22" t="s">
        <v>25</v>
      </c>
      <c r="D14" s="22" t="s">
        <v>28</v>
      </c>
      <c r="E14" s="22" t="str">
        <f>IF(B14&lt;&gt;"",IF(COUNTIF($H$2:$H$15,B14)=0, SUBSTITUTE('MASKING-GUIDE'!$I$20,"&lt;field&gt;",B14), INDEX($I$2:$I$15, MATCH(B14, $H$2:$H$15, 0))),"")</f>
        <v>lower(sha2(concat(trim(imei), 'pO7i1cOAu2qQzFcJyaWBMDAShsfhK6uEmNX57h3vK83lPFFqxCHFWhEPzA3pXulQ'),256)) as imei</v>
      </c>
      <c r="H14" s="5" t="s">
        <v>89</v>
      </c>
      <c r="I14" s="21"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2" t="str">
        <f>IF(B15&lt;&gt;"",IF(COUNTIF($H$2:$H$15,B15)=0, SUBSTITUTE('MASKING-GUIDE'!$I$20,"&lt;field&gt;",B15), INDEX($I$2:$I$15, MATCH(B15, $H$2:$H$15, 0))),"")</f>
        <v>lower(sha2(concat(trim(cast(dsp_min as string)), 'pO7i1cOAu2qQzFcJyaWBMDAShsfhK6uEmNX57h3vK83lPFFqxCHFWhEPzA3pXulQ'),256)) as dsp_min</v>
      </c>
      <c r="H15" s="5" t="s">
        <v>29</v>
      </c>
      <c r="I15" s="21"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2"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25</v>
      </c>
      <c r="D36" s="22" t="s">
        <v>28</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98</v>
      </c>
      <c r="C37" s="22" t="s">
        <v>25</v>
      </c>
      <c r="D37" s="22" t="s">
        <v>28</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99</v>
      </c>
      <c r="C38" s="22" t="s">
        <v>25</v>
      </c>
      <c r="D38" s="22" t="s">
        <v>28</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97</v>
      </c>
      <c r="C39" s="22" t="s">
        <v>25</v>
      </c>
      <c r="D39" s="22" t="s">
        <v>28</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96</v>
      </c>
      <c r="C40" s="22" t="s">
        <v>25</v>
      </c>
      <c r="D40" s="22" t="s">
        <v>28</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10"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61</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62</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63</v>
      </c>
      <c r="I7" s="12" t="s">
        <v>64</v>
      </c>
      <c r="J7" s="13" t="s">
        <v>65</v>
      </c>
      <c r="K7" s="14"/>
    </row>
    <row r="8" spans="1:11" ht="57.6" x14ac:dyDescent="0.3">
      <c r="A8" s="6"/>
      <c r="B8" s="6"/>
      <c r="C8" s="6"/>
      <c r="D8" s="6"/>
      <c r="E8" s="36" t="s">
        <v>66</v>
      </c>
      <c r="F8" s="36" t="s">
        <v>67</v>
      </c>
      <c r="G8" s="13" t="s">
        <v>68</v>
      </c>
      <c r="H8" s="15" t="s">
        <v>69</v>
      </c>
      <c r="I8" s="15" t="s">
        <v>70</v>
      </c>
      <c r="J8" s="16"/>
      <c r="K8" s="14"/>
    </row>
    <row r="9" spans="1:11" x14ac:dyDescent="0.3">
      <c r="A9" s="6"/>
      <c r="B9" s="6"/>
      <c r="C9" s="6"/>
      <c r="D9" s="6"/>
      <c r="E9" s="37"/>
      <c r="F9" s="37"/>
      <c r="G9" s="13" t="s">
        <v>71</v>
      </c>
      <c r="H9" s="16" t="s">
        <v>72</v>
      </c>
      <c r="I9" s="16" t="s">
        <v>72</v>
      </c>
      <c r="J9" s="16" t="b">
        <v>1</v>
      </c>
      <c r="K9" s="14"/>
    </row>
    <row r="10" spans="1:11" x14ac:dyDescent="0.3">
      <c r="A10" s="6"/>
      <c r="B10" s="6"/>
      <c r="C10" s="6"/>
      <c r="D10" s="6"/>
      <c r="E10" s="6"/>
      <c r="F10" s="17"/>
      <c r="G10" s="18"/>
      <c r="H10" s="19"/>
      <c r="I10" s="19"/>
      <c r="J10" s="19"/>
      <c r="K10" s="6"/>
    </row>
    <row r="11" spans="1:11" ht="57.6" x14ac:dyDescent="0.3">
      <c r="A11" s="6"/>
      <c r="B11" s="6"/>
      <c r="C11" s="6"/>
      <c r="D11" s="6"/>
      <c r="E11" s="36" t="s">
        <v>73</v>
      </c>
      <c r="F11" s="36" t="s">
        <v>74</v>
      </c>
      <c r="G11" s="13" t="s">
        <v>68</v>
      </c>
      <c r="H11" s="15" t="s">
        <v>75</v>
      </c>
      <c r="I11" s="15" t="s">
        <v>76</v>
      </c>
      <c r="J11" s="16"/>
      <c r="K11" s="14"/>
    </row>
    <row r="12" spans="1:11" x14ac:dyDescent="0.3">
      <c r="A12" s="6"/>
      <c r="B12" s="6"/>
      <c r="C12" s="6"/>
      <c r="D12" s="6"/>
      <c r="E12" s="37"/>
      <c r="F12" s="37"/>
      <c r="G12" s="13" t="s">
        <v>71</v>
      </c>
      <c r="H12" s="16" t="s">
        <v>72</v>
      </c>
      <c r="I12" s="16" t="s">
        <v>72</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77</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78</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63</v>
      </c>
      <c r="I19" s="12" t="s">
        <v>64</v>
      </c>
      <c r="J19" s="13" t="s">
        <v>65</v>
      </c>
      <c r="K19" s="6"/>
    </row>
    <row r="20" spans="1:11" ht="57.6" x14ac:dyDescent="0.3">
      <c r="A20" s="6"/>
      <c r="B20" s="6"/>
      <c r="C20" s="6"/>
      <c r="D20" s="6"/>
      <c r="E20" s="36" t="s">
        <v>79</v>
      </c>
      <c r="F20" s="38" t="s">
        <v>80</v>
      </c>
      <c r="G20" s="13" t="s">
        <v>68</v>
      </c>
      <c r="H20" s="15" t="s">
        <v>81</v>
      </c>
      <c r="I20" s="15" t="s">
        <v>82</v>
      </c>
      <c r="J20" s="16"/>
      <c r="K20" s="6"/>
    </row>
    <row r="21" spans="1:11" x14ac:dyDescent="0.3">
      <c r="A21" s="6"/>
      <c r="B21" s="6"/>
      <c r="C21" s="6"/>
      <c r="D21" s="6"/>
      <c r="E21" s="37"/>
      <c r="F21" s="39"/>
      <c r="G21" s="13" t="s">
        <v>71</v>
      </c>
      <c r="H21" s="16" t="s">
        <v>83</v>
      </c>
      <c r="I21" s="16" t="s">
        <v>83</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3" t="s">
        <v>84</v>
      </c>
      <c r="F24" s="34"/>
      <c r="G24" s="34"/>
      <c r="H24" s="34"/>
      <c r="I24" s="34"/>
      <c r="J24" s="35"/>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context_parameters</vt:lpstr>
      <vt:lpstr>jobcluster_compute</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2025-07-25T03:58:41Z</dcterms:modified>
</cp:coreProperties>
</file>