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activeX/activeX3.xml" ContentType="application/vnd.ms-office.activeX+xml"/>
  <Override PartName="/xl/activeX/activeX3.bin" ContentType="application/vnd.ms-office.activeX"/>
  <Override PartName="/xl/calcChain.xml" ContentType="application/vnd.openxmlformats-officedocument.spreadsheetml.calcChain+xml"/>
  <Override PartName="/xl/python.xml" ContentType="application/vnd.ms-excel.pyth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KLMembrano\OneDrive - PLDT\dbx_automation\dbx_generator\"/>
    </mc:Choice>
  </mc:AlternateContent>
  <xr:revisionPtr revIDLastSave="0" documentId="13_ncr:1_{CA0A1CEE-762E-49D1-A20C-8C7AE837A3D6}" xr6:coauthVersionLast="47" xr6:coauthVersionMax="47" xr10:uidLastSave="{00000000-0000-0000-0000-000000000000}"/>
  <bookViews>
    <workbookView xWindow="-108" yWindow="-108" windowWidth="23256" windowHeight="12456" tabRatio="540" activeTab="1" xr2:uid="{15E29264-49B0-4491-96C0-AFEF115122E3}"/>
  </bookViews>
  <sheets>
    <sheet name="schema" sheetId="1" r:id="rId1"/>
    <sheet name="newcontext" sheetId="10" r:id="rId2"/>
    <sheet name="TAGS" sheetId="11" r:id="rId3"/>
    <sheet name="hash" sheetId="3" r:id="rId4"/>
    <sheet name="masking_fields" sheetId="4" r:id="rId5"/>
    <sheet name="MASKING-GUIDE" sheetId="5" r:id="rId6"/>
  </sheets>
  <externalReferences>
    <externalReference r:id="rId7"/>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 i="1" l="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 i="1" a="1"/>
  <c r="E2" i="1" s="1"/>
  <c r="C20" i="10"/>
  <c r="C19" i="10"/>
  <c r="C18" i="10"/>
  <c r="D18" i="10"/>
  <c r="C4" i="10"/>
  <c r="A80" i="1"/>
  <c r="A81" i="1"/>
  <c r="A82" i="1"/>
  <c r="A83" i="1"/>
  <c r="A84" i="1"/>
  <c r="A85" i="1"/>
  <c r="A86" i="1"/>
  <c r="A87" i="1"/>
  <c r="A88" i="1"/>
  <c r="A89" i="1"/>
  <c r="A90" i="1"/>
  <c r="A91" i="1"/>
  <c r="A92" i="1"/>
  <c r="A93" i="1"/>
  <c r="A94" i="1"/>
  <c r="A95" i="1"/>
  <c r="A96" i="1"/>
  <c r="A97" i="1"/>
  <c r="A98" i="1"/>
  <c r="A99" i="1"/>
  <c r="A79"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E11" i="4"/>
  <c r="E14" i="4"/>
  <c r="E17" i="4"/>
  <c r="E18" i="4"/>
  <c r="E19" i="4"/>
  <c r="E20" i="4"/>
  <c r="E21" i="4"/>
  <c r="E22" i="4"/>
  <c r="E23" i="4"/>
  <c r="E24" i="4"/>
  <c r="E25" i="4"/>
  <c r="E26" i="4"/>
  <c r="E27" i="4"/>
  <c r="E28" i="4"/>
  <c r="E29" i="4"/>
  <c r="E30" i="4"/>
  <c r="E31" i="4"/>
  <c r="E32" i="4"/>
  <c r="E33" i="4"/>
  <c r="E34" i="4"/>
  <c r="E35" i="4"/>
  <c r="E36" i="4"/>
  <c r="E37" i="4"/>
  <c r="E38" i="4"/>
  <c r="E39" i="4"/>
  <c r="E40" i="4"/>
  <c r="E5" i="4"/>
  <c r="E8" i="4"/>
  <c r="E9" i="4"/>
  <c r="E10" i="4"/>
  <c r="I15" i="4" a="1"/>
  <c r="I15" i="4" s="1"/>
  <c r="E6" i="4" s="1"/>
  <c r="A26" i="1"/>
  <c r="B20" i="3"/>
  <c r="A20" i="3" s="1"/>
  <c r="C20" i="3"/>
  <c r="B21" i="3"/>
  <c r="A21" i="3" s="1"/>
  <c r="C21" i="3"/>
  <c r="B22" i="3"/>
  <c r="A22" i="3" s="1"/>
  <c r="C22" i="3"/>
  <c r="B23" i="3"/>
  <c r="D23" i="3" s="1"/>
  <c r="C23" i="3"/>
  <c r="B24" i="3"/>
  <c r="D24" i="3" s="1"/>
  <c r="C24" i="3"/>
  <c r="B25" i="3"/>
  <c r="A25" i="3" s="1"/>
  <c r="C25" i="3"/>
  <c r="B26" i="3"/>
  <c r="D26" i="3" s="1"/>
  <c r="C26" i="3"/>
  <c r="B27" i="3"/>
  <c r="A27" i="3" s="1"/>
  <c r="C27" i="3"/>
  <c r="B28" i="3"/>
  <c r="D28" i="3" s="1"/>
  <c r="C28" i="3"/>
  <c r="B29" i="3"/>
  <c r="A29" i="3" s="1"/>
  <c r="C29" i="3"/>
  <c r="B30" i="3"/>
  <c r="A30" i="3" s="1"/>
  <c r="C30" i="3"/>
  <c r="B31" i="3"/>
  <c r="A31" i="3" s="1"/>
  <c r="C31" i="3"/>
  <c r="B32" i="3"/>
  <c r="A32" i="3" s="1"/>
  <c r="C32" i="3"/>
  <c r="B33" i="3"/>
  <c r="A33" i="3" s="1"/>
  <c r="C33" i="3"/>
  <c r="B34" i="3"/>
  <c r="D34" i="3" s="1"/>
  <c r="C34" i="3"/>
  <c r="B35" i="3"/>
  <c r="A35" i="3" s="1"/>
  <c r="C35" i="3"/>
  <c r="B36" i="3"/>
  <c r="D36" i="3" s="1"/>
  <c r="C36" i="3"/>
  <c r="B37" i="3"/>
  <c r="A37" i="3" s="1"/>
  <c r="C37" i="3"/>
  <c r="B38" i="3"/>
  <c r="A38" i="3" s="1"/>
  <c r="C38" i="3"/>
  <c r="B39" i="3"/>
  <c r="A39" i="3" s="1"/>
  <c r="C39" i="3"/>
  <c r="B40" i="3"/>
  <c r="A40" i="3" s="1"/>
  <c r="C40" i="3"/>
  <c r="B41" i="3"/>
  <c r="A41" i="3" s="1"/>
  <c r="C41" i="3"/>
  <c r="B42" i="3"/>
  <c r="D42" i="3" s="1"/>
  <c r="C42" i="3"/>
  <c r="B43" i="3"/>
  <c r="A43" i="3" s="1"/>
  <c r="C43" i="3"/>
  <c r="B44" i="3"/>
  <c r="D44" i="3" s="1"/>
  <c r="C44" i="3"/>
  <c r="B45" i="3"/>
  <c r="A45" i="3" s="1"/>
  <c r="C45" i="3"/>
  <c r="B46" i="3"/>
  <c r="A46" i="3" s="1"/>
  <c r="C46" i="3"/>
  <c r="B47" i="3"/>
  <c r="D47" i="3" s="1"/>
  <c r="C47" i="3"/>
  <c r="B48" i="3"/>
  <c r="A48" i="3" s="1"/>
  <c r="C48" i="3"/>
  <c r="B49" i="3"/>
  <c r="A49" i="3" s="1"/>
  <c r="C49" i="3"/>
  <c r="B50" i="3"/>
  <c r="D50" i="3" s="1"/>
  <c r="C50" i="3"/>
  <c r="B51" i="3"/>
  <c r="A51" i="3" s="1"/>
  <c r="C51" i="3"/>
  <c r="B52" i="3"/>
  <c r="A52" i="3" s="1"/>
  <c r="C52" i="3"/>
  <c r="B53" i="3"/>
  <c r="A53" i="3" s="1"/>
  <c r="C53" i="3"/>
  <c r="B54" i="3"/>
  <c r="A54" i="3" s="1"/>
  <c r="C54" i="3"/>
  <c r="B55" i="3"/>
  <c r="A55" i="3" s="1"/>
  <c r="C55" i="3"/>
  <c r="B56" i="3"/>
  <c r="A56" i="3" s="1"/>
  <c r="C56" i="3"/>
  <c r="B57" i="3"/>
  <c r="A57" i="3" s="1"/>
  <c r="C57" i="3"/>
  <c r="B58" i="3"/>
  <c r="A58" i="3" s="1"/>
  <c r="C58" i="3"/>
  <c r="B59" i="3"/>
  <c r="A59" i="3" s="1"/>
  <c r="C59" i="3"/>
  <c r="B60" i="3"/>
  <c r="D60" i="3" s="1"/>
  <c r="C60" i="3"/>
  <c r="B61" i="3"/>
  <c r="A61" i="3" s="1"/>
  <c r="C61" i="3"/>
  <c r="B62" i="3"/>
  <c r="A62" i="3" s="1"/>
  <c r="C62" i="3"/>
  <c r="B63" i="3"/>
  <c r="D63" i="3" s="1"/>
  <c r="C63" i="3"/>
  <c r="B64" i="3"/>
  <c r="A64" i="3" s="1"/>
  <c r="C64" i="3"/>
  <c r="B65" i="3"/>
  <c r="A65" i="3" s="1"/>
  <c r="C65" i="3"/>
  <c r="B66" i="3"/>
  <c r="D66" i="3" s="1"/>
  <c r="C66" i="3"/>
  <c r="B67" i="3"/>
  <c r="A67" i="3" s="1"/>
  <c r="C67" i="3"/>
  <c r="B68" i="3"/>
  <c r="D68" i="3" s="1"/>
  <c r="C68" i="3"/>
  <c r="B69" i="3"/>
  <c r="A69" i="3" s="1"/>
  <c r="C69" i="3"/>
  <c r="B70" i="3"/>
  <c r="A70" i="3" s="1"/>
  <c r="C70" i="3"/>
  <c r="B71" i="3"/>
  <c r="A71" i="3" s="1"/>
  <c r="C71" i="3"/>
  <c r="B72" i="3"/>
  <c r="D72" i="3" s="1"/>
  <c r="C72" i="3"/>
  <c r="B73" i="3"/>
  <c r="A73" i="3" s="1"/>
  <c r="C73" i="3"/>
  <c r="B74" i="3"/>
  <c r="D74" i="3" s="1"/>
  <c r="C74" i="3"/>
  <c r="B75" i="3"/>
  <c r="A75" i="3" s="1"/>
  <c r="C75" i="3"/>
  <c r="B76" i="3"/>
  <c r="A76" i="3" s="1"/>
  <c r="C76" i="3"/>
  <c r="B77" i="3"/>
  <c r="A77" i="3" s="1"/>
  <c r="C77" i="3"/>
  <c r="B78" i="3"/>
  <c r="A78" i="3" s="1"/>
  <c r="C78" i="3"/>
  <c r="B79" i="3"/>
  <c r="D79" i="3" s="1"/>
  <c r="C79" i="3"/>
  <c r="B80" i="3"/>
  <c r="A80" i="3" s="1"/>
  <c r="C80" i="3"/>
  <c r="B81" i="3"/>
  <c r="A81" i="3" s="1"/>
  <c r="C81" i="3"/>
  <c r="B82" i="3"/>
  <c r="A82" i="3" s="1"/>
  <c r="C82" i="3"/>
  <c r="B83" i="3"/>
  <c r="C83" i="3"/>
  <c r="D83" i="3"/>
  <c r="B84" i="3"/>
  <c r="C84" i="3"/>
  <c r="D84" i="3"/>
  <c r="B85" i="3"/>
  <c r="C85" i="3"/>
  <c r="D85" i="3"/>
  <c r="B86" i="3"/>
  <c r="C86" i="3"/>
  <c r="D86" i="3"/>
  <c r="B87" i="3"/>
  <c r="C87" i="3"/>
  <c r="D87" i="3"/>
  <c r="B88" i="3"/>
  <c r="C88" i="3"/>
  <c r="D88" i="3"/>
  <c r="B89" i="3"/>
  <c r="C89" i="3"/>
  <c r="D89" i="3"/>
  <c r="B90" i="3"/>
  <c r="C90" i="3"/>
  <c r="D90" i="3"/>
  <c r="B91" i="3"/>
  <c r="C91" i="3"/>
  <c r="D91" i="3"/>
  <c r="B92" i="3"/>
  <c r="C92" i="3"/>
  <c r="D92" i="3"/>
  <c r="B93" i="3"/>
  <c r="C93" i="3"/>
  <c r="D93" i="3"/>
  <c r="B94" i="3"/>
  <c r="C94" i="3"/>
  <c r="D94" i="3"/>
  <c r="B95" i="3"/>
  <c r="C95" i="3"/>
  <c r="D95" i="3"/>
  <c r="B96" i="3"/>
  <c r="C96" i="3"/>
  <c r="D96" i="3"/>
  <c r="B97" i="3"/>
  <c r="C97" i="3"/>
  <c r="D97" i="3"/>
  <c r="B98" i="3"/>
  <c r="D98" i="3" s="1"/>
  <c r="C98" i="3"/>
  <c r="B99" i="3"/>
  <c r="D99" i="3" s="1"/>
  <c r="C99" i="3"/>
  <c r="B100" i="3"/>
  <c r="D100" i="3" s="1"/>
  <c r="C100" i="3"/>
  <c r="B101" i="3"/>
  <c r="D101" i="3" s="1"/>
  <c r="C101" i="3"/>
  <c r="B102" i="3"/>
  <c r="D102" i="3" s="1"/>
  <c r="C102" i="3"/>
  <c r="B103" i="3"/>
  <c r="D103" i="3" s="1"/>
  <c r="C103" i="3"/>
  <c r="B104" i="3"/>
  <c r="D104" i="3" s="1"/>
  <c r="C104" i="3"/>
  <c r="B105" i="3"/>
  <c r="D105" i="3" s="1"/>
  <c r="C105" i="3"/>
  <c r="B106" i="3"/>
  <c r="D106" i="3" s="1"/>
  <c r="C106" i="3"/>
  <c r="B107" i="3"/>
  <c r="D107" i="3" s="1"/>
  <c r="C107" i="3"/>
  <c r="B108" i="3"/>
  <c r="D108" i="3" s="1"/>
  <c r="C108" i="3"/>
  <c r="B109" i="3"/>
  <c r="D109" i="3" s="1"/>
  <c r="C109" i="3"/>
  <c r="B110" i="3"/>
  <c r="D110" i="3" s="1"/>
  <c r="C110" i="3"/>
  <c r="B111" i="3"/>
  <c r="D111" i="3" s="1"/>
  <c r="C111" i="3"/>
  <c r="B112" i="3"/>
  <c r="D112" i="3" s="1"/>
  <c r="C112" i="3"/>
  <c r="B113" i="3"/>
  <c r="D113" i="3" s="1"/>
  <c r="C113" i="3"/>
  <c r="B114" i="3"/>
  <c r="D114" i="3" s="1"/>
  <c r="C114" i="3"/>
  <c r="B115" i="3"/>
  <c r="D115" i="3" s="1"/>
  <c r="C115" i="3"/>
  <c r="B116" i="3"/>
  <c r="D116" i="3" s="1"/>
  <c r="C116" i="3"/>
  <c r="B117" i="3"/>
  <c r="D117" i="3" s="1"/>
  <c r="C117" i="3"/>
  <c r="B118" i="3"/>
  <c r="C118" i="3"/>
  <c r="D118" i="3"/>
  <c r="B119" i="3"/>
  <c r="C119" i="3"/>
  <c r="D119" i="3"/>
  <c r="B120" i="3"/>
  <c r="C120" i="3"/>
  <c r="D120" i="3"/>
  <c r="B121" i="3"/>
  <c r="D121" i="3" s="1"/>
  <c r="C121" i="3"/>
  <c r="B122" i="3"/>
  <c r="D122" i="3" s="1"/>
  <c r="C122" i="3"/>
  <c r="B123" i="3"/>
  <c r="C123" i="3"/>
  <c r="D123" i="3"/>
  <c r="B124" i="3"/>
  <c r="D124" i="3" s="1"/>
  <c r="C124" i="3"/>
  <c r="B125" i="3"/>
  <c r="D125" i="3" s="1"/>
  <c r="C125" i="3"/>
  <c r="B126" i="3"/>
  <c r="D126" i="3" s="1"/>
  <c r="C126" i="3"/>
  <c r="B127" i="3"/>
  <c r="C127" i="3"/>
  <c r="D127" i="3"/>
  <c r="B128" i="3"/>
  <c r="C128" i="3"/>
  <c r="D128" i="3"/>
  <c r="B129" i="3"/>
  <c r="D129" i="3" s="1"/>
  <c r="C129" i="3"/>
  <c r="B130" i="3"/>
  <c r="D130" i="3" s="1"/>
  <c r="C130" i="3"/>
  <c r="B131" i="3"/>
  <c r="D131" i="3" s="1"/>
  <c r="C131" i="3"/>
  <c r="B132" i="3"/>
  <c r="C132" i="3"/>
  <c r="D132" i="3"/>
  <c r="B133" i="3"/>
  <c r="D133" i="3" s="1"/>
  <c r="C133" i="3"/>
  <c r="B134" i="3"/>
  <c r="C134" i="3"/>
  <c r="D134" i="3"/>
  <c r="B135" i="3"/>
  <c r="C135" i="3"/>
  <c r="D135" i="3"/>
  <c r="B136" i="3"/>
  <c r="C136" i="3"/>
  <c r="D136" i="3"/>
  <c r="B137" i="3"/>
  <c r="D137" i="3" s="1"/>
  <c r="C137" i="3"/>
  <c r="B138" i="3"/>
  <c r="C138" i="3"/>
  <c r="D138" i="3"/>
  <c r="B139" i="3"/>
  <c r="C139" i="3"/>
  <c r="D139" i="3"/>
  <c r="B140" i="3"/>
  <c r="C140" i="3"/>
  <c r="D140" i="3"/>
  <c r="B141" i="3"/>
  <c r="C141" i="3"/>
  <c r="D141" i="3"/>
  <c r="B142" i="3"/>
  <c r="C142" i="3"/>
  <c r="D142" i="3"/>
  <c r="B143" i="3"/>
  <c r="C143" i="3"/>
  <c r="D143" i="3"/>
  <c r="B144" i="3"/>
  <c r="C144" i="3"/>
  <c r="D144" i="3"/>
  <c r="B145" i="3"/>
  <c r="C145" i="3"/>
  <c r="D145" i="3"/>
  <c r="B146" i="3"/>
  <c r="C146" i="3"/>
  <c r="D146" i="3"/>
  <c r="B147" i="3"/>
  <c r="C147" i="3"/>
  <c r="D147" i="3"/>
  <c r="B148" i="3"/>
  <c r="C148" i="3"/>
  <c r="D148" i="3"/>
  <c r="B149" i="3"/>
  <c r="C149" i="3"/>
  <c r="D149" i="3"/>
  <c r="B150" i="3"/>
  <c r="C150" i="3"/>
  <c r="D150" i="3"/>
  <c r="B151" i="3"/>
  <c r="C151" i="3"/>
  <c r="D151" i="3"/>
  <c r="B152" i="3"/>
  <c r="C152" i="3"/>
  <c r="D152" i="3"/>
  <c r="B153" i="3"/>
  <c r="C153" i="3"/>
  <c r="D153" i="3"/>
  <c r="B154" i="3"/>
  <c r="C154" i="3"/>
  <c r="D154" i="3"/>
  <c r="B155" i="3"/>
  <c r="C155" i="3"/>
  <c r="D155" i="3"/>
  <c r="B156" i="3"/>
  <c r="C156" i="3"/>
  <c r="D156" i="3"/>
  <c r="B157" i="3"/>
  <c r="C157" i="3"/>
  <c r="D157" i="3"/>
  <c r="B158" i="3"/>
  <c r="C158" i="3"/>
  <c r="D158" i="3"/>
  <c r="B159" i="3"/>
  <c r="C159" i="3"/>
  <c r="D159" i="3"/>
  <c r="B160" i="3"/>
  <c r="C160" i="3"/>
  <c r="D160" i="3"/>
  <c r="B161" i="3"/>
  <c r="C161" i="3"/>
  <c r="D161" i="3"/>
  <c r="B162" i="3"/>
  <c r="C162" i="3"/>
  <c r="D162" i="3"/>
  <c r="B163" i="3"/>
  <c r="C163" i="3"/>
  <c r="D163" i="3"/>
  <c r="B164" i="3"/>
  <c r="C164" i="3"/>
  <c r="D164" i="3"/>
  <c r="B165" i="3"/>
  <c r="C165" i="3"/>
  <c r="D165" i="3"/>
  <c r="B166" i="3"/>
  <c r="C166" i="3"/>
  <c r="D166" i="3"/>
  <c r="B167" i="3"/>
  <c r="C167" i="3"/>
  <c r="D167" i="3"/>
  <c r="B168" i="3"/>
  <c r="C168" i="3"/>
  <c r="D168" i="3"/>
  <c r="B169" i="3"/>
  <c r="C169" i="3"/>
  <c r="D169" i="3"/>
  <c r="B170" i="3"/>
  <c r="D170" i="3"/>
  <c r="B171" i="3"/>
  <c r="D171" i="3"/>
  <c r="B172" i="3"/>
  <c r="D172" i="3"/>
  <c r="B173" i="3"/>
  <c r="D173" i="3"/>
  <c r="B174" i="3"/>
  <c r="D174" i="3"/>
  <c r="B175" i="3"/>
  <c r="D175" i="3"/>
  <c r="B176" i="3"/>
  <c r="D176" i="3"/>
  <c r="B177" i="3"/>
  <c r="D177" i="3"/>
  <c r="B178" i="3"/>
  <c r="D178" i="3"/>
  <c r="B179" i="3"/>
  <c r="D179" i="3"/>
  <c r="B180" i="3"/>
  <c r="D180" i="3"/>
  <c r="B181" i="3"/>
  <c r="D181" i="3"/>
  <c r="B182" i="3"/>
  <c r="D182" i="3"/>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A36" i="4"/>
  <c r="A37" i="4"/>
  <c r="A38" i="4"/>
  <c r="A39" i="4"/>
  <c r="A40" i="4"/>
  <c r="A41" i="4"/>
  <c r="A42" i="4"/>
  <c r="A43" i="4"/>
  <c r="A44" i="4"/>
  <c r="A45" i="4"/>
  <c r="A46" i="4"/>
  <c r="A47" i="4"/>
  <c r="A48" i="4"/>
  <c r="A49" i="4"/>
  <c r="A50" i="4"/>
  <c r="A51" i="4"/>
  <c r="A52" i="4"/>
  <c r="A53" i="4"/>
  <c r="I2" i="4" a="1"/>
  <c r="I2" i="4" s="1"/>
  <c r="E2" i="4" s="1"/>
  <c r="I3" i="4" a="1"/>
  <c r="I3" i="4" s="1"/>
  <c r="E3" i="4" s="1"/>
  <c r="I4" i="4" a="1"/>
  <c r="I4" i="4" s="1"/>
  <c r="E4" i="4" s="1"/>
  <c r="I5" i="4" a="1"/>
  <c r="I5" i="4" s="1"/>
  <c r="I6" i="4" a="1"/>
  <c r="I6" i="4" s="1"/>
  <c r="I7" i="4" a="1"/>
  <c r="I7" i="4" s="1"/>
  <c r="E12" i="4" s="1"/>
  <c r="I8" i="4" a="1"/>
  <c r="I8" i="4" s="1"/>
  <c r="E13" i="4" s="1"/>
  <c r="I9" i="4" a="1"/>
  <c r="I9" i="4" s="1"/>
  <c r="E16" i="4" s="1"/>
  <c r="I10" i="4" a="1"/>
  <c r="I10" i="4" s="1"/>
  <c r="E15" i="4" s="1"/>
  <c r="I11" i="4" a="1"/>
  <c r="I11" i="4" s="1"/>
  <c r="I12" i="4" a="1"/>
  <c r="I12" i="4" s="1"/>
  <c r="E7" i="4" s="1"/>
  <c r="I13" i="4" a="1"/>
  <c r="I13" i="4" s="1"/>
  <c r="I14" i="4" a="1"/>
  <c r="I14" i="4" s="1"/>
  <c r="C19" i="3"/>
  <c r="C3" i="3"/>
  <c r="C4" i="3"/>
  <c r="C5" i="3"/>
  <c r="C6" i="3"/>
  <c r="C7" i="3"/>
  <c r="C8" i="3"/>
  <c r="C9" i="3"/>
  <c r="C10" i="3"/>
  <c r="C11" i="3"/>
  <c r="C12" i="3"/>
  <c r="C13" i="3"/>
  <c r="C14" i="3"/>
  <c r="C15" i="3"/>
  <c r="C16" i="3"/>
  <c r="C17" i="3"/>
  <c r="C18" i="3"/>
  <c r="C2" i="3"/>
  <c r="B19" i="3"/>
  <c r="A19" i="3" s="1"/>
  <c r="A35" i="4"/>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2" i="4"/>
  <c r="D81" i="3" l="1"/>
  <c r="D82" i="3"/>
  <c r="D71" i="3"/>
  <c r="D31" i="3"/>
  <c r="A47" i="3"/>
  <c r="D40" i="3"/>
  <c r="D51" i="3"/>
  <c r="D27" i="3"/>
  <c r="A79" i="3"/>
  <c r="A66" i="3"/>
  <c r="A44" i="3"/>
  <c r="D39" i="3"/>
  <c r="A63" i="3"/>
  <c r="D67" i="3"/>
  <c r="D80" i="3"/>
  <c r="A72" i="3"/>
  <c r="A68" i="3"/>
  <c r="A60" i="3"/>
  <c r="D56" i="3"/>
  <c r="A50" i="3"/>
  <c r="D48" i="3"/>
  <c r="A36" i="3"/>
  <c r="A34" i="3"/>
  <c r="A28" i="3"/>
  <c r="D76" i="3"/>
  <c r="D75" i="3"/>
  <c r="A74" i="3"/>
  <c r="D64" i="3"/>
  <c r="D59" i="3"/>
  <c r="D55" i="3"/>
  <c r="D52" i="3"/>
  <c r="D43" i="3"/>
  <c r="A42" i="3"/>
  <c r="D35" i="3"/>
  <c r="D32" i="3"/>
  <c r="D77" i="3"/>
  <c r="D69" i="3"/>
  <c r="D61" i="3"/>
  <c r="D53" i="3"/>
  <c r="D45" i="3"/>
  <c r="D37" i="3"/>
  <c r="D29" i="3"/>
  <c r="D58" i="3"/>
  <c r="D73" i="3"/>
  <c r="D65" i="3"/>
  <c r="D57" i="3"/>
  <c r="D49" i="3"/>
  <c r="D41" i="3"/>
  <c r="D33" i="3"/>
  <c r="D78" i="3"/>
  <c r="D70" i="3"/>
  <c r="D62" i="3"/>
  <c r="D54" i="3"/>
  <c r="D46" i="3"/>
  <c r="D38" i="3"/>
  <c r="D30" i="3"/>
  <c r="A26" i="3"/>
  <c r="A24" i="3"/>
  <c r="D25" i="3"/>
  <c r="D22" i="3"/>
  <c r="D20" i="3"/>
  <c r="D21" i="3"/>
  <c r="A23" i="3"/>
  <c r="D19" i="3"/>
  <c r="B3" i="3"/>
  <c r="B4" i="3"/>
  <c r="B5" i="3"/>
  <c r="B6" i="3"/>
  <c r="B7" i="3"/>
  <c r="B8" i="3"/>
  <c r="B9" i="3"/>
  <c r="B10" i="3"/>
  <c r="B11" i="3"/>
  <c r="B12" i="3"/>
  <c r="B13" i="3"/>
  <c r="B14" i="3"/>
  <c r="B15" i="3"/>
  <c r="B16" i="3"/>
  <c r="B17" i="3"/>
  <c r="B18" i="3"/>
  <c r="B2" i="3"/>
  <c r="A3" i="1"/>
  <c r="A4" i="1"/>
  <c r="A5" i="1"/>
  <c r="A6" i="1"/>
  <c r="A7" i="1"/>
  <c r="A8" i="1"/>
  <c r="A9" i="1"/>
  <c r="A10" i="1"/>
  <c r="A11" i="1"/>
  <c r="A12" i="1"/>
  <c r="A13" i="1"/>
  <c r="A14" i="1"/>
  <c r="A15" i="1"/>
  <c r="A16" i="1"/>
  <c r="A17" i="1"/>
  <c r="A18" i="1"/>
  <c r="A19" i="1"/>
  <c r="A20" i="1"/>
  <c r="A21" i="1"/>
  <c r="A22" i="1"/>
  <c r="A23" i="1"/>
  <c r="A24" i="1"/>
  <c r="A25" i="1"/>
  <c r="A2" i="1"/>
  <c r="D18" i="3" l="1"/>
  <c r="A18" i="3"/>
  <c r="D17" i="3"/>
  <c r="A17" i="3"/>
  <c r="D16" i="3"/>
  <c r="A16" i="3"/>
  <c r="D15" i="3"/>
  <c r="A15" i="3"/>
  <c r="D14" i="3"/>
  <c r="A14" i="3"/>
  <c r="D13" i="3"/>
  <c r="A13" i="3"/>
  <c r="D12" i="3"/>
  <c r="A12" i="3"/>
  <c r="D11" i="3"/>
  <c r="A11" i="3"/>
  <c r="D10" i="3"/>
  <c r="A10" i="3"/>
  <c r="D9" i="3"/>
  <c r="A9" i="3"/>
  <c r="D8" i="3"/>
  <c r="A8" i="3"/>
  <c r="D7" i="3"/>
  <c r="A7" i="3"/>
  <c r="D6" i="3"/>
  <c r="A6" i="3"/>
  <c r="D5" i="3"/>
  <c r="A5" i="3"/>
  <c r="D4" i="3"/>
  <c r="A4" i="3"/>
  <c r="D3" i="3"/>
  <c r="A3" i="3"/>
  <c r="D2" i="3"/>
  <c r="A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python.xml><?xml version="1.0" encoding="utf-8"?>
<python xmlns="http://schemas.microsoft.com/office/spreadsheetml/2023/python">
  <environmentDefinition id="{882DD1B0-6546-4DFA-8A08-902A380B44EA}">
    <initialization>
      <code xml:space="preserve">import numpy as np
import pandas as pd
import matplotlib.pyplot as plt
import seaborn as sns
import statsmodels as sm
import excel
import warnings
warnings.simplefilter('ignore')
excel.set_xl_scalar_conversion(excel.convert_to_scalar)
excel.set_xl_array_conversion(excel.convert_to_dataframe)
</code>
    </initialization>
  </environmentDefinition>
</python>
</file>

<file path=xl/sharedStrings.xml><?xml version="1.0" encoding="utf-8"?>
<sst xmlns="http://schemas.openxmlformats.org/spreadsheetml/2006/main" count="410" uniqueCount="180">
  <si>
    <t>iteration</t>
  </si>
  <si>
    <t>fields</t>
  </si>
  <si>
    <t>data type</t>
  </si>
  <si>
    <t>msisdn</t>
  </si>
  <si>
    <t>card_number</t>
  </si>
  <si>
    <t>file_id</t>
  </si>
  <si>
    <t>string</t>
  </si>
  <si>
    <t>p_work_space</t>
  </si>
  <si>
    <t>p_pipeline</t>
  </si>
  <si>
    <t>p_frequency</t>
  </si>
  <si>
    <t>p_tier</t>
  </si>
  <si>
    <t>p_data_domain</t>
  </si>
  <si>
    <t>p_header</t>
  </si>
  <si>
    <t>p_delimeter</t>
  </si>
  <si>
    <t>p_table_name</t>
  </si>
  <si>
    <t>p_save_mode</t>
  </si>
  <si>
    <t>p_application_name</t>
  </si>
  <si>
    <t>p_soure_file_format</t>
  </si>
  <si>
    <t>wde</t>
  </si>
  <si>
    <t>p_source_directory</t>
  </si>
  <si>
    <t>p_file_mask</t>
  </si>
  <si>
    <t>mask</t>
  </si>
  <si>
    <t>Need to Mask?</t>
  </si>
  <si>
    <t>Need to standard?</t>
  </si>
  <si>
    <t>owning_subscriber_id</t>
  </si>
  <si>
    <t>yes</t>
  </si>
  <si>
    <t>subscriber_id</t>
  </si>
  <si>
    <t>retailer_id</t>
  </si>
  <si>
    <t>no</t>
  </si>
  <si>
    <t>ret_id</t>
  </si>
  <si>
    <t>sub_id</t>
  </si>
  <si>
    <t>fund_src</t>
  </si>
  <si>
    <t>imsi</t>
  </si>
  <si>
    <t>callingnumber</t>
  </si>
  <si>
    <t>callednumber</t>
  </si>
  <si>
    <t>ret_min</t>
  </si>
  <si>
    <t>ret_msisdn</t>
  </si>
  <si>
    <t>imei</t>
  </si>
  <si>
    <t>dsp_min</t>
  </si>
  <si>
    <t>dealer_min</t>
  </si>
  <si>
    <t>submitbytitle</t>
  </si>
  <si>
    <t>msisdn_mnp</t>
  </si>
  <si>
    <t>message_id</t>
  </si>
  <si>
    <t>message_text</t>
  </si>
  <si>
    <t>home_address_street</t>
  </si>
  <si>
    <t>home_address_city</t>
  </si>
  <si>
    <t>home_address_zipcode</t>
  </si>
  <si>
    <t>emailaddress</t>
  </si>
  <si>
    <t>birthday</t>
  </si>
  <si>
    <t>gender</t>
  </si>
  <si>
    <t>subscriber_firstname</t>
  </si>
  <si>
    <t>subscriber_middlename</t>
  </si>
  <si>
    <t>subscriber_lastname</t>
  </si>
  <si>
    <t>sitename</t>
  </si>
  <si>
    <t>siteaddress</t>
  </si>
  <si>
    <t>longitude</t>
  </si>
  <si>
    <t>latitude</t>
  </si>
  <si>
    <t>customer_account_id</t>
  </si>
  <si>
    <t>account_id</t>
  </si>
  <si>
    <t>iterations</t>
  </si>
  <si>
    <t>data_type</t>
  </si>
  <si>
    <t>Sha256</t>
  </si>
  <si>
    <t>For: Subscriber and Retailer MIN</t>
  </si>
  <si>
    <t>Teradata SQL</t>
  </si>
  <si>
    <t>Hive QL</t>
  </si>
  <si>
    <t>Output Match?</t>
  </si>
  <si>
    <t>Sample sub_id: 9191234567</t>
  </si>
  <si>
    <t>If sub_id is in 9xxx format</t>
  </si>
  <si>
    <t>sql</t>
  </si>
  <si>
    <t>select case when sub_id is null then null else lower(t_accs.HASH_SHA256('63' || trim(sub_id) || 'pO7i1cOAu2qQzFcJyaWBMDAShsfhK6uEmNX57h3vK83lPFFqxCHFWhEPzA3pXulQ')) as sub_id;</t>
  </si>
  <si>
    <t>lower(sha2(concat('63', trim(cast(&lt;field&gt; as string)), 'pO7i1cOAu2qQzFcJyaWBMDAShsfhK6uEmNX57h3vK83lPFFqxCHFWhEPzA3pXulQ'),256)) as &lt;field&gt;</t>
  </si>
  <si>
    <t>output</t>
  </si>
  <si>
    <t>9205440654a41388b27bd285d33a3adc9f8b865b0965606ff79037a8407a8d53</t>
  </si>
  <si>
    <t>Sample sub_id: 639191234567</t>
  </si>
  <si>
    <t>If sub_id is in 639xxx format</t>
  </si>
  <si>
    <t>select case when sub_id is null then null else lower(t_accs.HASH_SHA256(trim(sub_id) || 'pO7i1cOAu2qQzFcJyaWBMDAShsfhK6uEmNX57h3vK83lPFFqxCHFWhEPzA3pXulQ')) as sub_id  from sourcetable;</t>
  </si>
  <si>
    <t>lower(sha2(concat(trim(cast(&lt;field&gt; as string)), 'pO7i1cOAu2qQzFcJyaWBMDAShsfhK6uEmNX57h3vK83lPFFqxCHFWhEPzA3pXulQ'),256)) as &lt;field&gt;</t>
  </si>
  <si>
    <t>Length</t>
  </si>
  <si>
    <t>For: Non-Subscriber and Non-Retailer MIN</t>
  </si>
  <si>
    <t>Sample non_sub_id: 'string_value'</t>
  </si>
  <si>
    <t>sha</t>
  </si>
  <si>
    <t>select case when non_sub_id is null then null else lower(t_accs.HASH_SHA256(trim(non_sub_id ) || 'pO7i1cOAu2qQzFcJyaWBMDAShsfhK6uEmNX57h3vK83lPFFqxCHFWhEPzA3pXulQ')) as non_sub_id from sourcetable;</t>
  </si>
  <si>
    <t>lower(sha2(concat(trim(&lt;field&gt;), 'pO7i1cOAu2qQzFcJyaWBMDAShsfhK6uEmNX57h3vK83lPFFqxCHFWhEPzA3pXulQ'),256)) as &lt;field&gt;</t>
  </si>
  <si>
    <t>52ced0daa104962081b0fbac2e770dea129ce752eecb97137160356c04d9534c</t>
  </si>
  <si>
    <t>Warning: SAA saw columns where the MIN inside the column are mixed with 639xxx format and 9xxx format. In this case, please write the logic to standardize the MIN into 639xxx format.</t>
  </si>
  <si>
    <t>MSISDN format (63 OR 9)</t>
  </si>
  <si>
    <t>a_num</t>
  </si>
  <si>
    <t>b_num</t>
  </si>
  <si>
    <t>a_number</t>
  </si>
  <si>
    <t>b_number</t>
  </si>
  <si>
    <t>Click to lowercase</t>
  </si>
  <si>
    <t>Reformmater</t>
  </si>
  <si>
    <t>Remove spaces and comma</t>
  </si>
  <si>
    <t>hash</t>
  </si>
  <si>
    <t>rtl_grp</t>
  </si>
  <si>
    <t>dsp_acct</t>
  </si>
  <si>
    <t>rd_acct</t>
  </si>
  <si>
    <t>pd_acct</t>
  </si>
  <si>
    <t>tier_suffix</t>
  </si>
  <si>
    <t>comment</t>
  </si>
  <si>
    <t>dbx_process_dttm</t>
  </si>
  <si>
    <t>timestamp</t>
  </si>
  <si>
    <t>file_name</t>
  </si>
  <si>
    <t>p_file_size</t>
  </si>
  <si>
    <t>additionalinfo</t>
  </si>
  <si>
    <t>externaltransactionreference</t>
  </si>
  <si>
    <t>cu</t>
  </si>
  <si>
    <t>append</t>
  </si>
  <si>
    <t>bronze</t>
  </si>
  <si>
    <t>file_date</t>
  </si>
  <si>
    <t>date</t>
  </si>
  <si>
    <t>txn_dt</t>
  </si>
  <si>
    <t>Represents the specific date related to the wallet account or subscription, which can be useful for time-based analyses</t>
  </si>
  <si>
    <t>date inline from the file</t>
  </si>
  <si>
    <t>Records the date and time when the data was processed in the DBX system, important for tracking data processing activities</t>
  </si>
  <si>
    <t>Contains the name of the file from which the data was derived, aiding in data traceability and management</t>
  </si>
  <si>
    <t>tstamp</t>
  </si>
  <si>
    <t>username</t>
  </si>
  <si>
    <t>reasonfordeletion</t>
  </si>
  <si>
    <t>propertytypename</t>
  </si>
  <si>
    <t>source</t>
  </si>
  <si>
    <t>accountnum</t>
  </si>
  <si>
    <t>subscriptionproperty</t>
  </si>
  <si>
    <t>cox_nrt_acounthistory</t>
  </si>
  <si>
    <t>GENZ - Bronze ingest  acounthistory</t>
  </si>
  <si>
    <t>/talend_prod/data/hive/gdm_landing/cox_nrt_acounthistory/</t>
  </si>
  <si>
    <t>parquet</t>
  </si>
  <si>
    <t>cox*</t>
  </si>
  <si>
    <t>p_task_key_name</t>
  </si>
  <si>
    <t>4gb</t>
  </si>
  <si>
    <t>txn_date</t>
  </si>
  <si>
    <t>historytypekeya</t>
  </si>
  <si>
    <t>unknown</t>
  </si>
  <si>
    <t>longinteger</t>
  </si>
  <si>
    <t>p_partition_column</t>
  </si>
  <si>
    <t>asd</t>
  </si>
  <si>
    <t>daily</t>
  </si>
  <si>
    <t>p_retention_key</t>
  </si>
  <si>
    <t>Field Name</t>
  </si>
  <si>
    <t>Tag Key</t>
  </si>
  <si>
    <t>Tag Value</t>
  </si>
  <si>
    <t>dataprivacy</t>
  </si>
  <si>
    <t>personal</t>
  </si>
  <si>
    <t>retailer_msisdn</t>
  </si>
  <si>
    <t>first name</t>
  </si>
  <si>
    <t>middle name</t>
  </si>
  <si>
    <t>last name</t>
  </si>
  <si>
    <t>customer name</t>
  </si>
  <si>
    <t>customer account id</t>
  </si>
  <si>
    <t>account id</t>
  </si>
  <si>
    <t>address</t>
  </si>
  <si>
    <t>email</t>
  </si>
  <si>
    <t>birth date</t>
  </si>
  <si>
    <t>tac</t>
  </si>
  <si>
    <t>infoclass</t>
  </si>
  <si>
    <t>restricted</t>
  </si>
  <si>
    <t>lac</t>
  </si>
  <si>
    <t>ci</t>
  </si>
  <si>
    <t>enodebd</t>
  </si>
  <si>
    <t>eci_ci</t>
  </si>
  <si>
    <t>otp</t>
  </si>
  <si>
    <t>celliddec</t>
  </si>
  <si>
    <t>lacenodebci</t>
  </si>
  <si>
    <t>locationcode</t>
  </si>
  <si>
    <t>eutrancellid</t>
  </si>
  <si>
    <t>Project Name</t>
  </si>
  <si>
    <t>jobs_to_deploy</t>
  </si>
  <si>
    <t>dev</t>
  </si>
  <si>
    <t>GENZ PIPELINE</t>
  </si>
  <si>
    <t>kenny</t>
  </si>
  <si>
    <t>implementation_date</t>
  </si>
  <si>
    <t>20250913</t>
  </si>
  <si>
    <t>1) cox_sms
2) cox_data
3) cox_call
4) cox_byte</t>
  </si>
  <si>
    <t>LEGEND:</t>
  </si>
  <si>
    <t>RED</t>
  </si>
  <si>
    <t>YELLOW</t>
  </si>
  <si>
    <t>ORANGE</t>
  </si>
  <si>
    <t>EXCEPTION</t>
  </si>
  <si>
    <t>CAN BE CHANGE</t>
  </si>
  <si>
    <t>DO NOT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</si>
</sst>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Aptos Narrow"/>
      <family val="2"/>
      <scheme val="minor"/>
    </font>
    <font>
      <sz val="11"/>
      <color rgb="FF000000"/>
      <name val="Aptos Narrow"/>
      <family val="2"/>
      <scheme val="minor"/>
    </font>
    <font>
      <b/>
      <sz val="11"/>
      <color rgb="FFFF0000"/>
      <name val="Aptos Narrow"/>
      <family val="2"/>
      <scheme val="minor"/>
    </font>
    <font>
      <b/>
      <sz val="11"/>
      <color rgb="FF000000"/>
      <name val="Aptos Narrow"/>
      <family val="2"/>
      <scheme val="minor"/>
    </font>
    <font>
      <b/>
      <sz val="11"/>
      <color rgb="FFFFFFFF"/>
      <name val="Aptos Narrow"/>
      <family val="2"/>
      <scheme val="minor"/>
    </font>
    <font>
      <sz val="11"/>
      <color theme="1"/>
      <name val="Aptos Narrow"/>
      <family val="2"/>
      <scheme val="minor"/>
    </font>
    <font>
      <sz val="12"/>
      <color theme="0"/>
      <name val="Aptos Narrow"/>
      <family val="2"/>
      <scheme val="minor"/>
    </font>
    <font>
      <sz val="11"/>
      <color rgb="FF000000"/>
      <name val="Calibri"/>
    </font>
    <font>
      <sz val="11"/>
      <color rgb="FF000000"/>
      <name val="Calibri"/>
      <family val="2"/>
    </font>
    <font>
      <b/>
      <sz val="11"/>
      <color theme="1"/>
      <name val="Aptos Narrow"/>
      <family val="2"/>
      <scheme val="minor"/>
    </font>
    <font>
      <b/>
      <sz val="11"/>
      <color theme="0"/>
      <name val="Aptos Narrow"/>
      <family val="2"/>
      <scheme val="minor"/>
    </font>
  </fonts>
  <fills count="8">
    <fill>
      <patternFill patternType="none"/>
    </fill>
    <fill>
      <patternFill patternType="gray125"/>
    </fill>
    <fill>
      <patternFill patternType="solid">
        <fgColor rgb="FFFFFF00"/>
        <bgColor indexed="64"/>
      </patternFill>
    </fill>
    <fill>
      <patternFill patternType="solid">
        <fgColor rgb="FFE97132"/>
        <bgColor rgb="FF000000"/>
      </patternFill>
    </fill>
    <fill>
      <patternFill patternType="solid">
        <fgColor rgb="FF156082"/>
        <bgColor rgb="FF000000"/>
      </patternFill>
    </fill>
    <fill>
      <patternFill patternType="solid">
        <fgColor rgb="FFFF0000"/>
        <bgColor indexed="64"/>
      </patternFill>
    </fill>
    <fill>
      <patternFill patternType="solid">
        <fgColor theme="5" tint="0.59999389629810485"/>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style="thin">
        <color rgb="FFFFFFFF"/>
      </left>
      <right/>
      <top style="thin">
        <color rgb="FFFFFFFF"/>
      </top>
      <bottom/>
      <diagonal/>
    </border>
    <border>
      <left/>
      <right style="thin">
        <color rgb="FFFFFFFF"/>
      </right>
      <top style="thin">
        <color rgb="FFFFFFFF"/>
      </top>
      <bottom style="thin">
        <color rgb="FFFFFFFF"/>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FFFFFF"/>
      </left>
      <right style="thin">
        <color rgb="FFFFFFFF"/>
      </right>
      <top/>
      <bottom/>
      <diagonal/>
    </border>
    <border>
      <left style="thin">
        <color rgb="FFFFFFFF"/>
      </left>
      <right style="thin">
        <color rgb="FFFFFFFF"/>
      </right>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cellStyleXfs>
  <cellXfs count="52">
    <xf numFmtId="0" fontId="0" fillId="0" borderId="0" xfId="0"/>
    <xf numFmtId="0" fontId="0" fillId="2" borderId="1" xfId="0" applyFill="1" applyBorder="1"/>
    <xf numFmtId="0" fontId="0" fillId="0" borderId="1" xfId="0" applyBorder="1"/>
    <xf numFmtId="0" fontId="0" fillId="0" borderId="1" xfId="0" applyBorder="1" applyAlignment="1">
      <alignment wrapText="1"/>
    </xf>
    <xf numFmtId="0" fontId="1" fillId="0" borderId="2" xfId="0" applyFont="1" applyBorder="1"/>
    <xf numFmtId="0" fontId="2" fillId="0" borderId="2" xfId="0" applyFont="1" applyBorder="1"/>
    <xf numFmtId="0" fontId="3" fillId="0" borderId="2" xfId="0" applyFont="1" applyBorder="1"/>
    <xf numFmtId="0" fontId="1" fillId="0" borderId="3" xfId="0" applyFont="1" applyBorder="1"/>
    <xf numFmtId="0" fontId="1" fillId="0" borderId="4" xfId="0" applyFont="1" applyBorder="1"/>
    <xf numFmtId="0" fontId="4" fillId="3"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0" borderId="1" xfId="0" applyFont="1" applyBorder="1" applyAlignment="1">
      <alignment horizontal="center" vertical="center"/>
    </xf>
    <xf numFmtId="0" fontId="1" fillId="0" borderId="5" xfId="0" applyFont="1" applyBorder="1"/>
    <xf numFmtId="0" fontId="1" fillId="0" borderId="1" xfId="0" applyFont="1" applyBorder="1" applyAlignment="1">
      <alignment vertical="center" wrapText="1"/>
    </xf>
    <xf numFmtId="0" fontId="1" fillId="0" borderId="1" xfId="0" applyFont="1" applyBorder="1" applyAlignment="1">
      <alignment vertical="center"/>
    </xf>
    <xf numFmtId="0" fontId="1" fillId="0" borderId="8" xfId="0" applyFont="1" applyBorder="1"/>
    <xf numFmtId="0" fontId="1" fillId="0" borderId="8" xfId="0" applyFont="1" applyBorder="1" applyAlignment="1">
      <alignment horizontal="center" vertical="center"/>
    </xf>
    <xf numFmtId="0" fontId="1" fillId="0" borderId="8" xfId="0" applyFont="1" applyBorder="1" applyAlignment="1">
      <alignment vertical="center"/>
    </xf>
    <xf numFmtId="0" fontId="1" fillId="0" borderId="9" xfId="0" applyFont="1" applyBorder="1"/>
    <xf numFmtId="0" fontId="0" fillId="0" borderId="1" xfId="0" applyBorder="1" applyAlignment="1">
      <alignment horizontal="left" vertical="top" wrapText="1"/>
    </xf>
    <xf numFmtId="0" fontId="0" fillId="0" borderId="0" xfId="0" applyAlignment="1">
      <alignment wrapText="1"/>
    </xf>
    <xf numFmtId="0" fontId="0" fillId="0" borderId="0" xfId="0" applyAlignment="1">
      <alignment horizontal="left" vertical="top" wrapText="1"/>
    </xf>
    <xf numFmtId="0" fontId="0" fillId="0" borderId="7" xfId="0" applyBorder="1"/>
    <xf numFmtId="0" fontId="6" fillId="5" borderId="1" xfId="0" applyFont="1" applyFill="1" applyBorder="1"/>
    <xf numFmtId="0" fontId="7" fillId="0" borderId="0" xfId="0" applyFont="1"/>
    <xf numFmtId="49" fontId="0" fillId="2" borderId="1" xfId="0" applyNumberFormat="1" applyFill="1" applyBorder="1"/>
    <xf numFmtId="0" fontId="7" fillId="0" borderId="0" xfId="0" applyFont="1" applyAlignment="1">
      <alignment horizontal="left" vertical="top" wrapText="1"/>
    </xf>
    <xf numFmtId="0" fontId="0" fillId="0" borderId="0" xfId="0" applyAlignment="1">
      <alignment horizontal="left" wrapText="1"/>
    </xf>
    <xf numFmtId="0" fontId="8" fillId="0" borderId="0" xfId="0" applyFont="1" applyAlignment="1">
      <alignment horizontal="left" wrapText="1"/>
    </xf>
    <xf numFmtId="0" fontId="7" fillId="0" borderId="0" xfId="0" applyFont="1" applyAlignment="1">
      <alignment horizontal="left" wrapText="1"/>
    </xf>
    <xf numFmtId="0" fontId="0" fillId="0" borderId="1" xfId="0" applyBorder="1" applyAlignment="1">
      <alignment horizontal="left" vertical="center"/>
    </xf>
    <xf numFmtId="0" fontId="0" fillId="0" borderId="0" xfId="0" applyAlignment="1">
      <alignment horizontal="left" vertical="center"/>
    </xf>
    <xf numFmtId="0" fontId="6" fillId="5" borderId="1" xfId="0" applyFont="1" applyFill="1" applyBorder="1" applyAlignment="1">
      <alignment horizontal="left" vertical="center"/>
    </xf>
    <xf numFmtId="0" fontId="6" fillId="5" borderId="0" xfId="0" applyFont="1" applyFill="1"/>
    <xf numFmtId="0" fontId="6" fillId="5" borderId="12" xfId="0" applyFont="1" applyFill="1" applyBorder="1"/>
    <xf numFmtId="0" fontId="6" fillId="5" borderId="0" xfId="0" applyFont="1" applyFill="1" applyAlignment="1">
      <alignment horizontal="left" vertical="center"/>
    </xf>
    <xf numFmtId="0" fontId="0" fillId="6" borderId="0" xfId="0" applyFill="1"/>
    <xf numFmtId="0" fontId="9" fillId="0" borderId="0" xfId="0" applyFont="1"/>
    <xf numFmtId="0" fontId="10" fillId="5" borderId="0" xfId="0" applyFont="1" applyFill="1" applyAlignment="1">
      <alignment horizontal="center" vertical="center"/>
    </xf>
    <xf numFmtId="49" fontId="0" fillId="0" borderId="1" xfId="0" applyNumberFormat="1" applyBorder="1"/>
    <xf numFmtId="0" fontId="0" fillId="0" borderId="1" xfId="0" applyBorder="1" applyAlignment="1">
      <alignment horizontal="left" wrapText="1" indent="3"/>
    </xf>
    <xf numFmtId="0" fontId="2" fillId="0" borderId="10" xfId="0" applyFont="1" applyBorder="1" applyAlignment="1">
      <alignment horizontal="center"/>
    </xf>
    <xf numFmtId="0" fontId="2" fillId="0" borderId="11" xfId="0" applyFont="1" applyBorder="1" applyAlignment="1">
      <alignment horizontal="center"/>
    </xf>
    <xf numFmtId="0" fontId="2" fillId="0" borderId="5" xfId="0" applyFont="1" applyBorder="1" applyAlignment="1">
      <alignment horizontal="center"/>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0" fillId="7" borderId="1" xfId="0" applyFill="1" applyBorder="1" applyAlignment="1">
      <alignment horizontal="left" vertical="center"/>
    </xf>
    <xf numFmtId="0" fontId="0" fillId="6" borderId="1" xfId="0" applyFill="1" applyBorder="1"/>
    <xf numFmtId="0" fontId="0" fillId="0" borderId="13" xfId="0" applyBorder="1" applyAlignment="1">
      <alignment horizontal="center"/>
    </xf>
    <xf numFmtId="0" fontId="0" fillId="0" borderId="14" xfId="0" applyBorder="1" applyAlignment="1">
      <alignment horizontal="center"/>
    </xf>
  </cellXfs>
  <cellStyles count="2">
    <cellStyle name="Normal" xfId="0" builtinId="0"/>
    <cellStyle name="Normal 2" xfId="1" xr:uid="{BA324A14-D0FD-4293-909F-A3879148D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3/09/relationships/Python" Target="python.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activeX/activeX2.xml><?xml version="1.0" encoding="utf-8"?>
<ax:ocx xmlns:ax="http://schemas.microsoft.com/office/2006/activeX" xmlns:r="http://schemas.openxmlformats.org/officeDocument/2006/relationships" ax:classid="{D7053240-CE69-11CD-A777-00DD01143C57}" ax:persistence="persistStreamInit" r:id="rId1"/>
</file>

<file path=xl/activeX/activeX3.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image" Target="../media/image2.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0</xdr:colOff>
          <xdr:row>2</xdr:row>
          <xdr:rowOff>0</xdr:rowOff>
        </xdr:from>
        <xdr:to>
          <xdr:col>9</xdr:col>
          <xdr:colOff>0</xdr:colOff>
          <xdr:row>3</xdr:row>
          <xdr:rowOff>0</xdr:rowOff>
        </xdr:to>
        <xdr:sp macro="" textlink="">
          <xdr:nvSpPr>
            <xdr:cNvPr id="1025" name="lowerCase"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xdr:row>
          <xdr:rowOff>0</xdr:rowOff>
        </xdr:from>
        <xdr:to>
          <xdr:col>10</xdr:col>
          <xdr:colOff>0</xdr:colOff>
          <xdr:row>3</xdr:row>
          <xdr:rowOff>0</xdr:rowOff>
        </xdr:to>
        <xdr:sp macro="" textlink="">
          <xdr:nvSpPr>
            <xdr:cNvPr id="1026" name="Reformat"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0</xdr:colOff>
          <xdr:row>2</xdr:row>
          <xdr:rowOff>0</xdr:rowOff>
        </xdr:from>
        <xdr:to>
          <xdr:col>11</xdr:col>
          <xdr:colOff>0</xdr:colOff>
          <xdr:row>3</xdr:row>
          <xdr:rowOff>0</xdr:rowOff>
        </xdr:to>
        <xdr:sp macro="" textlink="">
          <xdr:nvSpPr>
            <xdr:cNvPr id="1029" name="removeSpace_comma"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KLMembrano\OneDrive%20-%20PLDT\ALAPAAP\AUTOMATION_CONFIG.xlsx" TargetMode="External"/><Relationship Id="rId1" Type="http://schemas.openxmlformats.org/officeDocument/2006/relationships/externalLinkPath" Target="file:///C:\Users\KLMembrano\OneDrive%20-%20PLDT\ALAPAAP\AUTOMATION_CONFI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UTOMATION"/>
      <sheetName val="MASKING-FIELDS"/>
      <sheetName val="YML"/>
      <sheetName val="ETC_JSON"/>
      <sheetName val="GDM_JSON"/>
      <sheetName val="MASKING-GUIDE"/>
    </sheetNames>
    <sheetDataSet>
      <sheetData sheetId="0"/>
      <sheetData sheetId="1"/>
      <sheetData sheetId="2"/>
      <sheetData sheetId="3"/>
      <sheetData sheetId="4"/>
      <sheetData sheetId="5">
        <row r="8">
          <cell r="I8" t="str">
            <v>lower(sha2(concat('63', trim(cast(&lt;field&gt; as string)), 'pO7i1cOAu2qQzFcJyaWBMDAShsfhK6uEmNX57h3vK83lPFFqxCHFWhEPzA3pXulQ'),256)) as &lt;field&gt;</v>
          </cell>
        </row>
        <row r="11">
          <cell r="I11" t="str">
            <v>lower(sha2(concat(trim(cast(&lt;field&gt; as string)), 'pO7i1cOAu2qQzFcJyaWBMDAShsfhK6uEmNX57h3vK83lPFFqxCHFWhEPzA3pXulQ'),256)) as &lt;field&gt;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control" Target="../activeX/activeX3.xml"/><Relationship Id="rId3" Type="http://schemas.openxmlformats.org/officeDocument/2006/relationships/vmlDrawing" Target="../drawings/vmlDrawing1.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 Id="rId9" Type="http://schemas.openxmlformats.org/officeDocument/2006/relationships/image" Target="../media/image3.emf"/></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C9AC6-4029-4F08-B083-63D2E831A7CE}">
  <sheetPr codeName="Sheet1"/>
  <dimension ref="A1:K131"/>
  <sheetViews>
    <sheetView workbookViewId="0">
      <selection activeCell="B27" sqref="B27"/>
    </sheetView>
  </sheetViews>
  <sheetFormatPr defaultRowHeight="15.6" x14ac:dyDescent="0.3"/>
  <cols>
    <col min="1" max="1" width="13.59765625" customWidth="1"/>
    <col min="2" max="2" width="40.296875" bestFit="1" customWidth="1"/>
    <col min="3" max="3" width="12.09765625" bestFit="1" customWidth="1"/>
    <col min="4" max="4" width="8.69921875" style="27" bestFit="1" customWidth="1"/>
    <col min="5" max="5" width="11.09765625" customWidth="1"/>
    <col min="9" max="9" width="15.796875" bestFit="1" customWidth="1"/>
    <col min="10" max="10" width="11.59765625" bestFit="1" customWidth="1"/>
    <col min="11" max="11" width="23.8984375" bestFit="1" customWidth="1"/>
  </cols>
  <sheetData>
    <row r="1" spans="1:11" ht="16.2" customHeight="1" x14ac:dyDescent="0.3">
      <c r="A1" s="33" t="s">
        <v>0</v>
      </c>
      <c r="B1" t="s">
        <v>1</v>
      </c>
      <c r="C1" t="s">
        <v>2</v>
      </c>
      <c r="D1" s="27" t="s">
        <v>99</v>
      </c>
      <c r="E1" s="38" t="s">
        <v>139</v>
      </c>
      <c r="F1" s="38" t="s">
        <v>140</v>
      </c>
    </row>
    <row r="2" spans="1:11" ht="16.2" customHeight="1" x14ac:dyDescent="0.3">
      <c r="A2" t="str">
        <f t="shared" ref="A2:A25" si="0">IF(B2&lt;&gt;"", "_c" &amp; ROW(B2)-ROW($B$2), "")</f>
        <v>_c0</v>
      </c>
      <c r="B2" t="s">
        <v>3</v>
      </c>
      <c r="C2" t="s">
        <v>6</v>
      </c>
      <c r="D2" s="28" t="s">
        <v>132</v>
      </c>
      <c r="E2" t="str" cm="1">
        <f t="array" ref="E2:F2">_xlfn.XLOOKUP(B2,TAGS!$A$2:$A$29,TAGS!$B$2:$C$29,"",0)</f>
        <v>dataprivacy</v>
      </c>
      <c r="F2" t="str">
        <v>personal</v>
      </c>
      <c r="I2" s="1" t="s">
        <v>90</v>
      </c>
      <c r="J2" s="1" t="s">
        <v>91</v>
      </c>
      <c r="K2" s="1" t="s">
        <v>92</v>
      </c>
    </row>
    <row r="3" spans="1:11" ht="15.6" customHeight="1" x14ac:dyDescent="0.3">
      <c r="A3" t="str">
        <f t="shared" si="0"/>
        <v>_c1</v>
      </c>
      <c r="B3" t="s">
        <v>131</v>
      </c>
      <c r="C3" t="s">
        <v>6</v>
      </c>
      <c r="D3" s="28" t="s">
        <v>132</v>
      </c>
      <c r="E3" t="str" cm="1">
        <f t="array" ref="E3">_xlfn.XLOOKUP(B3,TAGS!$A$2:$A$29,TAGS!$B$2:$C$29,"",0)</f>
        <v/>
      </c>
      <c r="I3" s="22"/>
    </row>
    <row r="4" spans="1:11" ht="15" customHeight="1" x14ac:dyDescent="0.3">
      <c r="A4" t="str">
        <f t="shared" si="0"/>
        <v>_c2</v>
      </c>
      <c r="B4" t="s">
        <v>118</v>
      </c>
      <c r="C4" t="s">
        <v>6</v>
      </c>
      <c r="D4" s="29" t="s">
        <v>132</v>
      </c>
      <c r="E4" t="str" cm="1">
        <f t="array" ref="E4">_xlfn.XLOOKUP(B4,TAGS!$A$2:$A$29,TAGS!$B$2:$C$29,"",0)</f>
        <v/>
      </c>
    </row>
    <row r="5" spans="1:11" ht="16.2" customHeight="1" x14ac:dyDescent="0.3">
      <c r="A5" t="str">
        <f t="shared" si="0"/>
        <v>_c3</v>
      </c>
      <c r="B5" t="s">
        <v>116</v>
      </c>
      <c r="C5" t="s">
        <v>101</v>
      </c>
      <c r="D5" s="28" t="s">
        <v>101</v>
      </c>
      <c r="E5" t="str" cm="1">
        <f t="array" ref="E5">_xlfn.XLOOKUP(B5,TAGS!$A$2:$A$29,TAGS!$B$2:$C$29,"",0)</f>
        <v/>
      </c>
    </row>
    <row r="6" spans="1:11" ht="15" customHeight="1" x14ac:dyDescent="0.3">
      <c r="A6" t="str">
        <f t="shared" ref="A6:A17" si="1">IF(B6&lt;&gt;"", "_c" &amp; ROW(B6)-ROW($B$2), "")</f>
        <v>_c4</v>
      </c>
      <c r="B6" t="s">
        <v>117</v>
      </c>
      <c r="C6" t="s">
        <v>6</v>
      </c>
      <c r="D6" s="29" t="s">
        <v>132</v>
      </c>
      <c r="E6" t="str" cm="1">
        <f t="array" ref="E6">_xlfn.XLOOKUP(B6,TAGS!$A$2:$A$29,TAGS!$B$2:$C$29,"",0)</f>
        <v/>
      </c>
      <c r="I6" t="s">
        <v>130</v>
      </c>
      <c r="J6" t="s">
        <v>110</v>
      </c>
      <c r="K6" t="s">
        <v>112</v>
      </c>
    </row>
    <row r="7" spans="1:11" ht="16.2" customHeight="1" x14ac:dyDescent="0.3">
      <c r="A7" t="str">
        <f t="shared" si="1"/>
        <v>_c5</v>
      </c>
      <c r="B7" t="s">
        <v>121</v>
      </c>
      <c r="C7" t="s">
        <v>133</v>
      </c>
      <c r="D7" s="29" t="s">
        <v>132</v>
      </c>
      <c r="E7" t="str" cm="1">
        <f t="array" ref="E7">_xlfn.XLOOKUP(B7,TAGS!$A$2:$A$29,TAGS!$B$2:$C$29,"",0)</f>
        <v/>
      </c>
      <c r="I7" t="s">
        <v>109</v>
      </c>
      <c r="J7" t="s">
        <v>110</v>
      </c>
      <c r="K7" t="s">
        <v>113</v>
      </c>
    </row>
    <row r="8" spans="1:11" ht="16.2" customHeight="1" x14ac:dyDescent="0.3">
      <c r="A8" t="str">
        <f t="shared" si="1"/>
        <v>_c6</v>
      </c>
      <c r="B8" t="s">
        <v>104</v>
      </c>
      <c r="C8" t="s">
        <v>6</v>
      </c>
      <c r="D8" s="29" t="s">
        <v>132</v>
      </c>
      <c r="E8" t="str" cm="1">
        <f t="array" ref="E8">_xlfn.XLOOKUP(B8,TAGS!$A$2:$A$29,TAGS!$B$2:$C$29,"",0)</f>
        <v/>
      </c>
      <c r="I8" t="s">
        <v>100</v>
      </c>
      <c r="J8" t="s">
        <v>101</v>
      </c>
      <c r="K8" t="s">
        <v>114</v>
      </c>
    </row>
    <row r="9" spans="1:11" ht="16.2" customHeight="1" x14ac:dyDescent="0.3">
      <c r="A9" t="str">
        <f t="shared" si="1"/>
        <v>_c7</v>
      </c>
      <c r="B9" t="s">
        <v>119</v>
      </c>
      <c r="C9" t="s">
        <v>6</v>
      </c>
      <c r="D9" s="28" t="s">
        <v>132</v>
      </c>
      <c r="E9" t="str" cm="1">
        <f t="array" ref="E9">_xlfn.XLOOKUP(B9,TAGS!$A$2:$A$29,TAGS!$B$2:$C$29,"",0)</f>
        <v/>
      </c>
      <c r="I9" t="s">
        <v>102</v>
      </c>
      <c r="J9" t="s">
        <v>6</v>
      </c>
      <c r="K9" t="s">
        <v>115</v>
      </c>
    </row>
    <row r="10" spans="1:11" ht="16.2" customHeight="1" x14ac:dyDescent="0.3">
      <c r="A10" t="str">
        <f t="shared" si="1"/>
        <v>_c8</v>
      </c>
      <c r="B10" t="s">
        <v>120</v>
      </c>
      <c r="C10" t="s">
        <v>6</v>
      </c>
      <c r="D10" s="29" t="s">
        <v>132</v>
      </c>
      <c r="E10" t="str" cm="1">
        <f t="array" ref="E10">_xlfn.XLOOKUP(B10,TAGS!$A$2:$A$29,TAGS!$B$2:$C$29,"",0)</f>
        <v/>
      </c>
      <c r="I10" t="s">
        <v>5</v>
      </c>
      <c r="J10" t="s">
        <v>6</v>
      </c>
      <c r="K10" t="s">
        <v>5</v>
      </c>
    </row>
    <row r="11" spans="1:11" ht="16.2" customHeight="1" x14ac:dyDescent="0.3">
      <c r="A11" t="str">
        <f t="shared" si="1"/>
        <v>_c9</v>
      </c>
      <c r="B11" t="s">
        <v>105</v>
      </c>
      <c r="C11" t="s">
        <v>6</v>
      </c>
      <c r="D11" s="28" t="s">
        <v>132</v>
      </c>
      <c r="E11" t="str" cm="1">
        <f t="array" ref="E11">_xlfn.XLOOKUP(B11,TAGS!$A$2:$A$29,TAGS!$B$2:$C$29,"",0)</f>
        <v/>
      </c>
    </row>
    <row r="12" spans="1:11" ht="16.2" customHeight="1" x14ac:dyDescent="0.3">
      <c r="A12" t="str">
        <f t="shared" si="1"/>
        <v>_c10</v>
      </c>
      <c r="B12" t="s">
        <v>122</v>
      </c>
      <c r="C12" t="s">
        <v>6</v>
      </c>
      <c r="D12" s="28" t="s">
        <v>132</v>
      </c>
      <c r="E12" t="str" cm="1">
        <f t="array" ref="E12">_xlfn.XLOOKUP(B12,TAGS!$A$2:$A$29,TAGS!$B$2:$C$29,"",0)</f>
        <v/>
      </c>
    </row>
    <row r="13" spans="1:11" ht="16.2" customHeight="1" x14ac:dyDescent="0.3">
      <c r="A13" t="str">
        <f t="shared" si="1"/>
        <v>_c11</v>
      </c>
      <c r="B13" t="s">
        <v>37</v>
      </c>
      <c r="C13" t="s">
        <v>110</v>
      </c>
      <c r="D13" s="29" t="s">
        <v>110</v>
      </c>
      <c r="E13" t="str" cm="1">
        <f t="array" ref="E13:F13">_xlfn.XLOOKUP(B13,TAGS!$A$2:$A$29,TAGS!$B$2:$C$29,"",0)</f>
        <v>dataprivacy</v>
      </c>
      <c r="F13" t="str">
        <v>personal</v>
      </c>
    </row>
    <row r="14" spans="1:11" ht="16.2" customHeight="1" x14ac:dyDescent="0.3">
      <c r="A14" t="str">
        <f t="shared" si="1"/>
        <v>_c12</v>
      </c>
      <c r="B14" t="s">
        <v>135</v>
      </c>
      <c r="C14" t="s">
        <v>110</v>
      </c>
      <c r="D14" s="29" t="s">
        <v>110</v>
      </c>
      <c r="E14" t="str" cm="1">
        <f t="array" ref="E14">_xlfn.XLOOKUP(B14,TAGS!$A$2:$A$29,TAGS!$B$2:$C$29,"",0)</f>
        <v/>
      </c>
    </row>
    <row r="15" spans="1:11" ht="16.2" customHeight="1" x14ac:dyDescent="0.3">
      <c r="A15" t="str">
        <f t="shared" si="1"/>
        <v>_c13</v>
      </c>
      <c r="B15" t="s">
        <v>135</v>
      </c>
      <c r="C15" t="s">
        <v>101</v>
      </c>
      <c r="D15" s="29" t="s">
        <v>101</v>
      </c>
      <c r="E15" t="str" cm="1">
        <f t="array" ref="E15">_xlfn.XLOOKUP(B15,TAGS!$A$2:$A$29,TAGS!$B$2:$C$29,"",0)</f>
        <v/>
      </c>
    </row>
    <row r="16" spans="1:11" ht="16.2" customHeight="1" x14ac:dyDescent="0.3">
      <c r="A16" t="str">
        <f t="shared" si="1"/>
        <v>_c14</v>
      </c>
      <c r="B16" t="s">
        <v>24</v>
      </c>
      <c r="C16" t="s">
        <v>6</v>
      </c>
      <c r="D16" s="28" t="s">
        <v>132</v>
      </c>
      <c r="E16" t="str" cm="1">
        <f t="array" ref="E16:F16">_xlfn.XLOOKUP(B16,TAGS!$A$2:$A$29,TAGS!$B$2:$C$29,"",0)</f>
        <v>dataprivacy</v>
      </c>
      <c r="F16" t="str">
        <v>personal</v>
      </c>
    </row>
    <row r="17" spans="1:6" ht="16.2" customHeight="1" x14ac:dyDescent="0.3">
      <c r="A17" t="str">
        <f t="shared" si="1"/>
        <v>_c15</v>
      </c>
      <c r="B17" t="s">
        <v>32</v>
      </c>
      <c r="C17" t="s">
        <v>6</v>
      </c>
      <c r="D17" s="29" t="s">
        <v>132</v>
      </c>
      <c r="E17" t="str" cm="1">
        <f t="array" ref="E17:F17">_xlfn.XLOOKUP(B17,TAGS!$A$2:$A$29,TAGS!$B$2:$C$29,"",0)</f>
        <v>dataprivacy</v>
      </c>
      <c r="F17" t="str">
        <v>personal</v>
      </c>
    </row>
    <row r="18" spans="1:6" ht="16.2" customHeight="1" x14ac:dyDescent="0.3">
      <c r="A18" t="str">
        <f t="shared" si="0"/>
        <v>_c16</v>
      </c>
      <c r="B18" t="s">
        <v>111</v>
      </c>
      <c r="C18" t="s">
        <v>110</v>
      </c>
      <c r="D18" s="29" t="s">
        <v>110</v>
      </c>
      <c r="E18" t="str" cm="1">
        <f t="array" ref="E18">_xlfn.XLOOKUP(B18,TAGS!$A$2:$A$29,TAGS!$B$2:$C$29,"",0)</f>
        <v/>
      </c>
    </row>
    <row r="19" spans="1:6" ht="16.2" customHeight="1" x14ac:dyDescent="0.3">
      <c r="A19" t="str">
        <f t="shared" si="0"/>
        <v>_c17</v>
      </c>
      <c r="B19" t="s">
        <v>135</v>
      </c>
      <c r="C19" t="s">
        <v>110</v>
      </c>
      <c r="D19" s="29" t="s">
        <v>110</v>
      </c>
      <c r="E19" t="str" cm="1">
        <f t="array" ref="E19">_xlfn.XLOOKUP(B19,TAGS!$A$2:$A$29,TAGS!$B$2:$C$29,"",0)</f>
        <v/>
      </c>
    </row>
    <row r="20" spans="1:6" ht="16.2" customHeight="1" x14ac:dyDescent="0.3">
      <c r="A20" t="str">
        <f>IF(B20&lt;&gt;"", "_c" &amp; ROW(B20)-ROW($B$2), "")</f>
        <v>_c18</v>
      </c>
      <c r="B20" t="s">
        <v>158</v>
      </c>
      <c r="C20" t="s">
        <v>101</v>
      </c>
      <c r="D20" s="29" t="s">
        <v>101</v>
      </c>
      <c r="E20" t="str" cm="1">
        <f t="array" ref="E20:F20">_xlfn.XLOOKUP(B20,TAGS!$A$2:$A$29,TAGS!$B$2:$C$29,"",0)</f>
        <v>infoclass</v>
      </c>
      <c r="F20" t="str">
        <v>restricted</v>
      </c>
    </row>
    <row r="21" spans="1:6" ht="16.2" customHeight="1" x14ac:dyDescent="0.3">
      <c r="A21" t="str">
        <f>IF(B21&lt;&gt;"", "_c" &amp; ROW(B21)-ROW($B$2), "")</f>
        <v>_c19</v>
      </c>
      <c r="B21" t="s">
        <v>135</v>
      </c>
      <c r="C21" t="s">
        <v>6</v>
      </c>
      <c r="D21" s="28" t="s">
        <v>132</v>
      </c>
      <c r="E21" t="str" cm="1">
        <f t="array" ref="E21">_xlfn.XLOOKUP(B21,TAGS!$A$2:$A$29,TAGS!$B$2:$C$29,"",0)</f>
        <v/>
      </c>
    </row>
    <row r="22" spans="1:6" ht="16.2" customHeight="1" x14ac:dyDescent="0.3">
      <c r="A22" t="str">
        <f>IF(B22&lt;&gt;"", "_c" &amp; ROW(B22)-ROW($B$2), "")</f>
        <v>_c20</v>
      </c>
      <c r="B22" t="s">
        <v>135</v>
      </c>
      <c r="C22" t="s">
        <v>6</v>
      </c>
      <c r="D22" s="29" t="s">
        <v>132</v>
      </c>
      <c r="E22" t="str" cm="1">
        <f t="array" ref="E22">_xlfn.XLOOKUP(B22,TAGS!$A$2:$A$29,TAGS!$B$2:$C$29,"",0)</f>
        <v/>
      </c>
    </row>
    <row r="23" spans="1:6" ht="16.2" customHeight="1" x14ac:dyDescent="0.3">
      <c r="A23" t="str">
        <f>IF(B23&lt;&gt;"", "_c" &amp; ROW(B23)-ROW($B$2), "")</f>
        <v>_c21</v>
      </c>
      <c r="B23" t="s">
        <v>111</v>
      </c>
      <c r="C23" t="s">
        <v>110</v>
      </c>
      <c r="D23" s="29" t="s">
        <v>110</v>
      </c>
      <c r="E23" t="str" cm="1">
        <f t="array" ref="E23">_xlfn.XLOOKUP(B23,TAGS!$A$2:$A$29,TAGS!$B$2:$C$29,"",0)</f>
        <v/>
      </c>
    </row>
    <row r="24" spans="1:6" ht="16.2" customHeight="1" x14ac:dyDescent="0.3">
      <c r="A24" t="str">
        <f>IF(B24&lt;&gt;"", "_c" &amp; ROW(B24)-ROW($B$2), "")</f>
        <v>_c22</v>
      </c>
      <c r="B24" t="s">
        <v>109</v>
      </c>
      <c r="C24" t="s">
        <v>110</v>
      </c>
      <c r="D24" s="29" t="s">
        <v>110</v>
      </c>
      <c r="E24" t="str" cm="1">
        <f t="array" ref="E24">_xlfn.XLOOKUP(B24,TAGS!$A$2:$A$29,TAGS!$B$2:$C$29,"",0)</f>
        <v/>
      </c>
    </row>
    <row r="25" spans="1:6" ht="16.2" customHeight="1" x14ac:dyDescent="0.3">
      <c r="A25" t="str">
        <f t="shared" si="0"/>
        <v>_c23</v>
      </c>
      <c r="B25" t="s">
        <v>100</v>
      </c>
      <c r="C25" t="s">
        <v>101</v>
      </c>
      <c r="D25" s="29" t="s">
        <v>101</v>
      </c>
      <c r="E25" t="str" cm="1">
        <f t="array" ref="E25">_xlfn.XLOOKUP(B25,TAGS!$A$2:$A$29,TAGS!$B$2:$C$29,"",0)</f>
        <v/>
      </c>
    </row>
    <row r="26" spans="1:6" ht="16.2" customHeight="1" x14ac:dyDescent="0.3">
      <c r="A26" t="str">
        <f t="shared" ref="A26:A49" si="2">IF(B26&lt;&gt;"", "_c" &amp; ROW(B26)-ROW($B$2), "")</f>
        <v>_c24</v>
      </c>
      <c r="B26" t="s">
        <v>102</v>
      </c>
      <c r="C26" t="s">
        <v>6</v>
      </c>
      <c r="D26" s="28" t="s">
        <v>132</v>
      </c>
      <c r="E26" t="str" cm="1">
        <f t="array" ref="E26">_xlfn.XLOOKUP(B26,TAGS!$A$2:$A$29,TAGS!$B$2:$C$29,"",0)</f>
        <v/>
      </c>
    </row>
    <row r="27" spans="1:6" ht="16.2" customHeight="1" x14ac:dyDescent="0.3">
      <c r="A27" t="str">
        <f t="shared" si="2"/>
        <v>_c25</v>
      </c>
      <c r="B27" t="s">
        <v>5</v>
      </c>
      <c r="C27" t="s">
        <v>6</v>
      </c>
      <c r="D27" s="29" t="s">
        <v>132</v>
      </c>
      <c r="E27" t="str" cm="1">
        <f t="array" ref="E27">_xlfn.XLOOKUP(B27,TAGS!$A$2:$A$29,TAGS!$B$2:$C$29,"",0)</f>
        <v/>
      </c>
    </row>
    <row r="28" spans="1:6" ht="16.2" customHeight="1" x14ac:dyDescent="0.3">
      <c r="A28" t="str">
        <f t="shared" si="2"/>
        <v/>
      </c>
      <c r="D28" s="29"/>
      <c r="E28" t="str" cm="1">
        <f t="array" ref="E28">_xlfn.XLOOKUP(B28,TAGS!$A$2:$A$29,TAGS!$B$2:$C$29,"",0)</f>
        <v/>
      </c>
    </row>
    <row r="29" spans="1:6" ht="16.2" customHeight="1" x14ac:dyDescent="0.3">
      <c r="A29" t="str">
        <f t="shared" si="2"/>
        <v/>
      </c>
      <c r="D29" s="29"/>
    </row>
    <row r="30" spans="1:6" ht="16.2" customHeight="1" x14ac:dyDescent="0.3">
      <c r="A30" t="str">
        <f t="shared" si="2"/>
        <v/>
      </c>
      <c r="D30" s="26"/>
    </row>
    <row r="31" spans="1:6" ht="16.2" customHeight="1" x14ac:dyDescent="0.3">
      <c r="A31" t="str">
        <f t="shared" si="2"/>
        <v/>
      </c>
      <c r="D31" s="26"/>
    </row>
    <row r="32" spans="1:6" ht="16.2" customHeight="1" x14ac:dyDescent="0.3">
      <c r="A32" t="str">
        <f t="shared" si="2"/>
        <v/>
      </c>
      <c r="D32" s="26"/>
    </row>
    <row r="33" spans="1:4" ht="16.2" customHeight="1" x14ac:dyDescent="0.3">
      <c r="A33" t="str">
        <f t="shared" si="2"/>
        <v/>
      </c>
      <c r="D33" s="26"/>
    </row>
    <row r="34" spans="1:4" ht="16.2" customHeight="1" x14ac:dyDescent="0.3">
      <c r="A34" t="str">
        <f t="shared" si="2"/>
        <v/>
      </c>
      <c r="D34" s="29"/>
    </row>
    <row r="35" spans="1:4" ht="16.2" customHeight="1" x14ac:dyDescent="0.3">
      <c r="A35" t="str">
        <f t="shared" si="2"/>
        <v/>
      </c>
      <c r="D35" s="29"/>
    </row>
    <row r="36" spans="1:4" ht="16.2" customHeight="1" x14ac:dyDescent="0.3">
      <c r="A36" t="str">
        <f t="shared" si="2"/>
        <v/>
      </c>
      <c r="D36" s="29"/>
    </row>
    <row r="37" spans="1:4" ht="16.2" customHeight="1" x14ac:dyDescent="0.3">
      <c r="A37" t="str">
        <f t="shared" si="2"/>
        <v/>
      </c>
      <c r="D37" s="29"/>
    </row>
    <row r="38" spans="1:4" ht="16.2" customHeight="1" x14ac:dyDescent="0.3">
      <c r="A38" t="str">
        <f t="shared" si="2"/>
        <v/>
      </c>
      <c r="D38" s="29"/>
    </row>
    <row r="39" spans="1:4" ht="16.2" customHeight="1" x14ac:dyDescent="0.3">
      <c r="A39" t="str">
        <f t="shared" si="2"/>
        <v/>
      </c>
      <c r="D39" s="29"/>
    </row>
    <row r="40" spans="1:4" ht="16.2" customHeight="1" x14ac:dyDescent="0.3">
      <c r="A40" t="str">
        <f t="shared" si="2"/>
        <v/>
      </c>
      <c r="D40" s="29"/>
    </row>
    <row r="41" spans="1:4" ht="16.2" customHeight="1" x14ac:dyDescent="0.3">
      <c r="A41" t="str">
        <f t="shared" si="2"/>
        <v/>
      </c>
      <c r="D41" s="29"/>
    </row>
    <row r="42" spans="1:4" ht="16.2" customHeight="1" x14ac:dyDescent="0.3">
      <c r="A42" t="str">
        <f t="shared" si="2"/>
        <v/>
      </c>
      <c r="D42" s="29"/>
    </row>
    <row r="43" spans="1:4" ht="16.2" customHeight="1" x14ac:dyDescent="0.3">
      <c r="A43" t="str">
        <f t="shared" si="2"/>
        <v/>
      </c>
      <c r="D43" s="29"/>
    </row>
    <row r="44" spans="1:4" ht="16.2" customHeight="1" x14ac:dyDescent="0.3">
      <c r="A44" t="str">
        <f t="shared" si="2"/>
        <v/>
      </c>
      <c r="D44" s="29"/>
    </row>
    <row r="45" spans="1:4" ht="16.2" customHeight="1" x14ac:dyDescent="0.3">
      <c r="A45" t="str">
        <f t="shared" si="2"/>
        <v/>
      </c>
      <c r="D45" s="29"/>
    </row>
    <row r="46" spans="1:4" ht="16.2" customHeight="1" x14ac:dyDescent="0.3">
      <c r="A46" t="str">
        <f t="shared" si="2"/>
        <v/>
      </c>
      <c r="D46" s="29"/>
    </row>
    <row r="47" spans="1:4" ht="16.2" customHeight="1" x14ac:dyDescent="0.3">
      <c r="A47" t="str">
        <f t="shared" si="2"/>
        <v/>
      </c>
      <c r="D47" s="29"/>
    </row>
    <row r="48" spans="1:4" ht="16.2" customHeight="1" x14ac:dyDescent="0.3">
      <c r="A48" t="str">
        <f t="shared" si="2"/>
        <v/>
      </c>
      <c r="D48" s="29"/>
    </row>
    <row r="49" spans="1:4" ht="16.2" customHeight="1" x14ac:dyDescent="0.3">
      <c r="A49" t="str">
        <f t="shared" si="2"/>
        <v/>
      </c>
      <c r="D49" s="29"/>
    </row>
    <row r="50" spans="1:4" ht="16.2" customHeight="1" x14ac:dyDescent="0.3">
      <c r="A50" t="str">
        <f t="shared" ref="A50:A65" si="3">IF(B50&lt;&gt;"", "_c" &amp; ROW(B50)-ROW($B$2), "")</f>
        <v/>
      </c>
      <c r="D50" s="29"/>
    </row>
    <row r="51" spans="1:4" ht="16.2" customHeight="1" x14ac:dyDescent="0.3">
      <c r="A51" t="str">
        <f t="shared" si="3"/>
        <v/>
      </c>
      <c r="D51" s="29"/>
    </row>
    <row r="52" spans="1:4" ht="16.2" customHeight="1" x14ac:dyDescent="0.3">
      <c r="A52" t="str">
        <f t="shared" si="3"/>
        <v/>
      </c>
    </row>
    <row r="53" spans="1:4" ht="16.2" customHeight="1" x14ac:dyDescent="0.3">
      <c r="A53" t="str">
        <f t="shared" si="3"/>
        <v/>
      </c>
      <c r="D53" s="29"/>
    </row>
    <row r="54" spans="1:4" ht="16.2" customHeight="1" x14ac:dyDescent="0.3">
      <c r="A54" t="str">
        <f t="shared" si="3"/>
        <v/>
      </c>
      <c r="D54" s="29"/>
    </row>
    <row r="55" spans="1:4" ht="16.2" customHeight="1" x14ac:dyDescent="0.3">
      <c r="A55" t="str">
        <f t="shared" si="3"/>
        <v/>
      </c>
      <c r="D55" s="29"/>
    </row>
    <row r="56" spans="1:4" ht="16.2" customHeight="1" x14ac:dyDescent="0.3">
      <c r="A56" t="str">
        <f t="shared" si="3"/>
        <v/>
      </c>
      <c r="D56" s="29"/>
    </row>
    <row r="57" spans="1:4" ht="16.2" customHeight="1" x14ac:dyDescent="0.3">
      <c r="A57" t="str">
        <f t="shared" si="3"/>
        <v/>
      </c>
      <c r="D57" s="29"/>
    </row>
    <row r="58" spans="1:4" ht="16.2" customHeight="1" x14ac:dyDescent="0.3">
      <c r="A58" t="str">
        <f t="shared" si="3"/>
        <v/>
      </c>
      <c r="D58" s="29"/>
    </row>
    <row r="59" spans="1:4" ht="16.2" customHeight="1" x14ac:dyDescent="0.3">
      <c r="A59" t="str">
        <f t="shared" si="3"/>
        <v/>
      </c>
      <c r="D59" s="29"/>
    </row>
    <row r="60" spans="1:4" ht="16.2" customHeight="1" x14ac:dyDescent="0.3">
      <c r="A60" t="str">
        <f t="shared" si="3"/>
        <v/>
      </c>
      <c r="D60" s="29"/>
    </row>
    <row r="61" spans="1:4" ht="16.2" customHeight="1" x14ac:dyDescent="0.3">
      <c r="A61" t="str">
        <f t="shared" si="3"/>
        <v/>
      </c>
      <c r="D61" s="29"/>
    </row>
    <row r="62" spans="1:4" ht="16.2" customHeight="1" x14ac:dyDescent="0.3">
      <c r="A62" t="str">
        <f t="shared" si="3"/>
        <v/>
      </c>
      <c r="D62" s="29"/>
    </row>
    <row r="63" spans="1:4" ht="16.2" customHeight="1" x14ac:dyDescent="0.3">
      <c r="A63" t="str">
        <f t="shared" si="3"/>
        <v/>
      </c>
      <c r="D63" s="29"/>
    </row>
    <row r="64" spans="1:4" ht="16.2" customHeight="1" x14ac:dyDescent="0.3">
      <c r="A64" t="str">
        <f t="shared" si="3"/>
        <v/>
      </c>
      <c r="D64" s="29"/>
    </row>
    <row r="65" spans="1:5" ht="16.2" customHeight="1" x14ac:dyDescent="0.3">
      <c r="A65" t="str">
        <f t="shared" si="3"/>
        <v/>
      </c>
      <c r="D65" s="29"/>
    </row>
    <row r="66" spans="1:5" ht="16.2" customHeight="1" x14ac:dyDescent="0.3">
      <c r="A66" t="str">
        <f t="shared" ref="A66:A97" si="4">IF(B66&lt;&gt;"", "_c" &amp; ROW(B66)-ROW($B$2), "")</f>
        <v/>
      </c>
      <c r="D66" s="29"/>
    </row>
    <row r="67" spans="1:5" ht="16.2" customHeight="1" x14ac:dyDescent="0.3">
      <c r="A67" t="str">
        <f t="shared" si="4"/>
        <v/>
      </c>
      <c r="D67" s="29"/>
    </row>
    <row r="68" spans="1:5" ht="16.2" customHeight="1" x14ac:dyDescent="0.3">
      <c r="A68" t="str">
        <f t="shared" si="4"/>
        <v/>
      </c>
      <c r="D68" s="29"/>
    </row>
    <row r="69" spans="1:5" ht="16.2" customHeight="1" x14ac:dyDescent="0.3">
      <c r="A69" t="str">
        <f t="shared" si="4"/>
        <v/>
      </c>
      <c r="E69" s="24"/>
    </row>
    <row r="70" spans="1:5" ht="16.2" customHeight="1" x14ac:dyDescent="0.3">
      <c r="A70" t="str">
        <f t="shared" si="4"/>
        <v/>
      </c>
      <c r="E70" s="24"/>
    </row>
    <row r="71" spans="1:5" ht="16.2" customHeight="1" x14ac:dyDescent="0.3">
      <c r="A71" t="str">
        <f t="shared" si="4"/>
        <v/>
      </c>
      <c r="E71" s="24"/>
    </row>
    <row r="72" spans="1:5" ht="16.2" customHeight="1" x14ac:dyDescent="0.3">
      <c r="A72" t="str">
        <f t="shared" si="4"/>
        <v/>
      </c>
      <c r="E72" s="24"/>
    </row>
    <row r="73" spans="1:5" ht="16.2" customHeight="1" x14ac:dyDescent="0.3">
      <c r="A73" t="str">
        <f t="shared" si="4"/>
        <v/>
      </c>
      <c r="E73" s="24"/>
    </row>
    <row r="74" spans="1:5" ht="16.2" customHeight="1" x14ac:dyDescent="0.3">
      <c r="A74" t="str">
        <f t="shared" si="4"/>
        <v/>
      </c>
      <c r="E74" s="24"/>
    </row>
    <row r="75" spans="1:5" ht="16.2" customHeight="1" x14ac:dyDescent="0.3">
      <c r="A75" t="str">
        <f t="shared" si="4"/>
        <v/>
      </c>
      <c r="E75" s="24"/>
    </row>
    <row r="76" spans="1:5" ht="16.2" customHeight="1" x14ac:dyDescent="0.3">
      <c r="A76" t="str">
        <f t="shared" si="4"/>
        <v/>
      </c>
      <c r="E76" s="24"/>
    </row>
    <row r="77" spans="1:5" ht="16.2" customHeight="1" x14ac:dyDescent="0.3">
      <c r="A77" t="str">
        <f t="shared" si="4"/>
        <v/>
      </c>
      <c r="E77" s="24"/>
    </row>
    <row r="78" spans="1:5" ht="16.2" customHeight="1" x14ac:dyDescent="0.3">
      <c r="A78" t="str">
        <f t="shared" si="4"/>
        <v/>
      </c>
      <c r="E78" s="24"/>
    </row>
    <row r="79" spans="1:5" ht="16.2" customHeight="1" x14ac:dyDescent="0.3">
      <c r="A79" t="str">
        <f t="shared" si="4"/>
        <v/>
      </c>
    </row>
    <row r="80" spans="1:5" ht="16.2" customHeight="1" x14ac:dyDescent="0.3">
      <c r="A80" t="str">
        <f t="shared" si="4"/>
        <v/>
      </c>
    </row>
    <row r="81" spans="1:1" ht="16.2" customHeight="1" x14ac:dyDescent="0.3">
      <c r="A81" t="str">
        <f t="shared" si="4"/>
        <v/>
      </c>
    </row>
    <row r="82" spans="1:1" ht="16.2" customHeight="1" x14ac:dyDescent="0.3">
      <c r="A82" t="str">
        <f t="shared" si="4"/>
        <v/>
      </c>
    </row>
    <row r="83" spans="1:1" ht="16.2" customHeight="1" x14ac:dyDescent="0.3">
      <c r="A83" t="str">
        <f t="shared" si="4"/>
        <v/>
      </c>
    </row>
    <row r="84" spans="1:1" ht="16.2" customHeight="1" x14ac:dyDescent="0.3">
      <c r="A84" t="str">
        <f t="shared" si="4"/>
        <v/>
      </c>
    </row>
    <row r="85" spans="1:1" ht="16.2" customHeight="1" x14ac:dyDescent="0.3">
      <c r="A85" t="str">
        <f t="shared" si="4"/>
        <v/>
      </c>
    </row>
    <row r="86" spans="1:1" ht="16.2" customHeight="1" x14ac:dyDescent="0.3">
      <c r="A86" t="str">
        <f t="shared" si="4"/>
        <v/>
      </c>
    </row>
    <row r="87" spans="1:1" ht="16.2" customHeight="1" x14ac:dyDescent="0.3">
      <c r="A87" t="str">
        <f t="shared" si="4"/>
        <v/>
      </c>
    </row>
    <row r="88" spans="1:1" ht="16.2" customHeight="1" x14ac:dyDescent="0.3">
      <c r="A88" t="str">
        <f t="shared" si="4"/>
        <v/>
      </c>
    </row>
    <row r="89" spans="1:1" ht="16.2" customHeight="1" x14ac:dyDescent="0.3">
      <c r="A89" t="str">
        <f t="shared" si="4"/>
        <v/>
      </c>
    </row>
    <row r="90" spans="1:1" ht="16.2" customHeight="1" x14ac:dyDescent="0.3">
      <c r="A90" t="str">
        <f t="shared" si="4"/>
        <v/>
      </c>
    </row>
    <row r="91" spans="1:1" ht="16.2" customHeight="1" x14ac:dyDescent="0.3">
      <c r="A91" t="str">
        <f t="shared" si="4"/>
        <v/>
      </c>
    </row>
    <row r="92" spans="1:1" ht="16.2" customHeight="1" x14ac:dyDescent="0.3">
      <c r="A92" t="str">
        <f t="shared" si="4"/>
        <v/>
      </c>
    </row>
    <row r="93" spans="1:1" ht="16.2" customHeight="1" x14ac:dyDescent="0.3">
      <c r="A93" t="str">
        <f t="shared" si="4"/>
        <v/>
      </c>
    </row>
    <row r="94" spans="1:1" ht="16.2" customHeight="1" x14ac:dyDescent="0.3">
      <c r="A94" t="str">
        <f t="shared" si="4"/>
        <v/>
      </c>
    </row>
    <row r="95" spans="1:1" ht="16.2" customHeight="1" x14ac:dyDescent="0.3">
      <c r="A95" t="str">
        <f t="shared" si="4"/>
        <v/>
      </c>
    </row>
    <row r="96" spans="1:1" ht="16.2" customHeight="1" x14ac:dyDescent="0.3">
      <c r="A96" t="str">
        <f t="shared" si="4"/>
        <v/>
      </c>
    </row>
    <row r="97" spans="1:1" ht="16.2" customHeight="1" x14ac:dyDescent="0.3">
      <c r="A97" t="str">
        <f t="shared" si="4"/>
        <v/>
      </c>
    </row>
    <row r="98" spans="1:1" ht="16.2" customHeight="1" x14ac:dyDescent="0.3">
      <c r="A98" t="str">
        <f t="shared" ref="A98:A99" si="5">IF(B98&lt;&gt;"", "_c" &amp; ROW(B98)-ROW($B$2), "")</f>
        <v/>
      </c>
    </row>
    <row r="99" spans="1:1" ht="16.2" customHeight="1" x14ac:dyDescent="0.3">
      <c r="A99" t="str">
        <f t="shared" si="5"/>
        <v/>
      </c>
    </row>
    <row r="100" spans="1:1" ht="16.2" customHeight="1" x14ac:dyDescent="0.3"/>
    <row r="101" spans="1:1" ht="16.2" customHeight="1" x14ac:dyDescent="0.3"/>
    <row r="102" spans="1:1" ht="16.2" customHeight="1" x14ac:dyDescent="0.3"/>
    <row r="103" spans="1:1" ht="15" customHeight="1" x14ac:dyDescent="0.3"/>
    <row r="104" spans="1:1" ht="15" customHeight="1" x14ac:dyDescent="0.3"/>
    <row r="105" spans="1:1" ht="15" customHeight="1" x14ac:dyDescent="0.3"/>
    <row r="106" spans="1:1" ht="15" customHeight="1" x14ac:dyDescent="0.3"/>
    <row r="107" spans="1:1" ht="15" customHeight="1" x14ac:dyDescent="0.3"/>
    <row r="108" spans="1:1" ht="15" customHeight="1" x14ac:dyDescent="0.3"/>
    <row r="109" spans="1:1" ht="15" customHeight="1" x14ac:dyDescent="0.3"/>
    <row r="110" spans="1:1" ht="15" customHeight="1" x14ac:dyDescent="0.3"/>
    <row r="111" spans="1:1" ht="15" customHeight="1" x14ac:dyDescent="0.3"/>
    <row r="112" spans="1:1" ht="15" customHeight="1" x14ac:dyDescent="0.3"/>
    <row r="113" ht="15" customHeight="1" x14ac:dyDescent="0.3"/>
    <row r="114" ht="15" customHeight="1" x14ac:dyDescent="0.3"/>
    <row r="115" ht="15" customHeight="1" x14ac:dyDescent="0.3"/>
    <row r="116" ht="15" customHeight="1" x14ac:dyDescent="0.3"/>
    <row r="117" ht="15" customHeight="1" x14ac:dyDescent="0.3"/>
    <row r="118" ht="15" customHeight="1" x14ac:dyDescent="0.3"/>
    <row r="119" ht="15" customHeight="1" x14ac:dyDescent="0.3"/>
    <row r="120" ht="15" customHeight="1" x14ac:dyDescent="0.3"/>
    <row r="121" ht="15" customHeight="1" x14ac:dyDescent="0.3"/>
    <row r="122" ht="15" customHeight="1" x14ac:dyDescent="0.3"/>
    <row r="123" ht="15" customHeight="1" x14ac:dyDescent="0.3"/>
    <row r="124" ht="15" customHeight="1" x14ac:dyDescent="0.3"/>
    <row r="125" ht="15" customHeight="1" x14ac:dyDescent="0.3"/>
    <row r="126" ht="15" customHeight="1" x14ac:dyDescent="0.3"/>
    <row r="127" ht="15" customHeight="1" x14ac:dyDescent="0.3"/>
    <row r="128" ht="15" customHeight="1" x14ac:dyDescent="0.3"/>
    <row r="129" ht="15" customHeight="1" x14ac:dyDescent="0.3"/>
    <row r="130" ht="15" customHeight="1" x14ac:dyDescent="0.3"/>
    <row r="131" ht="15" customHeight="1" x14ac:dyDescent="0.3"/>
  </sheetData>
  <pageMargins left="0.7" right="0.7" top="0.75" bottom="0.75" header="0.3" footer="0.3"/>
  <pageSetup paperSize="9" orientation="portrait" r:id="rId1"/>
  <drawing r:id="rId2"/>
  <legacyDrawing r:id="rId3"/>
  <controls>
    <mc:AlternateContent xmlns:mc="http://schemas.openxmlformats.org/markup-compatibility/2006">
      <mc:Choice Requires="x14">
        <control shapeId="1029" r:id="rId4" name="removeSpace_comma">
          <controlPr defaultSize="0" autoLine="0" r:id="rId5">
            <anchor moveWithCells="1">
              <from>
                <xdr:col>10</xdr:col>
                <xdr:colOff>0</xdr:colOff>
                <xdr:row>2</xdr:row>
                <xdr:rowOff>0</xdr:rowOff>
              </from>
              <to>
                <xdr:col>11</xdr:col>
                <xdr:colOff>0</xdr:colOff>
                <xdr:row>3</xdr:row>
                <xdr:rowOff>0</xdr:rowOff>
              </to>
            </anchor>
          </controlPr>
        </control>
      </mc:Choice>
      <mc:Fallback>
        <control shapeId="1029" r:id="rId4" name="removeSpace_comma"/>
      </mc:Fallback>
    </mc:AlternateContent>
    <mc:AlternateContent xmlns:mc="http://schemas.openxmlformats.org/markup-compatibility/2006">
      <mc:Choice Requires="x14">
        <control shapeId="1026" r:id="rId6" name="Reformat">
          <controlPr defaultSize="0" autoLine="0" r:id="rId7">
            <anchor moveWithCells="1">
              <from>
                <xdr:col>9</xdr:col>
                <xdr:colOff>0</xdr:colOff>
                <xdr:row>2</xdr:row>
                <xdr:rowOff>0</xdr:rowOff>
              </from>
              <to>
                <xdr:col>10</xdr:col>
                <xdr:colOff>0</xdr:colOff>
                <xdr:row>3</xdr:row>
                <xdr:rowOff>0</xdr:rowOff>
              </to>
            </anchor>
          </controlPr>
        </control>
      </mc:Choice>
      <mc:Fallback>
        <control shapeId="1026" r:id="rId6" name="Reformat"/>
      </mc:Fallback>
    </mc:AlternateContent>
    <mc:AlternateContent xmlns:mc="http://schemas.openxmlformats.org/markup-compatibility/2006">
      <mc:Choice Requires="x14">
        <control shapeId="1025" r:id="rId8" name="lowerCase">
          <controlPr defaultSize="0" autoLine="0" autoPict="0" r:id="rId9">
            <anchor moveWithCells="1">
              <from>
                <xdr:col>8</xdr:col>
                <xdr:colOff>0</xdr:colOff>
                <xdr:row>2</xdr:row>
                <xdr:rowOff>0</xdr:rowOff>
              </from>
              <to>
                <xdr:col>9</xdr:col>
                <xdr:colOff>0</xdr:colOff>
                <xdr:row>3</xdr:row>
                <xdr:rowOff>0</xdr:rowOff>
              </to>
            </anchor>
          </controlPr>
        </control>
      </mc:Choice>
      <mc:Fallback>
        <control shapeId="1025" r:id="rId8" name="lowerCase"/>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0F7B6B-C5E1-4429-85DD-83E208CF5571}">
  <sheetPr codeName="Sheet6"/>
  <dimension ref="B3:G20"/>
  <sheetViews>
    <sheetView tabSelected="1" workbookViewId="0">
      <selection activeCell="F21" sqref="F21"/>
    </sheetView>
  </sheetViews>
  <sheetFormatPr defaultRowHeight="15.6" x14ac:dyDescent="0.3"/>
  <cols>
    <col min="2" max="2" width="19.796875" customWidth="1"/>
    <col min="3" max="3" width="49.296875" style="31" bestFit="1" customWidth="1"/>
    <col min="4" max="4" width="24.296875" customWidth="1"/>
    <col min="5" max="5" width="1.19921875" customWidth="1"/>
    <col min="6" max="6" width="18.19921875" bestFit="1" customWidth="1"/>
    <col min="7" max="7" width="23.09765625" customWidth="1"/>
  </cols>
  <sheetData>
    <row r="3" spans="2:7" x14ac:dyDescent="0.3">
      <c r="B3" s="23" t="s">
        <v>7</v>
      </c>
      <c r="C3" s="30" t="s">
        <v>18</v>
      </c>
      <c r="F3" s="50" t="s">
        <v>173</v>
      </c>
      <c r="G3" s="51"/>
    </row>
    <row r="4" spans="2:7" ht="16.2" customHeight="1" x14ac:dyDescent="0.3">
      <c r="B4" s="23" t="s">
        <v>98</v>
      </c>
      <c r="C4" s="30" t="str">
        <f>IF(C6="silver","_s",IF(C6="bronze","_b",IF(C6="reference"," ","")))</f>
        <v>_b</v>
      </c>
      <c r="F4" s="23" t="s">
        <v>174</v>
      </c>
      <c r="G4" s="2" t="s">
        <v>179</v>
      </c>
    </row>
    <row r="5" spans="2:7" x14ac:dyDescent="0.3">
      <c r="B5" s="1" t="s">
        <v>8</v>
      </c>
      <c r="C5" s="48" t="s">
        <v>123</v>
      </c>
      <c r="F5" s="1" t="s">
        <v>175</v>
      </c>
      <c r="G5" s="2" t="s">
        <v>178</v>
      </c>
    </row>
    <row r="6" spans="2:7" x14ac:dyDescent="0.3">
      <c r="B6" s="1" t="s">
        <v>10</v>
      </c>
      <c r="C6" s="48" t="s">
        <v>108</v>
      </c>
      <c r="F6" s="49" t="s">
        <v>176</v>
      </c>
      <c r="G6" s="2" t="s">
        <v>177</v>
      </c>
    </row>
    <row r="7" spans="2:7" x14ac:dyDescent="0.3">
      <c r="B7" s="1" t="s">
        <v>14</v>
      </c>
      <c r="C7" s="48" t="s">
        <v>123</v>
      </c>
    </row>
    <row r="8" spans="2:7" x14ac:dyDescent="0.3">
      <c r="B8" s="1" t="s">
        <v>11</v>
      </c>
      <c r="C8" s="48" t="s">
        <v>106</v>
      </c>
      <c r="F8" s="1" t="s">
        <v>165</v>
      </c>
      <c r="G8" s="2" t="s">
        <v>168</v>
      </c>
    </row>
    <row r="9" spans="2:7" ht="18.600000000000001" customHeight="1" x14ac:dyDescent="0.3">
      <c r="B9" s="1" t="s">
        <v>9</v>
      </c>
      <c r="C9" s="48" t="s">
        <v>136</v>
      </c>
      <c r="F9" s="1" t="s">
        <v>166</v>
      </c>
      <c r="G9" s="40" t="s">
        <v>172</v>
      </c>
    </row>
    <row r="10" spans="2:7" x14ac:dyDescent="0.3">
      <c r="B10" s="1" t="s">
        <v>17</v>
      </c>
      <c r="C10" s="48" t="s">
        <v>126</v>
      </c>
      <c r="F10" s="1" t="s">
        <v>167</v>
      </c>
      <c r="G10" s="2" t="s">
        <v>169</v>
      </c>
    </row>
    <row r="11" spans="2:7" x14ac:dyDescent="0.3">
      <c r="B11" s="25" t="s">
        <v>12</v>
      </c>
      <c r="C11" s="48" t="b">
        <v>1</v>
      </c>
      <c r="F11" s="1" t="s">
        <v>170</v>
      </c>
      <c r="G11" s="39" t="s">
        <v>171</v>
      </c>
    </row>
    <row r="12" spans="2:7" x14ac:dyDescent="0.3">
      <c r="B12" s="1" t="s">
        <v>13</v>
      </c>
      <c r="C12" s="48"/>
    </row>
    <row r="13" spans="2:7" x14ac:dyDescent="0.3">
      <c r="B13" s="1" t="s">
        <v>15</v>
      </c>
      <c r="C13" s="48" t="s">
        <v>107</v>
      </c>
    </row>
    <row r="14" spans="2:7" x14ac:dyDescent="0.3">
      <c r="B14" s="1" t="s">
        <v>19</v>
      </c>
      <c r="C14" s="48" t="s">
        <v>125</v>
      </c>
    </row>
    <row r="15" spans="2:7" x14ac:dyDescent="0.3">
      <c r="B15" s="1" t="s">
        <v>20</v>
      </c>
      <c r="C15" s="48" t="s">
        <v>127</v>
      </c>
    </row>
    <row r="16" spans="2:7" x14ac:dyDescent="0.3">
      <c r="B16" s="1" t="s">
        <v>103</v>
      </c>
      <c r="C16" s="48" t="s">
        <v>129</v>
      </c>
    </row>
    <row r="17" spans="2:4" x14ac:dyDescent="0.3">
      <c r="B17" s="1" t="s">
        <v>16</v>
      </c>
      <c r="C17" s="48" t="s">
        <v>124</v>
      </c>
    </row>
    <row r="18" spans="2:4" x14ac:dyDescent="0.3">
      <c r="B18" s="23" t="s">
        <v>128</v>
      </c>
      <c r="C18" s="32" t="str">
        <f>_xlfn.CONCAT(D18,"_task")</f>
        <v>cox_nrt_acounthistory_task</v>
      </c>
      <c r="D18" s="36" t="str">
        <f>C7</f>
        <v>cox_nrt_acounthistory</v>
      </c>
    </row>
    <row r="19" spans="2:4" x14ac:dyDescent="0.3">
      <c r="B19" s="23" t="s">
        <v>134</v>
      </c>
      <c r="C19" s="32" t="str">
        <f>IF(LOWER(C9)="hourly","file_timestamp_bucket, txn_date",
   IF(LOWER(C9)="daily","txn_date, file_date",""))</f>
        <v>txn_date, file_date</v>
      </c>
    </row>
    <row r="20" spans="2:4" x14ac:dyDescent="0.3">
      <c r="B20" s="34" t="s">
        <v>137</v>
      </c>
      <c r="C20" s="35" t="str">
        <f>IF(LOWER(C9)="hourly","file_timestamp_bucket",
   IF(LOWER(C9)="daily","txn_date",""))</f>
        <v>txn_date</v>
      </c>
    </row>
  </sheetData>
  <mergeCells count="1">
    <mergeCell ref="F3:G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DE1F4-2EBC-45C8-81DE-831911F714A4}">
  <dimension ref="A1:C29"/>
  <sheetViews>
    <sheetView workbookViewId="0">
      <selection activeCell="A21" sqref="A21"/>
    </sheetView>
  </sheetViews>
  <sheetFormatPr defaultRowHeight="15.6" x14ac:dyDescent="0.3"/>
  <cols>
    <col min="1" max="1" width="17.59765625" bestFit="1" customWidth="1"/>
    <col min="2" max="2" width="10.09765625" bestFit="1" customWidth="1"/>
    <col min="3" max="3" width="8.59765625" bestFit="1" customWidth="1"/>
  </cols>
  <sheetData>
    <row r="1" spans="1:3" x14ac:dyDescent="0.3">
      <c r="A1" s="37" t="s">
        <v>138</v>
      </c>
      <c r="B1" s="37" t="s">
        <v>139</v>
      </c>
      <c r="C1" s="37" t="s">
        <v>140</v>
      </c>
    </row>
    <row r="2" spans="1:3" x14ac:dyDescent="0.3">
      <c r="A2" t="s">
        <v>3</v>
      </c>
      <c r="B2" t="s">
        <v>141</v>
      </c>
      <c r="C2" t="s">
        <v>142</v>
      </c>
    </row>
    <row r="3" spans="1:3" x14ac:dyDescent="0.3">
      <c r="A3" t="s">
        <v>24</v>
      </c>
      <c r="B3" t="s">
        <v>141</v>
      </c>
      <c r="C3" t="s">
        <v>142</v>
      </c>
    </row>
    <row r="4" spans="1:3" x14ac:dyDescent="0.3">
      <c r="A4" t="s">
        <v>88</v>
      </c>
      <c r="B4" t="s">
        <v>141</v>
      </c>
      <c r="C4" t="s">
        <v>142</v>
      </c>
    </row>
    <row r="5" spans="1:3" x14ac:dyDescent="0.3">
      <c r="A5" t="s">
        <v>89</v>
      </c>
      <c r="B5" t="s">
        <v>141</v>
      </c>
      <c r="C5" t="s">
        <v>142</v>
      </c>
    </row>
    <row r="6" spans="1:3" x14ac:dyDescent="0.3">
      <c r="A6" t="s">
        <v>143</v>
      </c>
      <c r="B6" t="s">
        <v>141</v>
      </c>
      <c r="C6" t="s">
        <v>142</v>
      </c>
    </row>
    <row r="7" spans="1:3" x14ac:dyDescent="0.3">
      <c r="A7" t="s">
        <v>32</v>
      </c>
      <c r="B7" t="s">
        <v>141</v>
      </c>
      <c r="C7" t="s">
        <v>142</v>
      </c>
    </row>
    <row r="8" spans="1:3" x14ac:dyDescent="0.3">
      <c r="A8" t="s">
        <v>37</v>
      </c>
      <c r="B8" t="s">
        <v>141</v>
      </c>
      <c r="C8" t="s">
        <v>142</v>
      </c>
    </row>
    <row r="9" spans="1:3" x14ac:dyDescent="0.3">
      <c r="A9" t="s">
        <v>144</v>
      </c>
      <c r="B9" t="s">
        <v>141</v>
      </c>
      <c r="C9" t="s">
        <v>142</v>
      </c>
    </row>
    <row r="10" spans="1:3" x14ac:dyDescent="0.3">
      <c r="A10" t="s">
        <v>145</v>
      </c>
      <c r="B10" t="s">
        <v>141</v>
      </c>
      <c r="C10" t="s">
        <v>142</v>
      </c>
    </row>
    <row r="11" spans="1:3" x14ac:dyDescent="0.3">
      <c r="A11" t="s">
        <v>146</v>
      </c>
      <c r="B11" t="s">
        <v>141</v>
      </c>
      <c r="C11" t="s">
        <v>142</v>
      </c>
    </row>
    <row r="12" spans="1:3" x14ac:dyDescent="0.3">
      <c r="A12" t="s">
        <v>147</v>
      </c>
      <c r="B12" t="s">
        <v>141</v>
      </c>
      <c r="C12" t="s">
        <v>142</v>
      </c>
    </row>
    <row r="13" spans="1:3" x14ac:dyDescent="0.3">
      <c r="A13" t="s">
        <v>148</v>
      </c>
      <c r="B13" t="s">
        <v>141</v>
      </c>
      <c r="C13" t="s">
        <v>142</v>
      </c>
    </row>
    <row r="14" spans="1:3" x14ac:dyDescent="0.3">
      <c r="A14" t="s">
        <v>149</v>
      </c>
      <c r="B14" t="s">
        <v>141</v>
      </c>
      <c r="C14" t="s">
        <v>142</v>
      </c>
    </row>
    <row r="15" spans="1:3" x14ac:dyDescent="0.3">
      <c r="A15" t="s">
        <v>150</v>
      </c>
      <c r="B15" t="s">
        <v>141</v>
      </c>
      <c r="C15" t="s">
        <v>142</v>
      </c>
    </row>
    <row r="16" spans="1:3" x14ac:dyDescent="0.3">
      <c r="A16" t="s">
        <v>151</v>
      </c>
      <c r="B16" t="s">
        <v>141</v>
      </c>
      <c r="C16" t="s">
        <v>142</v>
      </c>
    </row>
    <row r="17" spans="1:3" x14ac:dyDescent="0.3">
      <c r="A17" t="s">
        <v>152</v>
      </c>
      <c r="B17" t="s">
        <v>141</v>
      </c>
      <c r="C17" t="s">
        <v>142</v>
      </c>
    </row>
    <row r="18" spans="1:3" x14ac:dyDescent="0.3">
      <c r="A18" t="s">
        <v>153</v>
      </c>
      <c r="B18" t="s">
        <v>154</v>
      </c>
      <c r="C18" t="s">
        <v>155</v>
      </c>
    </row>
    <row r="19" spans="1:3" x14ac:dyDescent="0.3">
      <c r="A19" t="s">
        <v>156</v>
      </c>
      <c r="B19" t="s">
        <v>154</v>
      </c>
      <c r="C19" t="s">
        <v>155</v>
      </c>
    </row>
    <row r="20" spans="1:3" x14ac:dyDescent="0.3">
      <c r="A20" t="s">
        <v>157</v>
      </c>
      <c r="B20" t="s">
        <v>154</v>
      </c>
      <c r="C20" t="s">
        <v>155</v>
      </c>
    </row>
    <row r="21" spans="1:3" x14ac:dyDescent="0.3">
      <c r="A21" t="s">
        <v>158</v>
      </c>
      <c r="B21" t="s">
        <v>154</v>
      </c>
      <c r="C21" t="s">
        <v>155</v>
      </c>
    </row>
    <row r="22" spans="1:3" x14ac:dyDescent="0.3">
      <c r="A22" t="s">
        <v>159</v>
      </c>
      <c r="B22" t="s">
        <v>154</v>
      </c>
      <c r="C22" t="s">
        <v>155</v>
      </c>
    </row>
    <row r="23" spans="1:3" x14ac:dyDescent="0.3">
      <c r="A23" t="s">
        <v>160</v>
      </c>
      <c r="B23" t="s">
        <v>154</v>
      </c>
      <c r="C23" t="s">
        <v>155</v>
      </c>
    </row>
    <row r="24" spans="1:3" x14ac:dyDescent="0.3">
      <c r="A24" t="s">
        <v>161</v>
      </c>
      <c r="B24" t="s">
        <v>154</v>
      </c>
      <c r="C24" t="s">
        <v>155</v>
      </c>
    </row>
    <row r="25" spans="1:3" x14ac:dyDescent="0.3">
      <c r="A25" t="s">
        <v>162</v>
      </c>
      <c r="B25" t="s">
        <v>154</v>
      </c>
      <c r="C25" t="s">
        <v>155</v>
      </c>
    </row>
    <row r="26" spans="1:3" x14ac:dyDescent="0.3">
      <c r="A26" t="s">
        <v>163</v>
      </c>
      <c r="B26" t="s">
        <v>154</v>
      </c>
      <c r="C26" t="s">
        <v>155</v>
      </c>
    </row>
    <row r="27" spans="1:3" x14ac:dyDescent="0.3">
      <c r="A27" t="s">
        <v>164</v>
      </c>
      <c r="B27" t="s">
        <v>154</v>
      </c>
      <c r="C27" t="s">
        <v>155</v>
      </c>
    </row>
    <row r="28" spans="1:3" x14ac:dyDescent="0.3">
      <c r="A28" t="s">
        <v>55</v>
      </c>
      <c r="B28" t="s">
        <v>154</v>
      </c>
      <c r="C28" t="s">
        <v>155</v>
      </c>
    </row>
    <row r="29" spans="1:3" x14ac:dyDescent="0.3">
      <c r="A29" t="s">
        <v>56</v>
      </c>
      <c r="B29" t="s">
        <v>154</v>
      </c>
      <c r="C29" t="s">
        <v>155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90EE4C-EB41-42AA-A164-70046E99E424}">
  <sheetPr codeName="Sheet3"/>
  <dimension ref="A1:D182"/>
  <sheetViews>
    <sheetView workbookViewId="0">
      <selection activeCell="I6" sqref="I6"/>
    </sheetView>
  </sheetViews>
  <sheetFormatPr defaultRowHeight="15.6" x14ac:dyDescent="0.3"/>
  <cols>
    <col min="1" max="1" width="21.3984375" bestFit="1" customWidth="1"/>
    <col min="2" max="2" width="19.796875" bestFit="1" customWidth="1"/>
    <col min="3" max="3" width="19.796875" customWidth="1"/>
    <col min="4" max="4" width="19.3984375" customWidth="1"/>
  </cols>
  <sheetData>
    <row r="1" spans="1:4" x14ac:dyDescent="0.3">
      <c r="A1" s="1" t="s">
        <v>0</v>
      </c>
      <c r="B1" s="1" t="s">
        <v>1</v>
      </c>
      <c r="C1" s="1" t="s">
        <v>60</v>
      </c>
      <c r="D1" s="1" t="s">
        <v>21</v>
      </c>
    </row>
    <row r="2" spans="1:4" ht="18.600000000000001" customHeight="1" x14ac:dyDescent="0.3">
      <c r="A2" t="str">
        <f>IF(B2&lt;&gt;"", ROW(B2)-ROW($B$2) &amp; ","&amp;B2, "")</f>
        <v>0,msisdn</v>
      </c>
      <c r="B2" t="str">
        <f>IF(schema!B2&lt;&gt;"", schema!B2, "")</f>
        <v>msisdn</v>
      </c>
      <c r="C2" t="str">
        <f>IF(schema!C2&lt;&gt;"", schema!C2, "")</f>
        <v>string</v>
      </c>
      <c r="D2" s="20" t="str">
        <f>IF(schema!B2&lt;&gt;"",_xlfn.XLOOKUP(TRIM(B2), masking_fields!$B$2:$B$100, masking_fields!$E$2:$E$100, B2, 0),"")</f>
        <v>lower(sha2(concat(trim(cast(msisdn as string)), 'pO7i1cOAu2qQzFcJyaWBMDAShsfhK6uEmNX57h3vK83lPFFqxCHFWhEPzA3pXulQ'),256)) as msisdn</v>
      </c>
    </row>
    <row r="3" spans="1:4" x14ac:dyDescent="0.3">
      <c r="A3" t="str">
        <f t="shared" ref="A3:A66" si="0">IF(B3&lt;&gt;"", ROW(B3)-ROW($B$2) &amp; ","&amp;B3, "")</f>
        <v>1,historytypekeya</v>
      </c>
      <c r="B3" t="str">
        <f>IF(schema!B3&lt;&gt;"", schema!B3, "")</f>
        <v>historytypekeya</v>
      </c>
      <c r="C3" t="str">
        <f>IF(schema!C3&lt;&gt;"", schema!C3, "")</f>
        <v>string</v>
      </c>
      <c r="D3" s="20" t="str">
        <f>IF(schema!B3&lt;&gt;"",_xlfn.XLOOKUP(TRIM(B3), masking_fields!$B$2:$B$100, masking_fields!$E$2:$E$100, B3, 0),"")</f>
        <v>historytypekeya</v>
      </c>
    </row>
    <row r="4" spans="1:4" ht="16.8" customHeight="1" x14ac:dyDescent="0.3">
      <c r="A4" t="str">
        <f t="shared" si="0"/>
        <v>2,reasonfordeletion</v>
      </c>
      <c r="B4" t="str">
        <f>IF(schema!B4&lt;&gt;"", schema!B4, "")</f>
        <v>reasonfordeletion</v>
      </c>
      <c r="C4" t="str">
        <f>IF(schema!C4&lt;&gt;"", schema!C4, "")</f>
        <v>string</v>
      </c>
      <c r="D4" s="20" t="str">
        <f>IF(schema!B4&lt;&gt;"",_xlfn.XLOOKUP(TRIM(B4), masking_fields!$B$2:$B$100, masking_fields!$E$2:$E$100, B4, 0),"")</f>
        <v>reasonfordeletion</v>
      </c>
    </row>
    <row r="5" spans="1:4" ht="15" customHeight="1" x14ac:dyDescent="0.3">
      <c r="A5" t="str">
        <f t="shared" si="0"/>
        <v>3,tstamp</v>
      </c>
      <c r="B5" t="str">
        <f>IF(schema!B5&lt;&gt;"", schema!B5, "")</f>
        <v>tstamp</v>
      </c>
      <c r="C5" t="str">
        <f>IF(schema!C5&lt;&gt;"", schema!C5, "")</f>
        <v>timestamp</v>
      </c>
      <c r="D5" s="20" t="str">
        <f>IF(schema!B5&lt;&gt;"",_xlfn.XLOOKUP(TRIM(B5), masking_fields!$B$2:$B$100, masking_fields!$E$2:$E$100, B5, 0),"")</f>
        <v>tstamp</v>
      </c>
    </row>
    <row r="6" spans="1:4" x14ac:dyDescent="0.3">
      <c r="A6" t="str">
        <f t="shared" si="0"/>
        <v>4,username</v>
      </c>
      <c r="B6" t="str">
        <f>IF(schema!B6&lt;&gt;"", schema!B6, "")</f>
        <v>username</v>
      </c>
      <c r="C6" t="str">
        <f>IF(schema!C6&lt;&gt;"", schema!C6, "")</f>
        <v>string</v>
      </c>
      <c r="D6" s="20" t="str">
        <f>IF(schema!B6&lt;&gt;"",_xlfn.XLOOKUP(TRIM(B6), masking_fields!$B$2:$B$100, masking_fields!$E$2:$E$100, B6, 0),"")</f>
        <v>username</v>
      </c>
    </row>
    <row r="7" spans="1:4" x14ac:dyDescent="0.3">
      <c r="A7" t="str">
        <f t="shared" si="0"/>
        <v>5,accountnum</v>
      </c>
      <c r="B7" t="str">
        <f>IF(schema!B7&lt;&gt;"", schema!B7, "")</f>
        <v>accountnum</v>
      </c>
      <c r="C7" t="str">
        <f>IF(schema!C7&lt;&gt;"", schema!C7, "")</f>
        <v>longinteger</v>
      </c>
      <c r="D7" s="20" t="str">
        <f>IF(schema!B7&lt;&gt;"",_xlfn.XLOOKUP(TRIM(B7), masking_fields!$B$2:$B$100, masking_fields!$E$2:$E$100, B7, 0),"")</f>
        <v>accountnum</v>
      </c>
    </row>
    <row r="8" spans="1:4" x14ac:dyDescent="0.3">
      <c r="A8" t="str">
        <f t="shared" si="0"/>
        <v>6,additionalinfo</v>
      </c>
      <c r="B8" t="str">
        <f>IF(schema!B8&lt;&gt;"", schema!B8, "")</f>
        <v>additionalinfo</v>
      </c>
      <c r="C8" t="str">
        <f>IF(schema!C8&lt;&gt;"", schema!C8, "")</f>
        <v>string</v>
      </c>
      <c r="D8" s="20" t="str">
        <f>IF(schema!B8&lt;&gt;"",_xlfn.XLOOKUP(TRIM(B8), masking_fields!$B$2:$B$100, masking_fields!$E$2:$E$100, B8, 0),"")</f>
        <v>additionalinfo</v>
      </c>
    </row>
    <row r="9" spans="1:4" x14ac:dyDescent="0.3">
      <c r="A9" t="str">
        <f t="shared" si="0"/>
        <v>7,propertytypename</v>
      </c>
      <c r="B9" t="str">
        <f>IF(schema!B9&lt;&gt;"", schema!B9, "")</f>
        <v>propertytypename</v>
      </c>
      <c r="C9" t="str">
        <f>IF(schema!C9&lt;&gt;"", schema!C9, "")</f>
        <v>string</v>
      </c>
      <c r="D9" s="20" t="str">
        <f>IF(schema!B9&lt;&gt;"",_xlfn.XLOOKUP(TRIM(B9), masking_fields!$B$2:$B$100, masking_fields!$E$2:$E$100, B9, 0),"")</f>
        <v>propertytypename</v>
      </c>
    </row>
    <row r="10" spans="1:4" x14ac:dyDescent="0.3">
      <c r="A10" t="str">
        <f t="shared" si="0"/>
        <v>8,source</v>
      </c>
      <c r="B10" t="str">
        <f>IF(schema!B10&lt;&gt;"", schema!B10, "")</f>
        <v>source</v>
      </c>
      <c r="C10" t="str">
        <f>IF(schema!C10&lt;&gt;"", schema!C10, "")</f>
        <v>string</v>
      </c>
      <c r="D10" s="20" t="str">
        <f>IF(schema!B10&lt;&gt;"",_xlfn.XLOOKUP(TRIM(B10), masking_fields!$B$2:$B$100, masking_fields!$E$2:$E$100, B10, 0),"")</f>
        <v>source</v>
      </c>
    </row>
    <row r="11" spans="1:4" x14ac:dyDescent="0.3">
      <c r="A11" t="str">
        <f t="shared" si="0"/>
        <v>9,externaltransactionreference</v>
      </c>
      <c r="B11" t="str">
        <f>IF(schema!B11&lt;&gt;"", schema!B11, "")</f>
        <v>externaltransactionreference</v>
      </c>
      <c r="C11" t="str">
        <f>IF(schema!C11&lt;&gt;"", schema!C11, "")</f>
        <v>string</v>
      </c>
      <c r="D11" s="20" t="str">
        <f>IF(schema!B11&lt;&gt;"",_xlfn.XLOOKUP(TRIM(B11), masking_fields!$B$2:$B$100, masking_fields!$E$2:$E$100, B11, 0),"")</f>
        <v>externaltransactionreference</v>
      </c>
    </row>
    <row r="12" spans="1:4" x14ac:dyDescent="0.3">
      <c r="A12" t="str">
        <f t="shared" si="0"/>
        <v>10,subscriptionproperty</v>
      </c>
      <c r="B12" t="str">
        <f>IF(schema!B12&lt;&gt;"", schema!B12, "")</f>
        <v>subscriptionproperty</v>
      </c>
      <c r="C12" t="str">
        <f>IF(schema!C12&lt;&gt;"", schema!C12, "")</f>
        <v>string</v>
      </c>
      <c r="D12" s="20" t="str">
        <f>IF(schema!B12&lt;&gt;"",_xlfn.XLOOKUP(TRIM(B12), masking_fields!$B$2:$B$100, masking_fields!$E$2:$E$100, B12, 0),"")</f>
        <v>subscriptionproperty</v>
      </c>
    </row>
    <row r="13" spans="1:4" x14ac:dyDescent="0.3">
      <c r="A13" t="str">
        <f t="shared" si="0"/>
        <v>11,imei</v>
      </c>
      <c r="B13" t="str">
        <f>IF(schema!B13&lt;&gt;"", schema!B13, "")</f>
        <v>imei</v>
      </c>
      <c r="C13" t="str">
        <f>IF(schema!C13&lt;&gt;"", schema!C13, "")</f>
        <v>date</v>
      </c>
      <c r="D13" s="20" t="str">
        <f>IF(schema!B13&lt;&gt;"",_xlfn.XLOOKUP(TRIM(B13), masking_fields!$B$2:$B$100, masking_fields!$E$2:$E$100, B13, 0),"")</f>
        <v>lower(sha2(concat(trim(imei), 'pO7i1cOAu2qQzFcJyaWBMDAShsfhK6uEmNX57h3vK83lPFFqxCHFWhEPzA3pXulQ'),256)) as imei</v>
      </c>
    </row>
    <row r="14" spans="1:4" x14ac:dyDescent="0.3">
      <c r="A14" t="str">
        <f t="shared" si="0"/>
        <v>12,asd</v>
      </c>
      <c r="B14" t="str">
        <f>IF(schema!B14&lt;&gt;"", schema!B14, "")</f>
        <v>asd</v>
      </c>
      <c r="C14" t="str">
        <f>IF(schema!C14&lt;&gt;"", schema!C14, "")</f>
        <v>date</v>
      </c>
      <c r="D14" s="20" t="str">
        <f>IF(schema!B14&lt;&gt;"",_xlfn.XLOOKUP(TRIM(B14), masking_fields!$B$2:$B$100, masking_fields!$E$2:$E$100, B14, 0),"")</f>
        <v>asd</v>
      </c>
    </row>
    <row r="15" spans="1:4" x14ac:dyDescent="0.3">
      <c r="A15" t="str">
        <f t="shared" si="0"/>
        <v>13,asd</v>
      </c>
      <c r="B15" t="str">
        <f>IF(schema!B15&lt;&gt;"", schema!B15, "")</f>
        <v>asd</v>
      </c>
      <c r="C15" t="str">
        <f>IF(schema!C15&lt;&gt;"", schema!C15, "")</f>
        <v>timestamp</v>
      </c>
      <c r="D15" s="20" t="str">
        <f>IF(schema!B15&lt;&gt;"",_xlfn.XLOOKUP(TRIM(B15), masking_fields!$B$2:$B$100, masking_fields!$E$2:$E$100, B15, 0),"")</f>
        <v>asd</v>
      </c>
    </row>
    <row r="16" spans="1:4" x14ac:dyDescent="0.3">
      <c r="A16" t="str">
        <f t="shared" si="0"/>
        <v>14,owning_subscriber_id</v>
      </c>
      <c r="B16" t="str">
        <f>IF(schema!B16&lt;&gt;"", schema!B16, "")</f>
        <v>owning_subscriber_id</v>
      </c>
      <c r="C16" t="str">
        <f>IF(schema!C16&lt;&gt;"", schema!C16, "")</f>
        <v>string</v>
      </c>
      <c r="D16" s="20" t="str">
        <f>IF(schema!B16&lt;&gt;"",_xlfn.XLOOKUP(TRIM(B16), masking_fields!$B$2:$B$100, masking_fields!$E$2:$E$100, B16, 0),"")</f>
        <v>lower(sha2(concat(trim(cast(owning_subscriber_id as string)), 'pO7i1cOAu2qQzFcJyaWBMDAShsfhK6uEmNX57h3vK83lPFFqxCHFWhEPzA3pXulQ'),256)) as owning_subscriber_id</v>
      </c>
    </row>
    <row r="17" spans="1:4" x14ac:dyDescent="0.3">
      <c r="A17" t="str">
        <f t="shared" si="0"/>
        <v>15,imsi</v>
      </c>
      <c r="B17" t="str">
        <f>IF(schema!B17&lt;&gt;"", schema!B17, "")</f>
        <v>imsi</v>
      </c>
      <c r="C17" t="str">
        <f>IF(schema!C17&lt;&gt;"", schema!C17, "")</f>
        <v>string</v>
      </c>
      <c r="D17" s="20" t="str">
        <f>IF(schema!B17&lt;&gt;"",_xlfn.XLOOKUP(TRIM(B17), masking_fields!$B$2:$B$100, masking_fields!$E$2:$E$100, B17, 0),"")</f>
        <v>lower(sha2(concat(trim(imsi), 'pO7i1cOAu2qQzFcJyaWBMDAShsfhK6uEmNX57h3vK83lPFFqxCHFWhEPzA3pXulQ'),256)) as imsi</v>
      </c>
    </row>
    <row r="18" spans="1:4" x14ac:dyDescent="0.3">
      <c r="A18" t="str">
        <f t="shared" si="0"/>
        <v>16,txn_dt</v>
      </c>
      <c r="B18" t="str">
        <f>IF(schema!B18&lt;&gt;"", schema!B18, "")</f>
        <v>txn_dt</v>
      </c>
      <c r="C18" t="str">
        <f>IF(schema!C18&lt;&gt;"", schema!C18, "")</f>
        <v>date</v>
      </c>
      <c r="D18" s="20" t="str">
        <f>IF(schema!B18&lt;&gt;"",_xlfn.XLOOKUP(TRIM(B18), masking_fields!$B$2:$B$100, masking_fields!$E$2:$E$100, B18, 0),"")</f>
        <v>txn_dt</v>
      </c>
    </row>
    <row r="19" spans="1:4" ht="16.8" customHeight="1" x14ac:dyDescent="0.3">
      <c r="A19" t="str">
        <f t="shared" si="0"/>
        <v>17,asd</v>
      </c>
      <c r="B19" t="str">
        <f>IF(schema!B19&lt;&gt;"", schema!B19, "")</f>
        <v>asd</v>
      </c>
      <c r="C19" t="str">
        <f>IF(schema!C19&lt;&gt;"", schema!C19, "")</f>
        <v>date</v>
      </c>
      <c r="D19" s="20" t="str">
        <f>IF(schema!B19&lt;&gt;"",_xlfn.XLOOKUP(TRIM(B19), masking_fields!$B$2:$B$100, masking_fields!$E$2:$E$100, B19, 0),"")</f>
        <v>asd</v>
      </c>
    </row>
    <row r="20" spans="1:4" s="21" customFormat="1" ht="14.4" customHeight="1" x14ac:dyDescent="0.3">
      <c r="A20" t="str">
        <f t="shared" si="0"/>
        <v>18,enodebd</v>
      </c>
      <c r="B20" s="21" t="str">
        <f>IF(schema!B20&lt;&gt;"", schema!B20, "")</f>
        <v>enodebd</v>
      </c>
      <c r="C20" s="21" t="str">
        <f>IF(schema!C20&lt;&gt;"", schema!C20, "")</f>
        <v>timestamp</v>
      </c>
      <c r="D20" s="20" t="str">
        <f>IF(schema!B20&lt;&gt;"",_xlfn.XLOOKUP(TRIM(B20), masking_fields!$B$2:$B$100, masking_fields!$E$2:$E$100, B20, 0),"")</f>
        <v>enodebd</v>
      </c>
    </row>
    <row r="21" spans="1:4" s="21" customFormat="1" ht="14.4" customHeight="1" x14ac:dyDescent="0.3">
      <c r="A21" t="str">
        <f t="shared" si="0"/>
        <v>19,asd</v>
      </c>
      <c r="B21" s="21" t="str">
        <f>IF(schema!B21&lt;&gt;"", schema!B21, "")</f>
        <v>asd</v>
      </c>
      <c r="C21" s="21" t="str">
        <f>IF(schema!C21&lt;&gt;"", schema!C21, "")</f>
        <v>string</v>
      </c>
      <c r="D21" s="20" t="str">
        <f>IF(schema!B21&lt;&gt;"",_xlfn.XLOOKUP(TRIM(B21), masking_fields!$B$2:$B$100, masking_fields!$E$2:$E$100, B21, 0),"")</f>
        <v>asd</v>
      </c>
    </row>
    <row r="22" spans="1:4" s="21" customFormat="1" ht="14.4" customHeight="1" x14ac:dyDescent="0.3">
      <c r="A22" t="str">
        <f t="shared" si="0"/>
        <v>20,asd</v>
      </c>
      <c r="B22" s="21" t="str">
        <f>IF(schema!B22&lt;&gt;"", schema!B22, "")</f>
        <v>asd</v>
      </c>
      <c r="C22" s="21" t="str">
        <f>IF(schema!C22&lt;&gt;"", schema!C22, "")</f>
        <v>string</v>
      </c>
      <c r="D22" s="20" t="str">
        <f>IF(schema!B22&lt;&gt;"",_xlfn.XLOOKUP(TRIM(B22), masking_fields!$B$2:$B$100, masking_fields!$E$2:$E$100, B22, 0),"")</f>
        <v>asd</v>
      </c>
    </row>
    <row r="23" spans="1:4" s="21" customFormat="1" ht="14.4" customHeight="1" x14ac:dyDescent="0.3">
      <c r="A23" t="str">
        <f t="shared" si="0"/>
        <v>21,txn_dt</v>
      </c>
      <c r="B23" s="21" t="str">
        <f>IF(schema!B23&lt;&gt;"", schema!B23, "")</f>
        <v>txn_dt</v>
      </c>
      <c r="C23" s="21" t="str">
        <f>IF(schema!C23&lt;&gt;"", schema!C23, "")</f>
        <v>date</v>
      </c>
      <c r="D23" s="20" t="str">
        <f>IF(schema!B23&lt;&gt;"",_xlfn.XLOOKUP(TRIM(B23), masking_fields!$B$2:$B$100, masking_fields!$E$2:$E$100, B23, 0),"")</f>
        <v>txn_dt</v>
      </c>
    </row>
    <row r="24" spans="1:4" s="21" customFormat="1" ht="14.4" customHeight="1" x14ac:dyDescent="0.3">
      <c r="A24" t="str">
        <f t="shared" si="0"/>
        <v>22,file_date</v>
      </c>
      <c r="B24" s="21" t="str">
        <f>IF(schema!B24&lt;&gt;"", schema!B24, "")</f>
        <v>file_date</v>
      </c>
      <c r="C24" s="21" t="str">
        <f>IF(schema!C24&lt;&gt;"", schema!C24, "")</f>
        <v>date</v>
      </c>
      <c r="D24" s="20" t="str">
        <f>IF(schema!B24&lt;&gt;"",_xlfn.XLOOKUP(TRIM(B24), masking_fields!$B$2:$B$100, masking_fields!$E$2:$E$100, B24, 0),"")</f>
        <v>file_date</v>
      </c>
    </row>
    <row r="25" spans="1:4" s="21" customFormat="1" ht="14.4" customHeight="1" x14ac:dyDescent="0.3">
      <c r="A25" t="str">
        <f t="shared" si="0"/>
        <v>23,dbx_process_dttm</v>
      </c>
      <c r="B25" s="21" t="str">
        <f>IF(schema!B25&lt;&gt;"", schema!B25, "")</f>
        <v>dbx_process_dttm</v>
      </c>
      <c r="C25" s="21" t="str">
        <f>IF(schema!C25&lt;&gt;"", schema!C25, "")</f>
        <v>timestamp</v>
      </c>
      <c r="D25" s="20" t="str">
        <f>IF(schema!B25&lt;&gt;"",_xlfn.XLOOKUP(TRIM(B25), masking_fields!$B$2:$B$100, masking_fields!$E$2:$E$100, B25, 0),"")</f>
        <v>dbx_process_dttm</v>
      </c>
    </row>
    <row r="26" spans="1:4" s="21" customFormat="1" ht="14.4" customHeight="1" x14ac:dyDescent="0.3">
      <c r="A26" t="str">
        <f t="shared" si="0"/>
        <v>24,file_name</v>
      </c>
      <c r="B26" s="21" t="str">
        <f>IF(schema!B26&lt;&gt;"", schema!B26, "")</f>
        <v>file_name</v>
      </c>
      <c r="C26" s="21" t="str">
        <f>IF(schema!C26&lt;&gt;"", schema!C26, "")</f>
        <v>string</v>
      </c>
      <c r="D26" s="20" t="str">
        <f>IF(schema!B26&lt;&gt;"",_xlfn.XLOOKUP(TRIM(B26), masking_fields!$B$2:$B$100, masking_fields!$E$2:$E$100, B26, 0),"")</f>
        <v>file_name</v>
      </c>
    </row>
    <row r="27" spans="1:4" s="21" customFormat="1" ht="14.4" customHeight="1" x14ac:dyDescent="0.3">
      <c r="A27" t="str">
        <f t="shared" si="0"/>
        <v>25,file_id</v>
      </c>
      <c r="B27" s="21" t="str">
        <f>IF(schema!B27&lt;&gt;"", schema!B27, "")</f>
        <v>file_id</v>
      </c>
      <c r="C27" s="21" t="str">
        <f>IF(schema!C27&lt;&gt;"", schema!C27, "")</f>
        <v>string</v>
      </c>
      <c r="D27" s="20" t="str">
        <f>IF(schema!B27&lt;&gt;"",_xlfn.XLOOKUP(TRIM(B27), masking_fields!$B$2:$B$100, masking_fields!$E$2:$E$100, B27, 0),"")</f>
        <v>file_id</v>
      </c>
    </row>
    <row r="28" spans="1:4" s="21" customFormat="1" ht="14.4" customHeight="1" x14ac:dyDescent="0.3">
      <c r="A28" t="str">
        <f t="shared" si="0"/>
        <v/>
      </c>
      <c r="B28" s="21" t="str">
        <f>IF(schema!B28&lt;&gt;"", schema!B28, "")</f>
        <v/>
      </c>
      <c r="C28" s="21" t="str">
        <f>IF(schema!C28&lt;&gt;"", schema!C28, "")</f>
        <v/>
      </c>
      <c r="D28" s="20" t="str">
        <f>IF(schema!B28&lt;&gt;"",_xlfn.XLOOKUP(TRIM(B28), masking_fields!$B$2:$B$100, masking_fields!$E$2:$E$100, B28, 0),"")</f>
        <v/>
      </c>
    </row>
    <row r="29" spans="1:4" s="21" customFormat="1" ht="14.4" customHeight="1" x14ac:dyDescent="0.3">
      <c r="A29" t="str">
        <f t="shared" si="0"/>
        <v/>
      </c>
      <c r="B29" s="21" t="str">
        <f>IF(schema!B29&lt;&gt;"", schema!B29, "")</f>
        <v/>
      </c>
      <c r="C29" s="21" t="str">
        <f>IF(schema!C29&lt;&gt;"", schema!C29, "")</f>
        <v/>
      </c>
      <c r="D29" s="20" t="str">
        <f>IF(schema!B29&lt;&gt;"",_xlfn.XLOOKUP(TRIM(B29), masking_fields!$B$2:$B$100, masking_fields!$E$2:$E$100, B29, 0),"")</f>
        <v/>
      </c>
    </row>
    <row r="30" spans="1:4" s="21" customFormat="1" ht="14.4" customHeight="1" x14ac:dyDescent="0.3">
      <c r="A30" t="str">
        <f t="shared" si="0"/>
        <v/>
      </c>
      <c r="B30" s="21" t="str">
        <f>IF(schema!B30&lt;&gt;"", schema!B30, "")</f>
        <v/>
      </c>
      <c r="C30" s="21" t="str">
        <f>IF(schema!C30&lt;&gt;"", schema!C30, "")</f>
        <v/>
      </c>
      <c r="D30" s="20" t="str">
        <f>IF(schema!B30&lt;&gt;"",_xlfn.XLOOKUP(TRIM(B30), masking_fields!$B$2:$B$100, masking_fields!$E$2:$E$100, B30, 0),"")</f>
        <v/>
      </c>
    </row>
    <row r="31" spans="1:4" s="21" customFormat="1" ht="14.4" customHeight="1" x14ac:dyDescent="0.3">
      <c r="A31" t="str">
        <f t="shared" si="0"/>
        <v/>
      </c>
      <c r="B31" s="21" t="str">
        <f>IF(schema!B31&lt;&gt;"", schema!B31, "")</f>
        <v/>
      </c>
      <c r="C31" s="21" t="str">
        <f>IF(schema!C31&lt;&gt;"", schema!C31, "")</f>
        <v/>
      </c>
      <c r="D31" s="20" t="str">
        <f>IF(schema!B31&lt;&gt;"",_xlfn.XLOOKUP(TRIM(B31), masking_fields!$B$2:$B$100, masking_fields!$E$2:$E$100, B31, 0),"")</f>
        <v/>
      </c>
    </row>
    <row r="32" spans="1:4" s="21" customFormat="1" ht="14.4" customHeight="1" x14ac:dyDescent="0.3">
      <c r="A32" t="str">
        <f t="shared" si="0"/>
        <v/>
      </c>
      <c r="B32" s="21" t="str">
        <f>IF(schema!B32&lt;&gt;"", schema!B32, "")</f>
        <v/>
      </c>
      <c r="C32" s="21" t="str">
        <f>IF(schema!C32&lt;&gt;"", schema!C32, "")</f>
        <v/>
      </c>
      <c r="D32" s="20" t="str">
        <f>IF(schema!B32&lt;&gt;"",_xlfn.XLOOKUP(TRIM(B32), masking_fields!$B$2:$B$100, masking_fields!$E$2:$E$100, B32, 0),"")</f>
        <v/>
      </c>
    </row>
    <row r="33" spans="1:4" s="21" customFormat="1" ht="14.4" customHeight="1" x14ac:dyDescent="0.3">
      <c r="A33" t="str">
        <f t="shared" si="0"/>
        <v/>
      </c>
      <c r="B33" s="21" t="str">
        <f>IF(schema!B33&lt;&gt;"", schema!B33, "")</f>
        <v/>
      </c>
      <c r="C33" s="21" t="str">
        <f>IF(schema!C33&lt;&gt;"", schema!C33, "")</f>
        <v/>
      </c>
      <c r="D33" s="20" t="str">
        <f>IF(schema!B33&lt;&gt;"",_xlfn.XLOOKUP(TRIM(B33), masking_fields!$B$2:$B$100, masking_fields!$E$2:$E$100, B33, 0),"")</f>
        <v/>
      </c>
    </row>
    <row r="34" spans="1:4" s="21" customFormat="1" ht="14.4" customHeight="1" x14ac:dyDescent="0.3">
      <c r="A34" t="str">
        <f t="shared" si="0"/>
        <v/>
      </c>
      <c r="B34" s="21" t="str">
        <f>IF(schema!B34&lt;&gt;"", schema!B34, "")</f>
        <v/>
      </c>
      <c r="C34" s="21" t="str">
        <f>IF(schema!C34&lt;&gt;"", schema!C34, "")</f>
        <v/>
      </c>
      <c r="D34" s="20" t="str">
        <f>IF(schema!B34&lt;&gt;"",_xlfn.XLOOKUP(TRIM(B34), masking_fields!$B$2:$B$100, masking_fields!$E$2:$E$100, B34, 0),"")</f>
        <v/>
      </c>
    </row>
    <row r="35" spans="1:4" s="21" customFormat="1" ht="14.4" customHeight="1" x14ac:dyDescent="0.3">
      <c r="A35" t="str">
        <f t="shared" si="0"/>
        <v/>
      </c>
      <c r="B35" s="21" t="str">
        <f>IF(schema!B35&lt;&gt;"", schema!B35, "")</f>
        <v/>
      </c>
      <c r="C35" s="21" t="str">
        <f>IF(schema!C35&lt;&gt;"", schema!C35, "")</f>
        <v/>
      </c>
      <c r="D35" s="20" t="str">
        <f>IF(schema!B35&lt;&gt;"",_xlfn.XLOOKUP(TRIM(B35), masking_fields!$B$2:$B$100, masking_fields!$E$2:$E$100, B35, 0),"")</f>
        <v/>
      </c>
    </row>
    <row r="36" spans="1:4" s="21" customFormat="1" ht="14.4" customHeight="1" x14ac:dyDescent="0.3">
      <c r="A36" t="str">
        <f t="shared" si="0"/>
        <v/>
      </c>
      <c r="B36" s="21" t="str">
        <f>IF(schema!B36&lt;&gt;"", schema!B36, "")</f>
        <v/>
      </c>
      <c r="C36" s="21" t="str">
        <f>IF(schema!C36&lt;&gt;"", schema!C36, "")</f>
        <v/>
      </c>
      <c r="D36" s="20" t="str">
        <f>IF(schema!B36&lt;&gt;"",_xlfn.XLOOKUP(TRIM(B36), masking_fields!$B$2:$B$100, masking_fields!$E$2:$E$100, B36, 0),"")</f>
        <v/>
      </c>
    </row>
    <row r="37" spans="1:4" s="21" customFormat="1" ht="14.4" customHeight="1" x14ac:dyDescent="0.3">
      <c r="A37" t="str">
        <f t="shared" si="0"/>
        <v/>
      </c>
      <c r="B37" s="21" t="str">
        <f>IF(schema!B37&lt;&gt;"", schema!B37, "")</f>
        <v/>
      </c>
      <c r="C37" s="21" t="str">
        <f>IF(schema!C37&lt;&gt;"", schema!C37, "")</f>
        <v/>
      </c>
      <c r="D37" s="20" t="str">
        <f>IF(schema!B37&lt;&gt;"",_xlfn.XLOOKUP(TRIM(B37), masking_fields!$B$2:$B$100, masking_fields!$E$2:$E$100, B37, 0),"")</f>
        <v/>
      </c>
    </row>
    <row r="38" spans="1:4" s="21" customFormat="1" ht="14.4" customHeight="1" x14ac:dyDescent="0.3">
      <c r="A38" t="str">
        <f t="shared" si="0"/>
        <v/>
      </c>
      <c r="B38" s="21" t="str">
        <f>IF(schema!B38&lt;&gt;"", schema!B38, "")</f>
        <v/>
      </c>
      <c r="C38" s="21" t="str">
        <f>IF(schema!C38&lt;&gt;"", schema!C38, "")</f>
        <v/>
      </c>
      <c r="D38" s="20" t="str">
        <f>IF(schema!B38&lt;&gt;"",_xlfn.XLOOKUP(TRIM(B38), masking_fields!$B$2:$B$100, masking_fields!$E$2:$E$100, B38, 0),"")</f>
        <v/>
      </c>
    </row>
    <row r="39" spans="1:4" s="21" customFormat="1" ht="14.4" customHeight="1" x14ac:dyDescent="0.3">
      <c r="A39" t="str">
        <f t="shared" si="0"/>
        <v/>
      </c>
      <c r="B39" s="21" t="str">
        <f>IF(schema!B39&lt;&gt;"", schema!B39, "")</f>
        <v/>
      </c>
      <c r="C39" s="21" t="str">
        <f>IF(schema!C39&lt;&gt;"", schema!C39, "")</f>
        <v/>
      </c>
      <c r="D39" s="20" t="str">
        <f>IF(schema!B39&lt;&gt;"",_xlfn.XLOOKUP(TRIM(B39), masking_fields!$B$2:$B$100, masking_fields!$E$2:$E$100, B39, 0),"")</f>
        <v/>
      </c>
    </row>
    <row r="40" spans="1:4" s="21" customFormat="1" ht="14.4" customHeight="1" x14ac:dyDescent="0.3">
      <c r="A40" t="str">
        <f t="shared" si="0"/>
        <v/>
      </c>
      <c r="B40" s="21" t="str">
        <f>IF(schema!B40&lt;&gt;"", schema!B40, "")</f>
        <v/>
      </c>
      <c r="C40" s="21" t="str">
        <f>IF(schema!C40&lt;&gt;"", schema!C40, "")</f>
        <v/>
      </c>
      <c r="D40" s="20" t="str">
        <f>IF(schema!B40&lt;&gt;"",_xlfn.XLOOKUP(TRIM(B40), masking_fields!$B$2:$B$100, masking_fields!$E$2:$E$100, B40, 0),"")</f>
        <v/>
      </c>
    </row>
    <row r="41" spans="1:4" s="21" customFormat="1" ht="14.4" customHeight="1" x14ac:dyDescent="0.3">
      <c r="A41" t="str">
        <f t="shared" si="0"/>
        <v/>
      </c>
      <c r="B41" s="21" t="str">
        <f>IF(schema!B41&lt;&gt;"", schema!B41, "")</f>
        <v/>
      </c>
      <c r="C41" s="21" t="str">
        <f>IF(schema!C41&lt;&gt;"", schema!C41, "")</f>
        <v/>
      </c>
      <c r="D41" s="20" t="str">
        <f>IF(schema!B41&lt;&gt;"",_xlfn.XLOOKUP(TRIM(B41), masking_fields!$B$2:$B$100, masking_fields!$E$2:$E$100, B41, 0),"")</f>
        <v/>
      </c>
    </row>
    <row r="42" spans="1:4" s="21" customFormat="1" ht="14.4" customHeight="1" x14ac:dyDescent="0.3">
      <c r="A42" t="str">
        <f t="shared" si="0"/>
        <v/>
      </c>
      <c r="B42" s="21" t="str">
        <f>IF(schema!B42&lt;&gt;"", schema!B42, "")</f>
        <v/>
      </c>
      <c r="C42" s="21" t="str">
        <f>IF(schema!C42&lt;&gt;"", schema!C42, "")</f>
        <v/>
      </c>
      <c r="D42" s="20" t="str">
        <f>IF(schema!B42&lt;&gt;"",_xlfn.XLOOKUP(TRIM(B42), masking_fields!$B$2:$B$100, masking_fields!$E$2:$E$100, B42, 0),"")</f>
        <v/>
      </c>
    </row>
    <row r="43" spans="1:4" s="21" customFormat="1" ht="14.4" customHeight="1" x14ac:dyDescent="0.3">
      <c r="A43" t="str">
        <f t="shared" si="0"/>
        <v/>
      </c>
      <c r="B43" s="21" t="str">
        <f>IF(schema!B43&lt;&gt;"", schema!B43, "")</f>
        <v/>
      </c>
      <c r="C43" s="21" t="str">
        <f>IF(schema!C43&lt;&gt;"", schema!C43, "")</f>
        <v/>
      </c>
      <c r="D43" s="20" t="str">
        <f>IF(schema!B43&lt;&gt;"",_xlfn.XLOOKUP(TRIM(B43), masking_fields!$B$2:$B$100, masking_fields!$E$2:$E$100, B43, 0),"")</f>
        <v/>
      </c>
    </row>
    <row r="44" spans="1:4" s="21" customFormat="1" ht="14.4" customHeight="1" x14ac:dyDescent="0.3">
      <c r="A44" t="str">
        <f t="shared" si="0"/>
        <v/>
      </c>
      <c r="B44" s="21" t="str">
        <f>IF(schema!B44&lt;&gt;"", schema!B44, "")</f>
        <v/>
      </c>
      <c r="C44" s="21" t="str">
        <f>IF(schema!C44&lt;&gt;"", schema!C44, "")</f>
        <v/>
      </c>
      <c r="D44" s="20" t="str">
        <f>IF(schema!B44&lt;&gt;"",_xlfn.XLOOKUP(TRIM(B44), masking_fields!$B$2:$B$100, masking_fields!$E$2:$E$100, B44, 0),"")</f>
        <v/>
      </c>
    </row>
    <row r="45" spans="1:4" s="21" customFormat="1" ht="14.4" customHeight="1" x14ac:dyDescent="0.3">
      <c r="A45" t="str">
        <f t="shared" si="0"/>
        <v/>
      </c>
      <c r="B45" s="21" t="str">
        <f>IF(schema!B45&lt;&gt;"", schema!B45, "")</f>
        <v/>
      </c>
      <c r="C45" s="21" t="str">
        <f>IF(schema!C45&lt;&gt;"", schema!C45, "")</f>
        <v/>
      </c>
      <c r="D45" s="20" t="str">
        <f>IF(schema!B45&lt;&gt;"",_xlfn.XLOOKUP(TRIM(B45), masking_fields!$B$2:$B$100, masking_fields!$E$2:$E$100, B45, 0),"")</f>
        <v/>
      </c>
    </row>
    <row r="46" spans="1:4" s="21" customFormat="1" ht="14.4" customHeight="1" x14ac:dyDescent="0.3">
      <c r="A46" t="str">
        <f t="shared" si="0"/>
        <v/>
      </c>
      <c r="B46" s="21" t="str">
        <f>IF(schema!B46&lt;&gt;"", schema!B46, "")</f>
        <v/>
      </c>
      <c r="C46" s="21" t="str">
        <f>IF(schema!C46&lt;&gt;"", schema!C46, "")</f>
        <v/>
      </c>
      <c r="D46" s="20" t="str">
        <f>IF(schema!B46&lt;&gt;"",_xlfn.XLOOKUP(TRIM(B46), masking_fields!$B$2:$B$100, masking_fields!$E$2:$E$100, B46, 0),"")</f>
        <v/>
      </c>
    </row>
    <row r="47" spans="1:4" s="21" customFormat="1" ht="14.4" customHeight="1" x14ac:dyDescent="0.3">
      <c r="A47" t="str">
        <f t="shared" si="0"/>
        <v/>
      </c>
      <c r="B47" s="21" t="str">
        <f>IF(schema!B47&lt;&gt;"", schema!B47, "")</f>
        <v/>
      </c>
      <c r="C47" s="21" t="str">
        <f>IF(schema!C47&lt;&gt;"", schema!C47, "")</f>
        <v/>
      </c>
      <c r="D47" s="20" t="str">
        <f>IF(schema!B47&lt;&gt;"",_xlfn.XLOOKUP(TRIM(B47), masking_fields!$B$2:$B$100, masking_fields!$E$2:$E$100, B47, 0),"")</f>
        <v/>
      </c>
    </row>
    <row r="48" spans="1:4" s="21" customFormat="1" ht="14.4" customHeight="1" x14ac:dyDescent="0.3">
      <c r="A48" t="str">
        <f t="shared" si="0"/>
        <v/>
      </c>
      <c r="B48" s="21" t="str">
        <f>IF(schema!B48&lt;&gt;"", schema!B48, "")</f>
        <v/>
      </c>
      <c r="C48" s="21" t="str">
        <f>IF(schema!C48&lt;&gt;"", schema!C48, "")</f>
        <v/>
      </c>
      <c r="D48" s="20" t="str">
        <f>IF(schema!B48&lt;&gt;"",_xlfn.XLOOKUP(TRIM(B48), masking_fields!$B$2:$B$100, masking_fields!$E$2:$E$100, B48, 0),"")</f>
        <v/>
      </c>
    </row>
    <row r="49" spans="1:4" s="21" customFormat="1" ht="14.4" customHeight="1" x14ac:dyDescent="0.3">
      <c r="A49" t="str">
        <f t="shared" si="0"/>
        <v/>
      </c>
      <c r="B49" s="21" t="str">
        <f>IF(schema!B49&lt;&gt;"", schema!B49, "")</f>
        <v/>
      </c>
      <c r="C49" s="21" t="str">
        <f>IF(schema!C49&lt;&gt;"", schema!C49, "")</f>
        <v/>
      </c>
      <c r="D49" s="20" t="str">
        <f>IF(schema!B49&lt;&gt;"",_xlfn.XLOOKUP(TRIM(B49), masking_fields!$B$2:$B$100, masking_fields!$E$2:$E$100, B49, 0),"")</f>
        <v/>
      </c>
    </row>
    <row r="50" spans="1:4" s="21" customFormat="1" ht="14.4" customHeight="1" x14ac:dyDescent="0.3">
      <c r="A50" t="str">
        <f t="shared" si="0"/>
        <v/>
      </c>
      <c r="B50" s="21" t="str">
        <f>IF(schema!B50&lt;&gt;"", schema!B50, "")</f>
        <v/>
      </c>
      <c r="C50" s="21" t="str">
        <f>IF(schema!C50&lt;&gt;"", schema!C50, "")</f>
        <v/>
      </c>
      <c r="D50" s="20" t="str">
        <f>IF(schema!B50&lt;&gt;"",_xlfn.XLOOKUP(TRIM(B50), masking_fields!$B$2:$B$100, masking_fields!$E$2:$E$100, B50, 0),"")</f>
        <v/>
      </c>
    </row>
    <row r="51" spans="1:4" s="21" customFormat="1" ht="14.4" customHeight="1" x14ac:dyDescent="0.3">
      <c r="A51" t="str">
        <f t="shared" si="0"/>
        <v/>
      </c>
      <c r="B51" s="21" t="str">
        <f>IF(schema!B51&lt;&gt;"", schema!B51, "")</f>
        <v/>
      </c>
      <c r="C51" s="21" t="str">
        <f>IF(schema!C51&lt;&gt;"", schema!C51, "")</f>
        <v/>
      </c>
      <c r="D51" s="20" t="str">
        <f>IF(schema!B51&lt;&gt;"",_xlfn.XLOOKUP(TRIM(B51), masking_fields!$B$2:$B$100, masking_fields!$E$2:$E$100, B51, 0),"")</f>
        <v/>
      </c>
    </row>
    <row r="52" spans="1:4" s="21" customFormat="1" ht="14.4" customHeight="1" x14ac:dyDescent="0.3">
      <c r="A52" t="str">
        <f t="shared" si="0"/>
        <v/>
      </c>
      <c r="B52" s="21" t="str">
        <f>IF(schema!B52&lt;&gt;"", schema!B52, "")</f>
        <v/>
      </c>
      <c r="C52" s="21" t="str">
        <f>IF(schema!C52&lt;&gt;"", schema!C52, "")</f>
        <v/>
      </c>
      <c r="D52" s="20" t="str">
        <f>IF(schema!B52&lt;&gt;"",_xlfn.XLOOKUP(TRIM(B52), masking_fields!$B$2:$B$100, masking_fields!$E$2:$E$100, B52, 0),"")</f>
        <v/>
      </c>
    </row>
    <row r="53" spans="1:4" s="21" customFormat="1" ht="14.4" customHeight="1" x14ac:dyDescent="0.3">
      <c r="A53" t="str">
        <f t="shared" si="0"/>
        <v/>
      </c>
      <c r="B53" s="21" t="str">
        <f>IF(schema!B53&lt;&gt;"", schema!B53, "")</f>
        <v/>
      </c>
      <c r="C53" s="21" t="str">
        <f>IF(schema!C53&lt;&gt;"", schema!C53, "")</f>
        <v/>
      </c>
      <c r="D53" s="20" t="str">
        <f>IF(schema!B53&lt;&gt;"",_xlfn.XLOOKUP(TRIM(B53), masking_fields!$B$2:$B$100, masking_fields!$E$2:$E$100, B53, 0),"")</f>
        <v/>
      </c>
    </row>
    <row r="54" spans="1:4" s="21" customFormat="1" ht="14.4" customHeight="1" x14ac:dyDescent="0.3">
      <c r="A54" t="str">
        <f t="shared" si="0"/>
        <v/>
      </c>
      <c r="B54" s="21" t="str">
        <f>IF(schema!B54&lt;&gt;"", schema!B54, "")</f>
        <v/>
      </c>
      <c r="C54" s="21" t="str">
        <f>IF(schema!C54&lt;&gt;"", schema!C54, "")</f>
        <v/>
      </c>
      <c r="D54" s="20" t="str">
        <f>IF(schema!B54&lt;&gt;"",_xlfn.XLOOKUP(TRIM(B54), masking_fields!$B$2:$B$100, masking_fields!$E$2:$E$100, B54, 0),"")</f>
        <v/>
      </c>
    </row>
    <row r="55" spans="1:4" s="21" customFormat="1" ht="14.4" customHeight="1" x14ac:dyDescent="0.3">
      <c r="A55" t="str">
        <f t="shared" si="0"/>
        <v/>
      </c>
      <c r="B55" s="21" t="str">
        <f>IF(schema!B55&lt;&gt;"", schema!B55, "")</f>
        <v/>
      </c>
      <c r="C55" s="21" t="str">
        <f>IF(schema!C55&lt;&gt;"", schema!C55, "")</f>
        <v/>
      </c>
      <c r="D55" s="20" t="str">
        <f>IF(schema!B55&lt;&gt;"",_xlfn.XLOOKUP(TRIM(B55), masking_fields!$B$2:$B$100, masking_fields!$E$2:$E$100, B55, 0),"")</f>
        <v/>
      </c>
    </row>
    <row r="56" spans="1:4" s="21" customFormat="1" ht="14.4" customHeight="1" x14ac:dyDescent="0.3">
      <c r="A56" t="str">
        <f t="shared" si="0"/>
        <v/>
      </c>
      <c r="B56" s="21" t="str">
        <f>IF(schema!B56&lt;&gt;"", schema!B56, "")</f>
        <v/>
      </c>
      <c r="C56" s="21" t="str">
        <f>IF(schema!C56&lt;&gt;"", schema!C56, "")</f>
        <v/>
      </c>
      <c r="D56" s="20" t="str">
        <f>IF(schema!B56&lt;&gt;"",_xlfn.XLOOKUP(TRIM(B56), masking_fields!$B$2:$B$100, masking_fields!$E$2:$E$100, B56, 0),"")</f>
        <v/>
      </c>
    </row>
    <row r="57" spans="1:4" s="21" customFormat="1" ht="14.4" customHeight="1" x14ac:dyDescent="0.3">
      <c r="A57" t="str">
        <f t="shared" si="0"/>
        <v/>
      </c>
      <c r="B57" s="21" t="str">
        <f>IF(schema!B57&lt;&gt;"", schema!B57, "")</f>
        <v/>
      </c>
      <c r="C57" s="21" t="str">
        <f>IF(schema!C57&lt;&gt;"", schema!C57, "")</f>
        <v/>
      </c>
      <c r="D57" s="20" t="str">
        <f>IF(schema!B57&lt;&gt;"",_xlfn.XLOOKUP(TRIM(B57), masking_fields!$B$2:$B$100, masking_fields!$E$2:$E$100, B57, 0),"")</f>
        <v/>
      </c>
    </row>
    <row r="58" spans="1:4" s="21" customFormat="1" ht="14.4" customHeight="1" x14ac:dyDescent="0.3">
      <c r="A58" t="str">
        <f t="shared" si="0"/>
        <v/>
      </c>
      <c r="B58" s="21" t="str">
        <f>IF(schema!B58&lt;&gt;"", schema!B58, "")</f>
        <v/>
      </c>
      <c r="C58" s="21" t="str">
        <f>IF(schema!C58&lt;&gt;"", schema!C58, "")</f>
        <v/>
      </c>
      <c r="D58" s="20" t="str">
        <f>IF(schema!B58&lt;&gt;"",_xlfn.XLOOKUP(TRIM(B58), masking_fields!$B$2:$B$100, masking_fields!$E$2:$E$100, B58, 0),"")</f>
        <v/>
      </c>
    </row>
    <row r="59" spans="1:4" s="21" customFormat="1" ht="14.4" customHeight="1" x14ac:dyDescent="0.3">
      <c r="A59" t="str">
        <f t="shared" si="0"/>
        <v/>
      </c>
      <c r="B59" s="21" t="str">
        <f>IF(schema!B59&lt;&gt;"", schema!B59, "")</f>
        <v/>
      </c>
      <c r="C59" s="21" t="str">
        <f>IF(schema!C59&lt;&gt;"", schema!C59, "")</f>
        <v/>
      </c>
      <c r="D59" s="20" t="str">
        <f>IF(schema!B59&lt;&gt;"",_xlfn.XLOOKUP(TRIM(B59), masking_fields!$B$2:$B$100, masking_fields!$E$2:$E$100, B59, 0),"")</f>
        <v/>
      </c>
    </row>
    <row r="60" spans="1:4" s="21" customFormat="1" ht="14.4" customHeight="1" x14ac:dyDescent="0.3">
      <c r="A60" t="str">
        <f t="shared" si="0"/>
        <v/>
      </c>
      <c r="B60" s="21" t="str">
        <f>IF(schema!B60&lt;&gt;"", schema!B60, "")</f>
        <v/>
      </c>
      <c r="C60" s="21" t="str">
        <f>IF(schema!C60&lt;&gt;"", schema!C60, "")</f>
        <v/>
      </c>
      <c r="D60" s="20" t="str">
        <f>IF(schema!B60&lt;&gt;"",_xlfn.XLOOKUP(TRIM(B60), masking_fields!$B$2:$B$100, masking_fields!$E$2:$E$100, B60, 0),"")</f>
        <v/>
      </c>
    </row>
    <row r="61" spans="1:4" s="21" customFormat="1" ht="14.4" customHeight="1" x14ac:dyDescent="0.3">
      <c r="A61" t="str">
        <f t="shared" si="0"/>
        <v/>
      </c>
      <c r="B61" s="21" t="str">
        <f>IF(schema!B61&lt;&gt;"", schema!B61, "")</f>
        <v/>
      </c>
      <c r="C61" s="21" t="str">
        <f>IF(schema!C61&lt;&gt;"", schema!C61, "")</f>
        <v/>
      </c>
      <c r="D61" s="20" t="str">
        <f>IF(schema!B61&lt;&gt;"",_xlfn.XLOOKUP(TRIM(B61), masking_fields!$B$2:$B$100, masking_fields!$E$2:$E$100, B61, 0),"")</f>
        <v/>
      </c>
    </row>
    <row r="62" spans="1:4" s="21" customFormat="1" ht="14.4" customHeight="1" x14ac:dyDescent="0.3">
      <c r="A62" t="str">
        <f t="shared" si="0"/>
        <v/>
      </c>
      <c r="B62" s="21" t="str">
        <f>IF(schema!B62&lt;&gt;"", schema!B62, "")</f>
        <v/>
      </c>
      <c r="C62" s="21" t="str">
        <f>IF(schema!C62&lt;&gt;"", schema!C62, "")</f>
        <v/>
      </c>
      <c r="D62" s="20" t="str">
        <f>IF(schema!B62&lt;&gt;"",_xlfn.XLOOKUP(TRIM(B62), masking_fields!$B$2:$B$100, masking_fields!$E$2:$E$100, B62, 0),"")</f>
        <v/>
      </c>
    </row>
    <row r="63" spans="1:4" s="21" customFormat="1" ht="14.4" customHeight="1" x14ac:dyDescent="0.3">
      <c r="A63" t="str">
        <f t="shared" si="0"/>
        <v/>
      </c>
      <c r="B63" s="21" t="str">
        <f>IF(schema!B63&lt;&gt;"", schema!B63, "")</f>
        <v/>
      </c>
      <c r="C63" s="21" t="str">
        <f>IF(schema!C63&lt;&gt;"", schema!C63, "")</f>
        <v/>
      </c>
      <c r="D63" s="20" t="str">
        <f>IF(schema!B63&lt;&gt;"",_xlfn.XLOOKUP(TRIM(B63), masking_fields!$B$2:$B$100, masking_fields!$E$2:$E$100, B63, 0),"")</f>
        <v/>
      </c>
    </row>
    <row r="64" spans="1:4" s="21" customFormat="1" ht="14.4" customHeight="1" x14ac:dyDescent="0.3">
      <c r="A64" t="str">
        <f t="shared" si="0"/>
        <v/>
      </c>
      <c r="B64" s="21" t="str">
        <f>IF(schema!B64&lt;&gt;"", schema!B64, "")</f>
        <v/>
      </c>
      <c r="C64" s="21" t="str">
        <f>IF(schema!C64&lt;&gt;"", schema!C64, "")</f>
        <v/>
      </c>
      <c r="D64" s="20" t="str">
        <f>IF(schema!B64&lt;&gt;"",_xlfn.XLOOKUP(TRIM(B64), masking_fields!$B$2:$B$100, masking_fields!$E$2:$E$100, B64, 0),"")</f>
        <v/>
      </c>
    </row>
    <row r="65" spans="1:4" s="21" customFormat="1" ht="14.4" customHeight="1" x14ac:dyDescent="0.3">
      <c r="A65" t="str">
        <f t="shared" si="0"/>
        <v/>
      </c>
      <c r="B65" s="21" t="str">
        <f>IF(schema!B65&lt;&gt;"", schema!B65, "")</f>
        <v/>
      </c>
      <c r="C65" s="21" t="str">
        <f>IF(schema!C65&lt;&gt;"", schema!C65, "")</f>
        <v/>
      </c>
      <c r="D65" s="20" t="str">
        <f>IF(schema!B65&lt;&gt;"",_xlfn.XLOOKUP(TRIM(B65), masking_fields!$B$2:$B$100, masking_fields!$E$2:$E$100, B65, 0),"")</f>
        <v/>
      </c>
    </row>
    <row r="66" spans="1:4" s="21" customFormat="1" ht="14.4" customHeight="1" x14ac:dyDescent="0.3">
      <c r="A66" t="str">
        <f t="shared" si="0"/>
        <v/>
      </c>
      <c r="B66" s="21" t="str">
        <f>IF(schema!B66&lt;&gt;"", schema!B66, "")</f>
        <v/>
      </c>
      <c r="C66" s="21" t="str">
        <f>IF(schema!C66&lt;&gt;"", schema!C66, "")</f>
        <v/>
      </c>
      <c r="D66" s="20" t="str">
        <f>IF(schema!B66&lt;&gt;"",_xlfn.XLOOKUP(TRIM(B66), masking_fields!$B$2:$B$100, masking_fields!$E$2:$E$100, B66, 0),"")</f>
        <v/>
      </c>
    </row>
    <row r="67" spans="1:4" s="21" customFormat="1" ht="14.4" customHeight="1" x14ac:dyDescent="0.3">
      <c r="A67" t="str">
        <f t="shared" ref="A67:A82" si="1">IF(B67&lt;&gt;"", ROW(B67)-ROW($B$2) &amp; ","&amp;B67, "")</f>
        <v/>
      </c>
      <c r="B67" s="21" t="str">
        <f>IF(schema!B67&lt;&gt;"", schema!B67, "")</f>
        <v/>
      </c>
      <c r="C67" s="21" t="str">
        <f>IF(schema!C67&lt;&gt;"", schema!C67, "")</f>
        <v/>
      </c>
      <c r="D67" s="20" t="str">
        <f>IF(schema!B67&lt;&gt;"",_xlfn.XLOOKUP(TRIM(B67), masking_fields!$B$2:$B$100, masking_fields!$E$2:$E$100, B67, 0),"")</f>
        <v/>
      </c>
    </row>
    <row r="68" spans="1:4" s="21" customFormat="1" ht="14.4" customHeight="1" x14ac:dyDescent="0.3">
      <c r="A68" t="str">
        <f t="shared" si="1"/>
        <v/>
      </c>
      <c r="B68" s="21" t="str">
        <f>IF(schema!B68&lt;&gt;"", schema!B68, "")</f>
        <v/>
      </c>
      <c r="C68" s="21" t="str">
        <f>IF(schema!C68&lt;&gt;"", schema!C68, "")</f>
        <v/>
      </c>
      <c r="D68" s="20" t="str">
        <f>IF(schema!B68&lt;&gt;"",_xlfn.XLOOKUP(TRIM(B68), masking_fields!$B$2:$B$100, masking_fields!$E$2:$E$100, B68, 0),"")</f>
        <v/>
      </c>
    </row>
    <row r="69" spans="1:4" s="21" customFormat="1" ht="14.4" customHeight="1" x14ac:dyDescent="0.3">
      <c r="A69" t="str">
        <f t="shared" si="1"/>
        <v/>
      </c>
      <c r="B69" s="21" t="str">
        <f>IF(schema!B69&lt;&gt;"", schema!B69, "")</f>
        <v/>
      </c>
      <c r="C69" s="21" t="str">
        <f>IF(schema!C69&lt;&gt;"", schema!C69, "")</f>
        <v/>
      </c>
      <c r="D69" s="20" t="str">
        <f>IF(schema!B69&lt;&gt;"",_xlfn.XLOOKUP(TRIM(B69), masking_fields!$B$2:$B$100, masking_fields!$E$2:$E$100, B69, 0),"")</f>
        <v/>
      </c>
    </row>
    <row r="70" spans="1:4" s="21" customFormat="1" ht="14.4" customHeight="1" x14ac:dyDescent="0.3">
      <c r="A70" t="str">
        <f t="shared" si="1"/>
        <v/>
      </c>
      <c r="B70" s="21" t="str">
        <f>IF(schema!B70&lt;&gt;"", schema!B70, "")</f>
        <v/>
      </c>
      <c r="C70" s="21" t="str">
        <f>IF(schema!C70&lt;&gt;"", schema!C70, "")</f>
        <v/>
      </c>
      <c r="D70" s="20" t="str">
        <f>IF(schema!B70&lt;&gt;"",_xlfn.XLOOKUP(TRIM(B70), masking_fields!$B$2:$B$100, masking_fields!$E$2:$E$100, B70, 0),"")</f>
        <v/>
      </c>
    </row>
    <row r="71" spans="1:4" s="21" customFormat="1" ht="14.4" customHeight="1" x14ac:dyDescent="0.3">
      <c r="A71" t="str">
        <f t="shared" si="1"/>
        <v/>
      </c>
      <c r="B71" s="21" t="str">
        <f>IF(schema!B71&lt;&gt;"", schema!B71, "")</f>
        <v/>
      </c>
      <c r="C71" s="21" t="str">
        <f>IF(schema!C71&lt;&gt;"", schema!C71, "")</f>
        <v/>
      </c>
      <c r="D71" s="20" t="str">
        <f>IF(schema!B71&lt;&gt;"",_xlfn.XLOOKUP(TRIM(B71), masking_fields!$B$2:$B$100, masking_fields!$E$2:$E$100, B71, 0),"")</f>
        <v/>
      </c>
    </row>
    <row r="72" spans="1:4" s="21" customFormat="1" ht="14.4" customHeight="1" x14ac:dyDescent="0.3">
      <c r="A72" t="str">
        <f t="shared" si="1"/>
        <v/>
      </c>
      <c r="B72" s="21" t="str">
        <f>IF(schema!B72&lt;&gt;"", schema!B72, "")</f>
        <v/>
      </c>
      <c r="C72" s="21" t="str">
        <f>IF(schema!C72&lt;&gt;"", schema!C72, "")</f>
        <v/>
      </c>
      <c r="D72" s="20" t="str">
        <f>IF(schema!B72&lt;&gt;"",_xlfn.XLOOKUP(TRIM(B72), masking_fields!$B$2:$B$100, masking_fields!$E$2:$E$100, B72, 0),"")</f>
        <v/>
      </c>
    </row>
    <row r="73" spans="1:4" s="21" customFormat="1" ht="14.4" customHeight="1" x14ac:dyDescent="0.3">
      <c r="A73" t="str">
        <f t="shared" si="1"/>
        <v/>
      </c>
      <c r="B73" s="21" t="str">
        <f>IF(schema!B73&lt;&gt;"", schema!B73, "")</f>
        <v/>
      </c>
      <c r="C73" s="21" t="str">
        <f>IF(schema!C73&lt;&gt;"", schema!C73, "")</f>
        <v/>
      </c>
      <c r="D73" s="20" t="str">
        <f>IF(schema!B73&lt;&gt;"",_xlfn.XLOOKUP(TRIM(B73), masking_fields!$B$2:$B$100, masking_fields!$E$2:$E$100, B73, 0),"")</f>
        <v/>
      </c>
    </row>
    <row r="74" spans="1:4" s="21" customFormat="1" ht="14.4" customHeight="1" x14ac:dyDescent="0.3">
      <c r="A74" t="str">
        <f t="shared" si="1"/>
        <v/>
      </c>
      <c r="B74" s="21" t="str">
        <f>IF(schema!B74&lt;&gt;"", schema!B74, "")</f>
        <v/>
      </c>
      <c r="C74" s="21" t="str">
        <f>IF(schema!C74&lt;&gt;"", schema!C74, "")</f>
        <v/>
      </c>
      <c r="D74" s="20" t="str">
        <f>IF(schema!B74&lt;&gt;"",_xlfn.XLOOKUP(TRIM(B74), masking_fields!$B$2:$B$100, masking_fields!$E$2:$E$100, B74, 0),"")</f>
        <v/>
      </c>
    </row>
    <row r="75" spans="1:4" s="21" customFormat="1" ht="14.4" customHeight="1" x14ac:dyDescent="0.3">
      <c r="A75" t="str">
        <f t="shared" si="1"/>
        <v/>
      </c>
      <c r="B75" s="21" t="str">
        <f>IF(schema!B75&lt;&gt;"", schema!B75, "")</f>
        <v/>
      </c>
      <c r="C75" s="21" t="str">
        <f>IF(schema!C75&lt;&gt;"", schema!C75, "")</f>
        <v/>
      </c>
      <c r="D75" s="20" t="str">
        <f>IF(schema!B75&lt;&gt;"",_xlfn.XLOOKUP(TRIM(B75), masking_fields!$B$2:$B$100, masking_fields!$E$2:$E$100, B75, 0),"")</f>
        <v/>
      </c>
    </row>
    <row r="76" spans="1:4" s="21" customFormat="1" ht="14.4" customHeight="1" x14ac:dyDescent="0.3">
      <c r="A76" t="str">
        <f t="shared" si="1"/>
        <v/>
      </c>
      <c r="B76" s="21" t="str">
        <f>IF(schema!B76&lt;&gt;"", schema!B76, "")</f>
        <v/>
      </c>
      <c r="C76" s="21" t="str">
        <f>IF(schema!C76&lt;&gt;"", schema!C76, "")</f>
        <v/>
      </c>
      <c r="D76" s="20" t="str">
        <f>IF(schema!B76&lt;&gt;"",_xlfn.XLOOKUP(TRIM(B76), masking_fields!$B$2:$B$100, masking_fields!$E$2:$E$100, B76, 0),"")</f>
        <v/>
      </c>
    </row>
    <row r="77" spans="1:4" s="21" customFormat="1" ht="14.4" customHeight="1" x14ac:dyDescent="0.3">
      <c r="A77" t="str">
        <f t="shared" si="1"/>
        <v/>
      </c>
      <c r="B77" s="21" t="str">
        <f>IF(schema!B77&lt;&gt;"", schema!B77, "")</f>
        <v/>
      </c>
      <c r="C77" s="21" t="str">
        <f>IF(schema!C77&lt;&gt;"", schema!C77, "")</f>
        <v/>
      </c>
      <c r="D77" s="20" t="str">
        <f>IF(schema!B77&lt;&gt;"",_xlfn.XLOOKUP(TRIM(B77), masking_fields!$B$2:$B$100, masking_fields!$E$2:$E$100, B77, 0),"")</f>
        <v/>
      </c>
    </row>
    <row r="78" spans="1:4" s="21" customFormat="1" ht="14.4" customHeight="1" x14ac:dyDescent="0.3">
      <c r="A78" t="str">
        <f t="shared" si="1"/>
        <v/>
      </c>
      <c r="B78" s="21" t="str">
        <f>IF(schema!B78&lt;&gt;"", schema!B78, "")</f>
        <v/>
      </c>
      <c r="C78" s="21" t="str">
        <f>IF(schema!C78&lt;&gt;"", schema!C78, "")</f>
        <v/>
      </c>
      <c r="D78" s="20" t="str">
        <f>IF(schema!B78&lt;&gt;"",_xlfn.XLOOKUP(TRIM(B78), masking_fields!$B$2:$B$100, masking_fields!$E$2:$E$100, B78, 0),"")</f>
        <v/>
      </c>
    </row>
    <row r="79" spans="1:4" s="21" customFormat="1" ht="14.4" customHeight="1" x14ac:dyDescent="0.3">
      <c r="A79" t="str">
        <f t="shared" si="1"/>
        <v/>
      </c>
      <c r="B79" s="21" t="str">
        <f>IF(schema!B79&lt;&gt;"", schema!B79, "")</f>
        <v/>
      </c>
      <c r="C79" s="21" t="str">
        <f>IF(schema!C79&lt;&gt;"", schema!C79, "")</f>
        <v/>
      </c>
      <c r="D79" s="20" t="str">
        <f>IF(schema!B79&lt;&gt;"",_xlfn.XLOOKUP(TRIM(B79), masking_fields!$B$2:$B$100, masking_fields!$E$2:$E$100, B79, 0),"")</f>
        <v/>
      </c>
    </row>
    <row r="80" spans="1:4" s="21" customFormat="1" ht="14.4" customHeight="1" x14ac:dyDescent="0.3">
      <c r="A80" t="str">
        <f t="shared" si="1"/>
        <v/>
      </c>
      <c r="B80" s="21" t="str">
        <f>IF(schema!B80&lt;&gt;"", schema!B80, "")</f>
        <v/>
      </c>
      <c r="C80" s="21" t="str">
        <f>IF(schema!C80&lt;&gt;"", schema!C80, "")</f>
        <v/>
      </c>
      <c r="D80" s="20" t="str">
        <f>IF(schema!B80&lt;&gt;"",_xlfn.XLOOKUP(TRIM(B80), masking_fields!$B$2:$B$100, masking_fields!$E$2:$E$100, B80, 0),"")</f>
        <v/>
      </c>
    </row>
    <row r="81" spans="1:4" s="21" customFormat="1" ht="14.4" customHeight="1" x14ac:dyDescent="0.3">
      <c r="A81" t="str">
        <f t="shared" si="1"/>
        <v/>
      </c>
      <c r="B81" s="21" t="str">
        <f>IF(schema!B81&lt;&gt;"", schema!B81, "")</f>
        <v/>
      </c>
      <c r="C81" s="21" t="str">
        <f>IF(schema!C81&lt;&gt;"", schema!C81, "")</f>
        <v/>
      </c>
      <c r="D81" s="20" t="str">
        <f>IF(schema!B81&lt;&gt;"",_xlfn.XLOOKUP(TRIM(B81), masking_fields!$B$2:$B$100, masking_fields!$E$2:$E$100, B81, 0),"")</f>
        <v/>
      </c>
    </row>
    <row r="82" spans="1:4" s="21" customFormat="1" ht="14.4" customHeight="1" x14ac:dyDescent="0.3">
      <c r="A82" t="str">
        <f t="shared" si="1"/>
        <v/>
      </c>
      <c r="B82" s="21" t="str">
        <f>IF(schema!B82&lt;&gt;"", schema!B82, "")</f>
        <v/>
      </c>
      <c r="C82" s="21" t="str">
        <f>IF(schema!C82&lt;&gt;"", schema!C82, "")</f>
        <v/>
      </c>
      <c r="D82" s="20" t="str">
        <f>IF(schema!B82&lt;&gt;"",_xlfn.XLOOKUP(TRIM(B82), masking_fields!$B$2:$B$100, masking_fields!$E$2:$E$100, B82, 0),"")</f>
        <v/>
      </c>
    </row>
    <row r="83" spans="1:4" s="21" customFormat="1" ht="14.4" customHeight="1" x14ac:dyDescent="0.3">
      <c r="B83" s="21" t="str">
        <f>IF(schema!B83&lt;&gt;"", schema!B83, "")</f>
        <v/>
      </c>
      <c r="C83" s="21" t="str">
        <f>IF(schema!C83&lt;&gt;"", schema!C83, "")</f>
        <v/>
      </c>
      <c r="D83" s="20" t="str">
        <f>IF(schema!B83&lt;&gt;"",_xlfn.XLOOKUP(TRIM(B83), masking_fields!$B$2:$B$100, masking_fields!$E$2:$E$100, B83, 0),"")</f>
        <v/>
      </c>
    </row>
    <row r="84" spans="1:4" s="21" customFormat="1" ht="14.4" customHeight="1" x14ac:dyDescent="0.3">
      <c r="B84" s="21" t="str">
        <f>IF(schema!B84&lt;&gt;"", schema!B84, "")</f>
        <v/>
      </c>
      <c r="C84" s="21" t="str">
        <f>IF(schema!C84&lt;&gt;"", schema!C84, "")</f>
        <v/>
      </c>
      <c r="D84" s="20" t="str">
        <f>IF(schema!B84&lt;&gt;"",_xlfn.XLOOKUP(TRIM(B84), masking_fields!$B$2:$B$100, masking_fields!$E$2:$E$100, B84, 0),"")</f>
        <v/>
      </c>
    </row>
    <row r="85" spans="1:4" s="21" customFormat="1" ht="14.4" customHeight="1" x14ac:dyDescent="0.3">
      <c r="B85" s="21" t="str">
        <f>IF(schema!B85&lt;&gt;"", schema!B85, "")</f>
        <v/>
      </c>
      <c r="C85" s="21" t="str">
        <f>IF(schema!C85&lt;&gt;"", schema!C85, "")</f>
        <v/>
      </c>
      <c r="D85" s="20" t="str">
        <f>IF(schema!B85&lt;&gt;"",_xlfn.XLOOKUP(TRIM(B85), masking_fields!$B$2:$B$100, masking_fields!$E$2:$E$100, B85, 0),"")</f>
        <v/>
      </c>
    </row>
    <row r="86" spans="1:4" s="21" customFormat="1" ht="14.4" customHeight="1" x14ac:dyDescent="0.3">
      <c r="B86" s="21" t="str">
        <f>IF(schema!B86&lt;&gt;"", schema!B86, "")</f>
        <v/>
      </c>
      <c r="C86" s="21" t="str">
        <f>IF(schema!C86&lt;&gt;"", schema!C86, "")</f>
        <v/>
      </c>
      <c r="D86" s="20" t="str">
        <f>IF(schema!B86&lt;&gt;"",_xlfn.XLOOKUP(TRIM(B86), masking_fields!$B$2:$B$100, masking_fields!$E$2:$E$100, B86, 0),"")</f>
        <v/>
      </c>
    </row>
    <row r="87" spans="1:4" s="21" customFormat="1" ht="14.4" customHeight="1" x14ac:dyDescent="0.3">
      <c r="B87" s="21" t="str">
        <f>IF(schema!B87&lt;&gt;"", schema!B87, "")</f>
        <v/>
      </c>
      <c r="C87" s="21" t="str">
        <f>IF(schema!C87&lt;&gt;"", schema!C87, "")</f>
        <v/>
      </c>
      <c r="D87" s="20" t="str">
        <f>IF(schema!B87&lt;&gt;"",_xlfn.XLOOKUP(TRIM(B87), masking_fields!$B$2:$B$100, masking_fields!$E$2:$E$100, B87, 0),"")</f>
        <v/>
      </c>
    </row>
    <row r="88" spans="1:4" s="21" customFormat="1" ht="14.4" customHeight="1" x14ac:dyDescent="0.3">
      <c r="B88" s="21" t="str">
        <f>IF(schema!B88&lt;&gt;"", schema!B88, "")</f>
        <v/>
      </c>
      <c r="C88" s="21" t="str">
        <f>IF(schema!C88&lt;&gt;"", schema!C88, "")</f>
        <v/>
      </c>
      <c r="D88" s="20" t="str">
        <f>IF(schema!B88&lt;&gt;"",_xlfn.XLOOKUP(TRIM(B88), masking_fields!$B$2:$B$100, masking_fields!$E$2:$E$100, B88, 0),"")</f>
        <v/>
      </c>
    </row>
    <row r="89" spans="1:4" s="21" customFormat="1" ht="14.4" customHeight="1" x14ac:dyDescent="0.3">
      <c r="B89" s="21" t="str">
        <f>IF(schema!B89&lt;&gt;"", schema!B89, "")</f>
        <v/>
      </c>
      <c r="C89" s="21" t="str">
        <f>IF(schema!C89&lt;&gt;"", schema!C89, "")</f>
        <v/>
      </c>
      <c r="D89" s="20" t="str">
        <f>IF(schema!B89&lt;&gt;"",_xlfn.XLOOKUP(TRIM(B89), masking_fields!$B$2:$B$100, masking_fields!$E$2:$E$100, B89, 0),"")</f>
        <v/>
      </c>
    </row>
    <row r="90" spans="1:4" s="21" customFormat="1" ht="14.4" customHeight="1" x14ac:dyDescent="0.3">
      <c r="B90" s="21" t="str">
        <f>IF(schema!B90&lt;&gt;"", schema!B90, "")</f>
        <v/>
      </c>
      <c r="C90" s="21" t="str">
        <f>IF(schema!C90&lt;&gt;"", schema!C90, "")</f>
        <v/>
      </c>
      <c r="D90" t="str">
        <f>IF(schema!B90&lt;&gt;"",_xlfn.XLOOKUP(TRIM(B90), masking_fields!$B$2:$B$100, masking_fields!$E$2:$E$100, B90, 0),"")</f>
        <v/>
      </c>
    </row>
    <row r="91" spans="1:4" s="21" customFormat="1" ht="14.4" customHeight="1" x14ac:dyDescent="0.3">
      <c r="B91" s="21" t="str">
        <f>IF(schema!B91&lt;&gt;"", schema!B91, "")</f>
        <v/>
      </c>
      <c r="C91" s="21" t="str">
        <f>IF(schema!C91&lt;&gt;"", schema!C91, "")</f>
        <v/>
      </c>
      <c r="D91" t="str">
        <f>IF(schema!B91&lt;&gt;"",_xlfn.XLOOKUP(TRIM(B91), masking_fields!$B$2:$B$100, masking_fields!$E$2:$E$100, B91, 0),"")</f>
        <v/>
      </c>
    </row>
    <row r="92" spans="1:4" s="21" customFormat="1" ht="14.4" customHeight="1" x14ac:dyDescent="0.3">
      <c r="B92" s="21" t="str">
        <f>IF(schema!B92&lt;&gt;"", schema!B92, "")</f>
        <v/>
      </c>
      <c r="C92" s="21" t="str">
        <f>IF(schema!C92&lt;&gt;"", schema!C92, "")</f>
        <v/>
      </c>
      <c r="D92" t="str">
        <f>IF(schema!B92&lt;&gt;"",_xlfn.XLOOKUP(TRIM(B92), masking_fields!$B$2:$B$100, masking_fields!$E$2:$E$100, B92, 0),"")</f>
        <v/>
      </c>
    </row>
    <row r="93" spans="1:4" s="21" customFormat="1" ht="14.4" customHeight="1" x14ac:dyDescent="0.3">
      <c r="B93" s="21" t="str">
        <f>IF(schema!B93&lt;&gt;"", schema!B93, "")</f>
        <v/>
      </c>
      <c r="C93" s="21" t="str">
        <f>IF(schema!C93&lt;&gt;"", schema!C93, "")</f>
        <v/>
      </c>
      <c r="D93" t="str">
        <f>IF(schema!B93&lt;&gt;"",_xlfn.XLOOKUP(TRIM(B93), masking_fields!$B$2:$B$100, masking_fields!$E$2:$E$100, B93, 0),"")</f>
        <v/>
      </c>
    </row>
    <row r="94" spans="1:4" s="21" customFormat="1" ht="14.4" customHeight="1" x14ac:dyDescent="0.3">
      <c r="B94" s="21" t="str">
        <f>IF(schema!B94&lt;&gt;"", schema!B94, "")</f>
        <v/>
      </c>
      <c r="C94" s="21" t="str">
        <f>IF(schema!C94&lt;&gt;"", schema!C94, "")</f>
        <v/>
      </c>
      <c r="D94" t="str">
        <f>IF(schema!B94&lt;&gt;"",_xlfn.XLOOKUP(TRIM(B94), masking_fields!$B$2:$B$100, masking_fields!$E$2:$E$100, B94, 0),"")</f>
        <v/>
      </c>
    </row>
    <row r="95" spans="1:4" s="21" customFormat="1" ht="14.4" customHeight="1" x14ac:dyDescent="0.3">
      <c r="B95" s="21" t="str">
        <f>IF(schema!B95&lt;&gt;"", schema!B95, "")</f>
        <v/>
      </c>
      <c r="C95" s="21" t="str">
        <f>IF(schema!C95&lt;&gt;"", schema!C95, "")</f>
        <v/>
      </c>
      <c r="D95" t="str">
        <f>IF(schema!B95&lt;&gt;"",_xlfn.XLOOKUP(TRIM(B95), masking_fields!$B$2:$B$100, masking_fields!$E$2:$E$100, B95, 0),"")</f>
        <v/>
      </c>
    </row>
    <row r="96" spans="1:4" s="21" customFormat="1" ht="14.4" customHeight="1" x14ac:dyDescent="0.3">
      <c r="B96" s="21" t="str">
        <f>IF(schema!B96&lt;&gt;"", schema!B96, "")</f>
        <v/>
      </c>
      <c r="C96" s="21" t="str">
        <f>IF(schema!C96&lt;&gt;"", schema!C96, "")</f>
        <v/>
      </c>
      <c r="D96" t="str">
        <f>IF(schema!B96&lt;&gt;"",_xlfn.XLOOKUP(TRIM(B96), masking_fields!$B$2:$B$100, masking_fields!$E$2:$E$100, B96, 0),"")</f>
        <v/>
      </c>
    </row>
    <row r="97" spans="2:4" s="21" customFormat="1" ht="14.4" customHeight="1" x14ac:dyDescent="0.3">
      <c r="B97" s="21" t="str">
        <f>IF(schema!B97&lt;&gt;"", schema!B97, "")</f>
        <v/>
      </c>
      <c r="C97" s="21" t="str">
        <f>IF(schema!C97&lt;&gt;"", schema!C97, "")</f>
        <v/>
      </c>
      <c r="D97" t="str">
        <f>IF(schema!B97&lt;&gt;"",_xlfn.XLOOKUP(TRIM(B97), masking_fields!$B$2:$B$100, masking_fields!$E$2:$E$100, B97, 0),"")</f>
        <v/>
      </c>
    </row>
    <row r="98" spans="2:4" s="21" customFormat="1" ht="14.4" customHeight="1" x14ac:dyDescent="0.3">
      <c r="B98" s="21" t="str">
        <f>IF(schema!B98&lt;&gt;"", schema!B98, "")</f>
        <v/>
      </c>
      <c r="C98" s="21" t="str">
        <f>IF(schema!C98&lt;&gt;"", schema!C98, "")</f>
        <v/>
      </c>
      <c r="D98" t="str">
        <f>IF(schema!B98&lt;&gt;"",_xlfn.XLOOKUP(TRIM(B98), masking_fields!$B$2:$B$100, masking_fields!$E$2:$E$100, B98, 0),"")</f>
        <v/>
      </c>
    </row>
    <row r="99" spans="2:4" s="21" customFormat="1" ht="14.4" customHeight="1" x14ac:dyDescent="0.3">
      <c r="B99" s="21" t="str">
        <f>IF(schema!B99&lt;&gt;"", schema!B99, "")</f>
        <v/>
      </c>
      <c r="C99" s="21" t="str">
        <f>IF(schema!C99&lt;&gt;"", schema!C99, "")</f>
        <v/>
      </c>
      <c r="D99" t="str">
        <f>IF(schema!B99&lt;&gt;"",_xlfn.XLOOKUP(TRIM(B99), masking_fields!$B$2:$B$100, masking_fields!$E$2:$E$100, B99, 0),"")</f>
        <v/>
      </c>
    </row>
    <row r="100" spans="2:4" s="21" customFormat="1" ht="14.4" customHeight="1" x14ac:dyDescent="0.3">
      <c r="B100" s="21" t="str">
        <f>IF(schema!B100&lt;&gt;"", schema!B100, "")</f>
        <v/>
      </c>
      <c r="C100" s="21" t="str">
        <f>IF(schema!C100&lt;&gt;"", schema!C100, "")</f>
        <v/>
      </c>
      <c r="D100" t="str">
        <f>IF(schema!B100&lt;&gt;"",_xlfn.XLOOKUP(TRIM(B100), masking_fields!$B$2:$B$100, masking_fields!$E$2:$E$100, B100, 0),"")</f>
        <v/>
      </c>
    </row>
    <row r="101" spans="2:4" s="21" customFormat="1" ht="14.4" customHeight="1" x14ac:dyDescent="0.3">
      <c r="B101" s="21" t="str">
        <f>IF(schema!B101&lt;&gt;"", schema!B101, "")</f>
        <v/>
      </c>
      <c r="C101" s="21" t="str">
        <f>IF(schema!C101&lt;&gt;"", schema!C101, "")</f>
        <v/>
      </c>
      <c r="D101" s="21" t="str">
        <f>IF(schema!B101&lt;&gt;"",_xlfn.XLOOKUP(TRIM(B101), masking_fields!$B$2:$B$35, masking_fields!$E$2:$E$35, B101, 0),"")</f>
        <v/>
      </c>
    </row>
    <row r="102" spans="2:4" s="21" customFormat="1" ht="14.4" customHeight="1" x14ac:dyDescent="0.3">
      <c r="B102" s="21" t="str">
        <f>IF(schema!B102&lt;&gt;"", schema!B102, "")</f>
        <v/>
      </c>
      <c r="C102" s="21" t="str">
        <f>IF(schema!C102&lt;&gt;"", schema!C102, "")</f>
        <v/>
      </c>
      <c r="D102" s="21" t="str">
        <f>IF(schema!B102&lt;&gt;"",_xlfn.XLOOKUP(TRIM(B102), masking_fields!$B$2:$B$35, masking_fields!$E$2:$E$35, B102, 0),"")</f>
        <v/>
      </c>
    </row>
    <row r="103" spans="2:4" s="21" customFormat="1" ht="14.4" customHeight="1" x14ac:dyDescent="0.3">
      <c r="B103" s="21" t="str">
        <f>IF(schema!B103&lt;&gt;"", schema!B103, "")</f>
        <v/>
      </c>
      <c r="C103" s="21" t="str">
        <f>IF(schema!C103&lt;&gt;"", schema!C103, "")</f>
        <v/>
      </c>
      <c r="D103" s="21" t="str">
        <f>IF(schema!B103&lt;&gt;"",_xlfn.XLOOKUP(TRIM(B103), masking_fields!$B$2:$B$35, masking_fields!$E$2:$E$35, B103, 0),"")</f>
        <v/>
      </c>
    </row>
    <row r="104" spans="2:4" s="21" customFormat="1" ht="14.4" customHeight="1" x14ac:dyDescent="0.3">
      <c r="B104" s="21" t="str">
        <f>IF(schema!B104&lt;&gt;"", schema!B104, "")</f>
        <v/>
      </c>
      <c r="C104" s="21" t="str">
        <f>IF(schema!C104&lt;&gt;"", schema!C104, "")</f>
        <v/>
      </c>
      <c r="D104" s="21" t="str">
        <f>IF(schema!B104&lt;&gt;"",_xlfn.XLOOKUP(TRIM(B104), masking_fields!$B$2:$B$35, masking_fields!$E$2:$E$35, B104, 0),"")</f>
        <v/>
      </c>
    </row>
    <row r="105" spans="2:4" s="21" customFormat="1" ht="14.4" customHeight="1" x14ac:dyDescent="0.3">
      <c r="B105" s="21" t="str">
        <f>IF(schema!B105&lt;&gt;"", schema!B105, "")</f>
        <v/>
      </c>
      <c r="C105" s="21" t="str">
        <f>IF(schema!C105&lt;&gt;"", schema!C105, "")</f>
        <v/>
      </c>
      <c r="D105" s="21" t="str">
        <f>IF(schema!B105&lt;&gt;"",_xlfn.XLOOKUP(TRIM(B105), masking_fields!$B$2:$B$35, masking_fields!$E$2:$E$35, B105, 0),"")</f>
        <v/>
      </c>
    </row>
    <row r="106" spans="2:4" s="21" customFormat="1" ht="14.4" customHeight="1" x14ac:dyDescent="0.3">
      <c r="B106" s="21" t="str">
        <f>IF(schema!B106&lt;&gt;"", schema!B106, "")</f>
        <v/>
      </c>
      <c r="C106" s="21" t="str">
        <f>IF(schema!C106&lt;&gt;"", schema!C106, "")</f>
        <v/>
      </c>
      <c r="D106" s="21" t="str">
        <f>IF(schema!B106&lt;&gt;"",_xlfn.XLOOKUP(TRIM(B106), masking_fields!$B$2:$B$35, masking_fields!$E$2:$E$35, B106, 0),"")</f>
        <v/>
      </c>
    </row>
    <row r="107" spans="2:4" s="21" customFormat="1" ht="14.4" customHeight="1" x14ac:dyDescent="0.3">
      <c r="B107" s="21" t="str">
        <f>IF(schema!B107&lt;&gt;"", schema!B107, "")</f>
        <v/>
      </c>
      <c r="C107" s="21" t="str">
        <f>IF(schema!C107&lt;&gt;"", schema!C107, "")</f>
        <v/>
      </c>
      <c r="D107" s="21" t="str">
        <f>IF(schema!B107&lt;&gt;"",_xlfn.XLOOKUP(TRIM(B107), masking_fields!$B$2:$B$35, masking_fields!$E$2:$E$35, B107, 0),"")</f>
        <v/>
      </c>
    </row>
    <row r="108" spans="2:4" s="21" customFormat="1" ht="14.4" customHeight="1" x14ac:dyDescent="0.3">
      <c r="B108" s="21" t="str">
        <f>IF(schema!B108&lt;&gt;"", schema!B108, "")</f>
        <v/>
      </c>
      <c r="C108" s="21" t="str">
        <f>IF(schema!C108&lt;&gt;"", schema!C108, "")</f>
        <v/>
      </c>
      <c r="D108" s="21" t="str">
        <f>IF(schema!B108&lt;&gt;"",_xlfn.XLOOKUP(TRIM(B108), masking_fields!$B$2:$B$35, masking_fields!$E$2:$E$35, B108, 0),"")</f>
        <v/>
      </c>
    </row>
    <row r="109" spans="2:4" s="21" customFormat="1" ht="14.4" customHeight="1" x14ac:dyDescent="0.3">
      <c r="B109" s="21" t="str">
        <f>IF(schema!B109&lt;&gt;"", schema!B109, "")</f>
        <v/>
      </c>
      <c r="C109" s="21" t="str">
        <f>IF(schema!C109&lt;&gt;"", schema!C109, "")</f>
        <v/>
      </c>
      <c r="D109" s="21" t="str">
        <f>IF(schema!B109&lt;&gt;"",_xlfn.XLOOKUP(TRIM(B109), masking_fields!$B$2:$B$35, masking_fields!$E$2:$E$35, B109, 0),"")</f>
        <v/>
      </c>
    </row>
    <row r="110" spans="2:4" s="21" customFormat="1" ht="14.4" customHeight="1" x14ac:dyDescent="0.3">
      <c r="B110" s="21" t="str">
        <f>IF(schema!B110&lt;&gt;"", schema!B110, "")</f>
        <v/>
      </c>
      <c r="C110" s="21" t="str">
        <f>IF(schema!C110&lt;&gt;"", schema!C110, "")</f>
        <v/>
      </c>
      <c r="D110" s="21" t="str">
        <f>IF(schema!B110&lt;&gt;"",_xlfn.XLOOKUP(TRIM(B110), masking_fields!$B$2:$B$35, masking_fields!$E$2:$E$35, B110, 0),"")</f>
        <v/>
      </c>
    </row>
    <row r="111" spans="2:4" s="21" customFormat="1" ht="14.4" customHeight="1" x14ac:dyDescent="0.3">
      <c r="B111" s="21" t="str">
        <f>IF(schema!B111&lt;&gt;"", schema!B111, "")</f>
        <v/>
      </c>
      <c r="C111" s="21" t="str">
        <f>IF(schema!C111&lt;&gt;"", schema!C111, "")</f>
        <v/>
      </c>
      <c r="D111" s="21" t="str">
        <f>IF(schema!B111&lt;&gt;"",_xlfn.XLOOKUP(TRIM(B111), masking_fields!$B$2:$B$35, masking_fields!$E$2:$E$35, B111, 0),"")</f>
        <v/>
      </c>
    </row>
    <row r="112" spans="2:4" s="21" customFormat="1" ht="14.4" customHeight="1" x14ac:dyDescent="0.3">
      <c r="B112" s="21" t="str">
        <f>IF(schema!B112&lt;&gt;"", schema!B112, "")</f>
        <v/>
      </c>
      <c r="C112" s="21" t="str">
        <f>IF(schema!C112&lt;&gt;"", schema!C112, "")</f>
        <v/>
      </c>
      <c r="D112" s="21" t="str">
        <f>IF(schema!B112&lt;&gt;"",_xlfn.XLOOKUP(TRIM(B112), masking_fields!$B$2:$B$35, masking_fields!$E$2:$E$35, B112, 0),"")</f>
        <v/>
      </c>
    </row>
    <row r="113" spans="2:4" s="21" customFormat="1" ht="14.4" customHeight="1" x14ac:dyDescent="0.3">
      <c r="B113" s="21" t="str">
        <f>IF(schema!B113&lt;&gt;"", schema!B113, "")</f>
        <v/>
      </c>
      <c r="C113" s="21" t="str">
        <f>IF(schema!C113&lt;&gt;"", schema!C113, "")</f>
        <v/>
      </c>
      <c r="D113" s="21" t="str">
        <f>IF(schema!B113&lt;&gt;"",_xlfn.XLOOKUP(TRIM(B113), masking_fields!$B$2:$B$35, masking_fields!$E$2:$E$35, B113, 0),"")</f>
        <v/>
      </c>
    </row>
    <row r="114" spans="2:4" s="21" customFormat="1" ht="14.4" customHeight="1" x14ac:dyDescent="0.3">
      <c r="B114" s="21" t="str">
        <f>IF(schema!B114&lt;&gt;"", schema!B114, "")</f>
        <v/>
      </c>
      <c r="C114" s="21" t="str">
        <f>IF(schema!C114&lt;&gt;"", schema!C114, "")</f>
        <v/>
      </c>
      <c r="D114" s="21" t="str">
        <f>IF(schema!B114&lt;&gt;"",_xlfn.XLOOKUP(TRIM(B114), masking_fields!$B$2:$B$35, masking_fields!$E$2:$E$35, B114, 0),"")</f>
        <v/>
      </c>
    </row>
    <row r="115" spans="2:4" s="21" customFormat="1" ht="14.4" customHeight="1" x14ac:dyDescent="0.3">
      <c r="B115" s="21" t="str">
        <f>IF(schema!B115&lt;&gt;"", schema!B115, "")</f>
        <v/>
      </c>
      <c r="C115" s="21" t="str">
        <f>IF(schema!C115&lt;&gt;"", schema!C115, "")</f>
        <v/>
      </c>
      <c r="D115" s="21" t="str">
        <f>IF(schema!B115&lt;&gt;"",_xlfn.XLOOKUP(TRIM(B115), masking_fields!$B$2:$B$35, masking_fields!$E$2:$E$35, B115, 0),"")</f>
        <v/>
      </c>
    </row>
    <row r="116" spans="2:4" s="21" customFormat="1" ht="14.4" customHeight="1" x14ac:dyDescent="0.3">
      <c r="B116" s="21" t="str">
        <f>IF(schema!B116&lt;&gt;"", schema!B116, "")</f>
        <v/>
      </c>
      <c r="C116" s="21" t="str">
        <f>IF(schema!C116&lt;&gt;"", schema!C116, "")</f>
        <v/>
      </c>
      <c r="D116" s="21" t="str">
        <f>IF(schema!B116&lt;&gt;"",_xlfn.XLOOKUP(TRIM(B116), masking_fields!$B$2:$B$35, masking_fields!$E$2:$E$35, B116, 0),"")</f>
        <v/>
      </c>
    </row>
    <row r="117" spans="2:4" s="21" customFormat="1" ht="14.4" customHeight="1" x14ac:dyDescent="0.3">
      <c r="B117" s="21" t="str">
        <f>IF(schema!B117&lt;&gt;"", schema!B117, "")</f>
        <v/>
      </c>
      <c r="C117" s="21" t="str">
        <f>IF(schema!C117&lt;&gt;"", schema!C117, "")</f>
        <v/>
      </c>
      <c r="D117" s="21" t="str">
        <f>IF(schema!B117&lt;&gt;"",_xlfn.XLOOKUP(TRIM(B117), masking_fields!$B$2:$B$35, masking_fields!$E$2:$E$35, B117, 0),"")</f>
        <v/>
      </c>
    </row>
    <row r="118" spans="2:4" s="21" customFormat="1" ht="14.4" customHeight="1" x14ac:dyDescent="0.3">
      <c r="B118" s="21" t="str">
        <f>IF(schema!B118&lt;&gt;"", schema!B118, "")</f>
        <v/>
      </c>
      <c r="C118" s="21" t="str">
        <f>IF(schema!C118&lt;&gt;"", schema!C118, "")</f>
        <v/>
      </c>
      <c r="D118" s="21" t="str">
        <f>IF(schema!B118&lt;&gt;"",_xlfn.XLOOKUP(TRIM(B118), masking_fields!$B$2:$B$35, masking_fields!$E$2:$E$35, B118, 0),"")</f>
        <v/>
      </c>
    </row>
    <row r="119" spans="2:4" s="21" customFormat="1" ht="14.4" customHeight="1" x14ac:dyDescent="0.3">
      <c r="B119" s="21" t="str">
        <f>IF(schema!B119&lt;&gt;"", schema!B119, "")</f>
        <v/>
      </c>
      <c r="C119" s="21" t="str">
        <f>IF(schema!C119&lt;&gt;"", schema!C119, "")</f>
        <v/>
      </c>
      <c r="D119" s="21" t="str">
        <f>IF(schema!B119&lt;&gt;"",_xlfn.XLOOKUP(TRIM(B119), masking_fields!$B$2:$B$35, masking_fields!$E$2:$E$35, B119, 0),"")</f>
        <v/>
      </c>
    </row>
    <row r="120" spans="2:4" s="21" customFormat="1" ht="14.4" customHeight="1" x14ac:dyDescent="0.3">
      <c r="B120" s="21" t="str">
        <f>IF(schema!B120&lt;&gt;"", schema!B120, "")</f>
        <v/>
      </c>
      <c r="C120" s="21" t="str">
        <f>IF(schema!C120&lt;&gt;"", schema!C120, "")</f>
        <v/>
      </c>
      <c r="D120" s="21" t="str">
        <f>IF(schema!B120&lt;&gt;"",_xlfn.XLOOKUP(TRIM(B120), masking_fields!$B$2:$B$35, masking_fields!$E$2:$E$35, B120, 0),"")</f>
        <v/>
      </c>
    </row>
    <row r="121" spans="2:4" s="21" customFormat="1" ht="14.4" customHeight="1" x14ac:dyDescent="0.3">
      <c r="B121" s="21" t="str">
        <f>IF(schema!B121&lt;&gt;"", schema!B121, "")</f>
        <v/>
      </c>
      <c r="C121" s="21" t="str">
        <f>IF(schema!C121&lt;&gt;"", schema!C121, "")</f>
        <v/>
      </c>
      <c r="D121" s="21" t="str">
        <f>IF(schema!B121&lt;&gt;"",_xlfn.XLOOKUP(TRIM(B121), masking_fields!$B$2:$B$35, masking_fields!$E$2:$E$35, B121, 0),"")</f>
        <v/>
      </c>
    </row>
    <row r="122" spans="2:4" s="21" customFormat="1" ht="14.4" customHeight="1" x14ac:dyDescent="0.3">
      <c r="B122" s="21" t="str">
        <f>IF(schema!B122&lt;&gt;"", schema!B122, "")</f>
        <v/>
      </c>
      <c r="C122" s="21" t="str">
        <f>IF(schema!C122&lt;&gt;"", schema!C122, "")</f>
        <v/>
      </c>
      <c r="D122" s="21" t="str">
        <f>IF(schema!B122&lt;&gt;"",_xlfn.XLOOKUP(TRIM(B122), masking_fields!$B$2:$B$35, masking_fields!$E$2:$E$35, B122, 0),"")</f>
        <v/>
      </c>
    </row>
    <row r="123" spans="2:4" s="21" customFormat="1" ht="14.4" customHeight="1" x14ac:dyDescent="0.3">
      <c r="B123" s="21" t="str">
        <f>IF(schema!B123&lt;&gt;"", schema!B123, "")</f>
        <v/>
      </c>
      <c r="C123" s="21" t="str">
        <f>IF(schema!C123&lt;&gt;"", schema!C123, "")</f>
        <v/>
      </c>
      <c r="D123" s="21" t="str">
        <f>IF(schema!B123&lt;&gt;"",_xlfn.XLOOKUP(TRIM(B123), masking_fields!$B$2:$B$35, masking_fields!$E$2:$E$35, B123, 0),"")</f>
        <v/>
      </c>
    </row>
    <row r="124" spans="2:4" s="21" customFormat="1" ht="14.4" customHeight="1" x14ac:dyDescent="0.3">
      <c r="B124" s="21" t="str">
        <f>IF(schema!B124&lt;&gt;"", schema!B124, "")</f>
        <v/>
      </c>
      <c r="C124" s="21" t="str">
        <f>IF(schema!C124&lt;&gt;"", schema!C124, "")</f>
        <v/>
      </c>
      <c r="D124" s="21" t="str">
        <f>IF(schema!B124&lt;&gt;"",_xlfn.XLOOKUP(TRIM(B124), masking_fields!$B$2:$B$35, masking_fields!$E$2:$E$35, B124, 0),"")</f>
        <v/>
      </c>
    </row>
    <row r="125" spans="2:4" s="21" customFormat="1" ht="14.4" customHeight="1" x14ac:dyDescent="0.3">
      <c r="B125" s="21" t="str">
        <f>IF(schema!B125&lt;&gt;"", schema!B125, "")</f>
        <v/>
      </c>
      <c r="C125" s="21" t="str">
        <f>IF(schema!C125&lt;&gt;"", schema!C125, "")</f>
        <v/>
      </c>
      <c r="D125" s="21" t="str">
        <f>IF(schema!B125&lt;&gt;"",_xlfn.XLOOKUP(TRIM(B125), masking_fields!$B$2:$B$35, masking_fields!$E$2:$E$35, B125, 0),"")</f>
        <v/>
      </c>
    </row>
    <row r="126" spans="2:4" s="21" customFormat="1" ht="14.4" customHeight="1" x14ac:dyDescent="0.3">
      <c r="B126" s="21" t="str">
        <f>IF(schema!B126&lt;&gt;"", schema!B126, "")</f>
        <v/>
      </c>
      <c r="C126" s="21" t="str">
        <f>IF(schema!C126&lt;&gt;"", schema!C126, "")</f>
        <v/>
      </c>
      <c r="D126" s="21" t="str">
        <f>IF(schema!B126&lt;&gt;"",_xlfn.XLOOKUP(TRIM(B126), masking_fields!$B$2:$B$35, masking_fields!$E$2:$E$35, B126, 0),"")</f>
        <v/>
      </c>
    </row>
    <row r="127" spans="2:4" s="21" customFormat="1" ht="14.4" customHeight="1" x14ac:dyDescent="0.3">
      <c r="B127" s="21" t="str">
        <f>IF(schema!B127&lt;&gt;"", schema!B127, "")</f>
        <v/>
      </c>
      <c r="C127" s="21" t="str">
        <f>IF(schema!C127&lt;&gt;"", schema!C127, "")</f>
        <v/>
      </c>
      <c r="D127" s="21" t="str">
        <f>IF(schema!B127&lt;&gt;"",_xlfn.XLOOKUP(TRIM(B127), masking_fields!$B$2:$B$35, masking_fields!$E$2:$E$35, B127, 0),"")</f>
        <v/>
      </c>
    </row>
    <row r="128" spans="2:4" s="21" customFormat="1" ht="14.4" customHeight="1" x14ac:dyDescent="0.3">
      <c r="B128" s="21" t="str">
        <f>IF(schema!B128&lt;&gt;"", schema!B128, "")</f>
        <v/>
      </c>
      <c r="C128" s="21" t="str">
        <f>IF(schema!C128&lt;&gt;"", schema!C128, "")</f>
        <v/>
      </c>
      <c r="D128" s="21" t="str">
        <f>IF(schema!B128&lt;&gt;"",_xlfn.XLOOKUP(TRIM(B128), masking_fields!$B$2:$B$35, masking_fields!$E$2:$E$35, B128, 0),"")</f>
        <v/>
      </c>
    </row>
    <row r="129" spans="2:4" s="21" customFormat="1" ht="14.4" customHeight="1" x14ac:dyDescent="0.3">
      <c r="B129" s="21" t="str">
        <f>IF(schema!B129&lt;&gt;"", schema!B129, "")</f>
        <v/>
      </c>
      <c r="C129" s="21" t="str">
        <f>IF(schema!C129&lt;&gt;"", schema!C129, "")</f>
        <v/>
      </c>
      <c r="D129" s="21" t="str">
        <f>IF(schema!B129&lt;&gt;"",_xlfn.XLOOKUP(TRIM(B129), masking_fields!$B$2:$B$35, masking_fields!$E$2:$E$35, B129, 0),"")</f>
        <v/>
      </c>
    </row>
    <row r="130" spans="2:4" s="21" customFormat="1" ht="14.4" customHeight="1" x14ac:dyDescent="0.3">
      <c r="B130" s="21" t="str">
        <f>IF(schema!B130&lt;&gt;"", schema!B130, "")</f>
        <v/>
      </c>
      <c r="C130" s="21" t="str">
        <f>IF(schema!C130&lt;&gt;"", schema!C130, "")</f>
        <v/>
      </c>
      <c r="D130" s="21" t="str">
        <f>IF(schema!B130&lt;&gt;"",_xlfn.XLOOKUP(TRIM(B130), masking_fields!$B$2:$B$35, masking_fields!$E$2:$E$35, B130, 0),"")</f>
        <v/>
      </c>
    </row>
    <row r="131" spans="2:4" s="21" customFormat="1" ht="14.4" customHeight="1" x14ac:dyDescent="0.3">
      <c r="B131" s="21" t="str">
        <f>IF(schema!B131&lt;&gt;"", schema!B131, "")</f>
        <v/>
      </c>
      <c r="C131" s="21" t="str">
        <f>IF(schema!C131&lt;&gt;"", schema!C131, "")</f>
        <v/>
      </c>
      <c r="D131" s="21" t="str">
        <f>IF(schema!B131&lt;&gt;"",_xlfn.XLOOKUP(TRIM(B131), masking_fields!$B$2:$B$35, masking_fields!$E$2:$E$35, B131, 0),"")</f>
        <v/>
      </c>
    </row>
    <row r="132" spans="2:4" s="21" customFormat="1" ht="14.4" customHeight="1" x14ac:dyDescent="0.3">
      <c r="B132" s="21" t="str">
        <f>IF(schema!B132&lt;&gt;"", schema!B132, "")</f>
        <v/>
      </c>
      <c r="C132" s="21" t="str">
        <f>IF(schema!C132&lt;&gt;"", schema!C132, "")</f>
        <v/>
      </c>
      <c r="D132" s="21" t="str">
        <f>IF(schema!B132&lt;&gt;"",_xlfn.XLOOKUP(TRIM(B132), masking_fields!$B$2:$B$35, masking_fields!$E$2:$E$35, B132, 0),"")</f>
        <v/>
      </c>
    </row>
    <row r="133" spans="2:4" s="21" customFormat="1" ht="14.4" customHeight="1" x14ac:dyDescent="0.3">
      <c r="B133" s="21" t="str">
        <f>IF(schema!B133&lt;&gt;"", schema!B133, "")</f>
        <v/>
      </c>
      <c r="C133" s="21" t="str">
        <f>IF(schema!C133&lt;&gt;"", schema!C133, "")</f>
        <v/>
      </c>
      <c r="D133" s="21" t="str">
        <f>IF(schema!B133&lt;&gt;"",_xlfn.XLOOKUP(TRIM(B133), masking_fields!$B$2:$B$35, masking_fields!$E$2:$E$35, B133, 0),"")</f>
        <v/>
      </c>
    </row>
    <row r="134" spans="2:4" s="21" customFormat="1" ht="14.4" customHeight="1" x14ac:dyDescent="0.3">
      <c r="B134" s="21" t="str">
        <f>IF(schema!B134&lt;&gt;"", schema!B134, "")</f>
        <v/>
      </c>
      <c r="C134" s="21" t="str">
        <f>IF(schema!C134&lt;&gt;"", schema!C134, "")</f>
        <v/>
      </c>
      <c r="D134" s="21" t="str">
        <f>IF(schema!B134&lt;&gt;"",_xlfn.XLOOKUP(TRIM(B134), masking_fields!$B$2:$B$35, masking_fields!$E$2:$E$35, B134, 0),"")</f>
        <v/>
      </c>
    </row>
    <row r="135" spans="2:4" s="21" customFormat="1" ht="14.4" customHeight="1" x14ac:dyDescent="0.3">
      <c r="B135" s="21" t="str">
        <f>IF(schema!B135&lt;&gt;"", schema!B135, "")</f>
        <v/>
      </c>
      <c r="C135" s="21" t="str">
        <f>IF(schema!C135&lt;&gt;"", schema!C135, "")</f>
        <v/>
      </c>
      <c r="D135" s="21" t="str">
        <f>IF(schema!B135&lt;&gt;"",_xlfn.XLOOKUP(TRIM(B135), masking_fields!$B$2:$B$35, masking_fields!$E$2:$E$35, B135, 0),"")</f>
        <v/>
      </c>
    </row>
    <row r="136" spans="2:4" s="21" customFormat="1" ht="14.4" customHeight="1" x14ac:dyDescent="0.3">
      <c r="B136" s="21" t="str">
        <f>IF(schema!B136&lt;&gt;"", schema!B136, "")</f>
        <v/>
      </c>
      <c r="C136" s="21" t="str">
        <f>IF(schema!C136&lt;&gt;"", schema!C136, "")</f>
        <v/>
      </c>
      <c r="D136" s="21" t="str">
        <f>IF(schema!B136&lt;&gt;"",_xlfn.XLOOKUP(TRIM(B136), masking_fields!$B$2:$B$35, masking_fields!$E$2:$E$35, B136, 0),"")</f>
        <v/>
      </c>
    </row>
    <row r="137" spans="2:4" s="21" customFormat="1" ht="14.4" customHeight="1" x14ac:dyDescent="0.3">
      <c r="B137" s="21" t="str">
        <f>IF(schema!B137&lt;&gt;"", schema!B137, "")</f>
        <v/>
      </c>
      <c r="C137" s="21" t="str">
        <f>IF(schema!C137&lt;&gt;"", schema!C137, "")</f>
        <v/>
      </c>
      <c r="D137" s="21" t="str">
        <f>IF(schema!B137&lt;&gt;"",_xlfn.XLOOKUP(TRIM(B137), masking_fields!$B$2:$B$35, masking_fields!$E$2:$E$35, B137, 0),"")</f>
        <v/>
      </c>
    </row>
    <row r="138" spans="2:4" s="21" customFormat="1" ht="14.4" customHeight="1" x14ac:dyDescent="0.3">
      <c r="B138" s="21" t="str">
        <f>IF(schema!B138&lt;&gt;"", schema!B138, "")</f>
        <v/>
      </c>
      <c r="C138" s="21" t="str">
        <f>IF(schema!C138&lt;&gt;"", schema!C138, "")</f>
        <v/>
      </c>
      <c r="D138" s="21" t="str">
        <f>IF(schema!B138&lt;&gt;"",_xlfn.XLOOKUP(TRIM(B138), masking_fields!$B$2:$B$35, masking_fields!$E$2:$E$35, B138, 0),"")</f>
        <v/>
      </c>
    </row>
    <row r="139" spans="2:4" s="21" customFormat="1" ht="14.4" customHeight="1" x14ac:dyDescent="0.3">
      <c r="B139" s="21" t="str">
        <f>IF(schema!B139&lt;&gt;"", schema!B139, "")</f>
        <v/>
      </c>
      <c r="C139" s="21" t="str">
        <f>IF(schema!C139&lt;&gt;"", schema!C139, "")</f>
        <v/>
      </c>
      <c r="D139" s="21" t="str">
        <f>IF(schema!B139&lt;&gt;"",_xlfn.XLOOKUP(TRIM(B139), masking_fields!$B$2:$B$35, masking_fields!$E$2:$E$35, B139, 0),"")</f>
        <v/>
      </c>
    </row>
    <row r="140" spans="2:4" s="21" customFormat="1" ht="14.4" customHeight="1" x14ac:dyDescent="0.3">
      <c r="B140" s="21" t="str">
        <f>IF(schema!B140&lt;&gt;"", schema!B140, "")</f>
        <v/>
      </c>
      <c r="C140" s="21" t="str">
        <f>IF(schema!C140&lt;&gt;"", schema!C140, "")</f>
        <v/>
      </c>
      <c r="D140" s="21" t="str">
        <f>IF(schema!B140&lt;&gt;"",_xlfn.XLOOKUP(TRIM(B140), masking_fields!$B$2:$B$35, masking_fields!$E$2:$E$35, B140, 0),"")</f>
        <v/>
      </c>
    </row>
    <row r="141" spans="2:4" s="21" customFormat="1" ht="14.4" customHeight="1" x14ac:dyDescent="0.3">
      <c r="B141" s="21" t="str">
        <f>IF(schema!B141&lt;&gt;"", schema!B141, "")</f>
        <v/>
      </c>
      <c r="C141" s="21" t="str">
        <f>IF(schema!C141&lt;&gt;"", schema!C141, "")</f>
        <v/>
      </c>
      <c r="D141" s="21" t="str">
        <f>IF(schema!B141&lt;&gt;"",_xlfn.XLOOKUP(TRIM(B141), masking_fields!$B$2:$B$35, masking_fields!$E$2:$E$35, B141, 0),"")</f>
        <v/>
      </c>
    </row>
    <row r="142" spans="2:4" s="21" customFormat="1" ht="14.4" customHeight="1" x14ac:dyDescent="0.3">
      <c r="B142" s="21" t="str">
        <f>IF(schema!B142&lt;&gt;"", schema!B142, "")</f>
        <v/>
      </c>
      <c r="C142" s="21" t="str">
        <f>IF(schema!C142&lt;&gt;"", schema!C142, "")</f>
        <v/>
      </c>
      <c r="D142" s="21" t="str">
        <f>IF(schema!B142&lt;&gt;"",_xlfn.XLOOKUP(TRIM(B142), masking_fields!$B$2:$B$35, masking_fields!$E$2:$E$35, B142, 0),"")</f>
        <v/>
      </c>
    </row>
    <row r="143" spans="2:4" s="21" customFormat="1" ht="14.4" customHeight="1" x14ac:dyDescent="0.3">
      <c r="B143" s="21" t="str">
        <f>IF(schema!B143&lt;&gt;"", schema!B143, "")</f>
        <v/>
      </c>
      <c r="C143" s="21" t="str">
        <f>IF(schema!C143&lt;&gt;"", schema!C143, "")</f>
        <v/>
      </c>
      <c r="D143" s="21" t="str">
        <f>IF(schema!B143&lt;&gt;"",_xlfn.XLOOKUP(TRIM(B143), masking_fields!$B$2:$B$35, masking_fields!$E$2:$E$35, B143, 0),"")</f>
        <v/>
      </c>
    </row>
    <row r="144" spans="2:4" s="21" customFormat="1" ht="14.4" customHeight="1" x14ac:dyDescent="0.3">
      <c r="B144" s="21" t="str">
        <f>IF(schema!B144&lt;&gt;"", schema!B144, "")</f>
        <v/>
      </c>
      <c r="C144" s="21" t="str">
        <f>IF(schema!C144&lt;&gt;"", schema!C144, "")</f>
        <v/>
      </c>
      <c r="D144" s="21" t="str">
        <f>IF(schema!B144&lt;&gt;"",_xlfn.XLOOKUP(TRIM(B144), masking_fields!$B$2:$B$35, masking_fields!$E$2:$E$35, B144, 0),"")</f>
        <v/>
      </c>
    </row>
    <row r="145" spans="2:4" s="21" customFormat="1" ht="14.4" customHeight="1" x14ac:dyDescent="0.3">
      <c r="B145" s="21" t="str">
        <f>IF(schema!B145&lt;&gt;"", schema!B145, "")</f>
        <v/>
      </c>
      <c r="C145" s="21" t="str">
        <f>IF(schema!C145&lt;&gt;"", schema!C145, "")</f>
        <v/>
      </c>
      <c r="D145" s="21" t="str">
        <f>IF(schema!B145&lt;&gt;"",_xlfn.XLOOKUP(TRIM(B145), masking_fields!$B$2:$B$35, masking_fields!$E$2:$E$35, B145, 0),"")</f>
        <v/>
      </c>
    </row>
    <row r="146" spans="2:4" s="21" customFormat="1" ht="14.4" customHeight="1" x14ac:dyDescent="0.3">
      <c r="B146" s="21" t="str">
        <f>IF(schema!B146&lt;&gt;"", schema!B146, "")</f>
        <v/>
      </c>
      <c r="C146" s="21" t="str">
        <f>IF(schema!C146&lt;&gt;"", schema!C146, "")</f>
        <v/>
      </c>
      <c r="D146" s="21" t="str">
        <f>IF(schema!B146&lt;&gt;"",_xlfn.XLOOKUP(TRIM(B146), masking_fields!$B$2:$B$35, masking_fields!$E$2:$E$35, B146, 0),"")</f>
        <v/>
      </c>
    </row>
    <row r="147" spans="2:4" s="21" customFormat="1" ht="14.4" customHeight="1" x14ac:dyDescent="0.3">
      <c r="B147" s="21" t="str">
        <f>IF(schema!B147&lt;&gt;"", schema!B147, "")</f>
        <v/>
      </c>
      <c r="C147" s="21" t="str">
        <f>IF(schema!C147&lt;&gt;"", schema!C147, "")</f>
        <v/>
      </c>
      <c r="D147" s="21" t="str">
        <f>IF(schema!B147&lt;&gt;"",_xlfn.XLOOKUP(TRIM(B147), masking_fields!$B$2:$B$35, masking_fields!$E$2:$E$35, B147, 0),"")</f>
        <v/>
      </c>
    </row>
    <row r="148" spans="2:4" s="21" customFormat="1" ht="14.4" customHeight="1" x14ac:dyDescent="0.3">
      <c r="B148" s="21" t="str">
        <f>IF(schema!B148&lt;&gt;"", schema!B148, "")</f>
        <v/>
      </c>
      <c r="C148" s="21" t="str">
        <f>IF(schema!C148&lt;&gt;"", schema!C148, "")</f>
        <v/>
      </c>
      <c r="D148" s="21" t="str">
        <f>IF(schema!B148&lt;&gt;"",_xlfn.XLOOKUP(TRIM(B148), masking_fields!$B$2:$B$35, masking_fields!$E$2:$E$35, B148, 0),"")</f>
        <v/>
      </c>
    </row>
    <row r="149" spans="2:4" s="21" customFormat="1" ht="14.4" customHeight="1" x14ac:dyDescent="0.3">
      <c r="B149" s="21" t="str">
        <f>IF(schema!B149&lt;&gt;"", schema!B149, "")</f>
        <v/>
      </c>
      <c r="C149" s="21" t="str">
        <f>IF(schema!C149&lt;&gt;"", schema!C149, "")</f>
        <v/>
      </c>
      <c r="D149" s="21" t="str">
        <f>IF(schema!B149&lt;&gt;"",_xlfn.XLOOKUP(TRIM(B149), masking_fields!$B$2:$B$35, masking_fields!$E$2:$E$35, B149, 0),"")</f>
        <v/>
      </c>
    </row>
    <row r="150" spans="2:4" s="21" customFormat="1" ht="14.4" customHeight="1" x14ac:dyDescent="0.3">
      <c r="B150" s="21" t="str">
        <f>IF(schema!B150&lt;&gt;"", schema!B150, "")</f>
        <v/>
      </c>
      <c r="C150" s="21" t="str">
        <f>IF(schema!C150&lt;&gt;"", schema!C150, "")</f>
        <v/>
      </c>
      <c r="D150" s="21" t="str">
        <f>IF(schema!B150&lt;&gt;"",_xlfn.XLOOKUP(TRIM(B150), masking_fields!$B$2:$B$35, masking_fields!$E$2:$E$35, B150, 0),"")</f>
        <v/>
      </c>
    </row>
    <row r="151" spans="2:4" s="21" customFormat="1" ht="14.4" customHeight="1" x14ac:dyDescent="0.3">
      <c r="B151" s="21" t="str">
        <f>IF(schema!B151&lt;&gt;"", schema!B151, "")</f>
        <v/>
      </c>
      <c r="C151" s="21" t="str">
        <f>IF(schema!C151&lt;&gt;"", schema!C151, "")</f>
        <v/>
      </c>
      <c r="D151" s="21" t="str">
        <f>IF(schema!B151&lt;&gt;"",_xlfn.XLOOKUP(TRIM(B151), masking_fields!$B$2:$B$35, masking_fields!$E$2:$E$35, B151, 0),"")</f>
        <v/>
      </c>
    </row>
    <row r="152" spans="2:4" s="21" customFormat="1" ht="14.4" customHeight="1" x14ac:dyDescent="0.3">
      <c r="B152" s="21" t="str">
        <f>IF(schema!B152&lt;&gt;"", schema!B152, "")</f>
        <v/>
      </c>
      <c r="C152" s="21" t="str">
        <f>IF(schema!C152&lt;&gt;"", schema!C152, "")</f>
        <v/>
      </c>
      <c r="D152" s="21" t="str">
        <f>IF(schema!B152&lt;&gt;"",_xlfn.XLOOKUP(TRIM(B152), masking_fields!$B$2:$B$35, masking_fields!$E$2:$E$35, B152, 0),"")</f>
        <v/>
      </c>
    </row>
    <row r="153" spans="2:4" s="21" customFormat="1" ht="14.4" customHeight="1" x14ac:dyDescent="0.3">
      <c r="B153" s="21" t="str">
        <f>IF(schema!B153&lt;&gt;"", schema!B153, "")</f>
        <v/>
      </c>
      <c r="C153" s="21" t="str">
        <f>IF(schema!C153&lt;&gt;"", schema!C153, "")</f>
        <v/>
      </c>
      <c r="D153" s="21" t="str">
        <f>IF(schema!B153&lt;&gt;"",_xlfn.XLOOKUP(TRIM(B153), masking_fields!$B$2:$B$35, masking_fields!$E$2:$E$35, B153, 0),"")</f>
        <v/>
      </c>
    </row>
    <row r="154" spans="2:4" s="21" customFormat="1" ht="14.4" customHeight="1" x14ac:dyDescent="0.3">
      <c r="B154" s="21" t="str">
        <f>IF(schema!B154&lt;&gt;"", schema!B154, "")</f>
        <v/>
      </c>
      <c r="C154" s="21" t="str">
        <f>IF(schema!C154&lt;&gt;"", schema!C154, "")</f>
        <v/>
      </c>
      <c r="D154" s="21" t="str">
        <f>IF(schema!B154&lt;&gt;"",_xlfn.XLOOKUP(TRIM(B154), masking_fields!$B$2:$B$35, masking_fields!$E$2:$E$35, B154, 0),"")</f>
        <v/>
      </c>
    </row>
    <row r="155" spans="2:4" s="21" customFormat="1" ht="14.4" customHeight="1" x14ac:dyDescent="0.3">
      <c r="B155" s="21" t="str">
        <f>IF(schema!B155&lt;&gt;"", schema!B155, "")</f>
        <v/>
      </c>
      <c r="C155" s="21" t="str">
        <f>IF(schema!C155&lt;&gt;"", schema!C155, "")</f>
        <v/>
      </c>
      <c r="D155" s="21" t="str">
        <f>IF(schema!B155&lt;&gt;"",_xlfn.XLOOKUP(TRIM(B155), masking_fields!$B$2:$B$35, masking_fields!$E$2:$E$35, B155, 0),"")</f>
        <v/>
      </c>
    </row>
    <row r="156" spans="2:4" s="21" customFormat="1" ht="14.4" customHeight="1" x14ac:dyDescent="0.3">
      <c r="B156" s="21" t="str">
        <f>IF(schema!B156&lt;&gt;"", schema!B156, "")</f>
        <v/>
      </c>
      <c r="C156" s="21" t="str">
        <f>IF(schema!C156&lt;&gt;"", schema!C156, "")</f>
        <v/>
      </c>
      <c r="D156" s="21" t="str">
        <f>IF(schema!B156&lt;&gt;"",_xlfn.XLOOKUP(TRIM(B156), masking_fields!$B$2:$B$35, masking_fields!$E$2:$E$35, B156, 0),"")</f>
        <v/>
      </c>
    </row>
    <row r="157" spans="2:4" s="21" customFormat="1" ht="14.4" customHeight="1" x14ac:dyDescent="0.3">
      <c r="B157" s="21" t="str">
        <f>IF(schema!B157&lt;&gt;"", schema!B157, "")</f>
        <v/>
      </c>
      <c r="C157" s="21" t="str">
        <f>IF(schema!C157&lt;&gt;"", schema!C157, "")</f>
        <v/>
      </c>
      <c r="D157" s="21" t="str">
        <f>IF(schema!B157&lt;&gt;"",_xlfn.XLOOKUP(TRIM(B157), masking_fields!$B$2:$B$35, masking_fields!$E$2:$E$35, B157, 0),"")</f>
        <v/>
      </c>
    </row>
    <row r="158" spans="2:4" x14ac:dyDescent="0.3">
      <c r="B158" t="str">
        <f>IF(schema!B158&lt;&gt;"", schema!B158, "")</f>
        <v/>
      </c>
      <c r="C158" t="str">
        <f>IF(schema!C158&lt;&gt;"", schema!C158, "")</f>
        <v/>
      </c>
      <c r="D158" t="str">
        <f>IF(schema!B158&lt;&gt;"",_xlfn.XLOOKUP(TRIM(B158), masking_fields!$B$2:$B$35, masking_fields!$E$2:$E$35, B158, 0),"")</f>
        <v/>
      </c>
    </row>
    <row r="159" spans="2:4" x14ac:dyDescent="0.3">
      <c r="B159" t="str">
        <f>IF(schema!B159&lt;&gt;"", schema!B159, "")</f>
        <v/>
      </c>
      <c r="C159" t="str">
        <f>IF(schema!C159&lt;&gt;"", schema!C159, "")</f>
        <v/>
      </c>
      <c r="D159" t="str">
        <f>IF(schema!B159&lt;&gt;"",_xlfn.XLOOKUP(TRIM(B159), masking_fields!$B$2:$B$35, masking_fields!$E$2:$E$35, B159, 0),"")</f>
        <v/>
      </c>
    </row>
    <row r="160" spans="2:4" x14ac:dyDescent="0.3">
      <c r="B160" t="str">
        <f>IF(schema!B160&lt;&gt;"", schema!B160, "")</f>
        <v/>
      </c>
      <c r="C160" t="str">
        <f>IF(schema!C160&lt;&gt;"", schema!C160, "")</f>
        <v/>
      </c>
      <c r="D160" t="str">
        <f>IF(schema!B160&lt;&gt;"",_xlfn.XLOOKUP(TRIM(B160), masking_fields!$B$2:$B$35, masking_fields!$E$2:$E$35, B160, 0),"")</f>
        <v/>
      </c>
    </row>
    <row r="161" spans="2:4" x14ac:dyDescent="0.3">
      <c r="B161" t="str">
        <f>IF(schema!B161&lt;&gt;"", schema!B161, "")</f>
        <v/>
      </c>
      <c r="C161" t="str">
        <f>IF(schema!C161&lt;&gt;"", schema!C161, "")</f>
        <v/>
      </c>
      <c r="D161" t="str">
        <f>IF(schema!B161&lt;&gt;"",_xlfn.XLOOKUP(TRIM(B161), masking_fields!$B$2:$B$35, masking_fields!$E$2:$E$35, B161, 0),"")</f>
        <v/>
      </c>
    </row>
    <row r="162" spans="2:4" x14ac:dyDescent="0.3">
      <c r="B162" t="str">
        <f>IF(schema!B162&lt;&gt;"", schema!B162, "")</f>
        <v/>
      </c>
      <c r="C162" t="str">
        <f>IF(schema!C162&lt;&gt;"", schema!C162, "")</f>
        <v/>
      </c>
      <c r="D162" t="str">
        <f>IF(schema!B162&lt;&gt;"",_xlfn.XLOOKUP(TRIM(B162), masking_fields!$B$2:$B$35, masking_fields!$E$2:$E$35, B162, 0),"")</f>
        <v/>
      </c>
    </row>
    <row r="163" spans="2:4" x14ac:dyDescent="0.3">
      <c r="B163" t="str">
        <f>IF(schema!B163&lt;&gt;"", schema!B163, "")</f>
        <v/>
      </c>
      <c r="C163" t="str">
        <f>IF(schema!C163&lt;&gt;"", schema!C163, "")</f>
        <v/>
      </c>
      <c r="D163" t="str">
        <f>IF(schema!B163&lt;&gt;"",_xlfn.XLOOKUP(TRIM(B163), masking_fields!$B$2:$B$35, masking_fields!$E$2:$E$35, B163, 0),"")</f>
        <v/>
      </c>
    </row>
    <row r="164" spans="2:4" x14ac:dyDescent="0.3">
      <c r="B164" t="str">
        <f>IF(schema!B164&lt;&gt;"", schema!B164, "")</f>
        <v/>
      </c>
      <c r="C164" t="str">
        <f>IF(schema!C164&lt;&gt;"", schema!C164, "")</f>
        <v/>
      </c>
      <c r="D164" t="str">
        <f>IF(schema!B164&lt;&gt;"",_xlfn.XLOOKUP(TRIM(B164), masking_fields!$B$2:$B$35, masking_fields!$E$2:$E$35, B164, 0),"")</f>
        <v/>
      </c>
    </row>
    <row r="165" spans="2:4" x14ac:dyDescent="0.3">
      <c r="B165" t="str">
        <f>IF(schema!B165&lt;&gt;"", schema!B165, "")</f>
        <v/>
      </c>
      <c r="C165" t="str">
        <f>IF(schema!C165&lt;&gt;"", schema!C165, "")</f>
        <v/>
      </c>
      <c r="D165" t="str">
        <f>IF(schema!B165&lt;&gt;"",_xlfn.XLOOKUP(TRIM(B165), masking_fields!$B$2:$B$35, masking_fields!$E$2:$E$35, B165, 0),"")</f>
        <v/>
      </c>
    </row>
    <row r="166" spans="2:4" x14ac:dyDescent="0.3">
      <c r="B166" t="str">
        <f>IF(schema!B166&lt;&gt;"", schema!B166, "")</f>
        <v/>
      </c>
      <c r="C166" t="str">
        <f>IF(schema!C166&lt;&gt;"", schema!C166, "")</f>
        <v/>
      </c>
      <c r="D166" t="str">
        <f>IF(schema!B166&lt;&gt;"",_xlfn.XLOOKUP(TRIM(B166), masking_fields!$B$2:$B$35, masking_fields!$E$2:$E$35, B166, 0),"")</f>
        <v/>
      </c>
    </row>
    <row r="167" spans="2:4" x14ac:dyDescent="0.3">
      <c r="B167" t="str">
        <f>IF(schema!B167&lt;&gt;"", schema!B167, "")</f>
        <v/>
      </c>
      <c r="C167" t="str">
        <f>IF(schema!C167&lt;&gt;"", schema!C167, "")</f>
        <v/>
      </c>
      <c r="D167" t="str">
        <f>IF(schema!B167&lt;&gt;"",_xlfn.XLOOKUP(TRIM(B167), masking_fields!$B$2:$B$35, masking_fields!$E$2:$E$35, B167, 0),"")</f>
        <v/>
      </c>
    </row>
    <row r="168" spans="2:4" x14ac:dyDescent="0.3">
      <c r="B168" t="str">
        <f>IF(schema!B168&lt;&gt;"", schema!B168, "")</f>
        <v/>
      </c>
      <c r="C168" t="str">
        <f>IF(schema!C168&lt;&gt;"", schema!C168, "")</f>
        <v/>
      </c>
      <c r="D168" t="str">
        <f>IF(schema!B168&lt;&gt;"",_xlfn.XLOOKUP(TRIM(B168), masking_fields!$B$2:$B$35, masking_fields!$E$2:$E$35, B168, 0),"")</f>
        <v/>
      </c>
    </row>
    <row r="169" spans="2:4" x14ac:dyDescent="0.3">
      <c r="B169" t="str">
        <f>IF(schema!B169&lt;&gt;"", schema!B169, "")</f>
        <v/>
      </c>
      <c r="C169" t="str">
        <f>IF(schema!C169&lt;&gt;"", schema!C169, "")</f>
        <v/>
      </c>
      <c r="D169" t="str">
        <f>IF(schema!B169&lt;&gt;"",_xlfn.XLOOKUP(TRIM(B169), masking_fields!$B$2:$B$35, masking_fields!$E$2:$E$35, B169, 0),"")</f>
        <v/>
      </c>
    </row>
    <row r="170" spans="2:4" x14ac:dyDescent="0.3">
      <c r="B170" t="str">
        <f>IF(schema!B170&lt;&gt;"", schema!B170, "")</f>
        <v/>
      </c>
      <c r="D170" t="str">
        <f>IF(schema!B170&lt;&gt;"",_xlfn.XLOOKUP(TRIM(B170), masking_fields!$B$2:$B$35, masking_fields!$E$2:$E$35, B170, 0),"")</f>
        <v/>
      </c>
    </row>
    <row r="171" spans="2:4" x14ac:dyDescent="0.3">
      <c r="B171" t="str">
        <f>IF(schema!B171&lt;&gt;"", schema!B171, "")</f>
        <v/>
      </c>
      <c r="D171" t="str">
        <f>IF(schema!B171&lt;&gt;"",_xlfn.XLOOKUP(TRIM(B171), masking_fields!$B$2:$B$35, masking_fields!$E$2:$E$35, B171, 0),"")</f>
        <v/>
      </c>
    </row>
    <row r="172" spans="2:4" x14ac:dyDescent="0.3">
      <c r="B172" t="str">
        <f>IF(schema!B172&lt;&gt;"", schema!B172, "")</f>
        <v/>
      </c>
      <c r="D172" t="str">
        <f>IF(schema!B172&lt;&gt;"",_xlfn.XLOOKUP(TRIM(B172), masking_fields!$B$2:$B$35, masking_fields!$E$2:$E$35, B172, 0),"")</f>
        <v/>
      </c>
    </row>
    <row r="173" spans="2:4" x14ac:dyDescent="0.3">
      <c r="B173" t="str">
        <f>IF(schema!B173&lt;&gt;"", schema!B173, "")</f>
        <v/>
      </c>
      <c r="D173" t="str">
        <f>IF(schema!B173&lt;&gt;"",_xlfn.XLOOKUP(TRIM(B173), masking_fields!$B$2:$B$35, masking_fields!$E$2:$E$35, B173, 0),"")</f>
        <v/>
      </c>
    </row>
    <row r="174" spans="2:4" x14ac:dyDescent="0.3">
      <c r="B174" t="str">
        <f>IF(schema!B174&lt;&gt;"", schema!B174, "")</f>
        <v/>
      </c>
      <c r="D174" t="str">
        <f>IF(schema!B174&lt;&gt;"",_xlfn.XLOOKUP(TRIM(B174), masking_fields!$B$2:$B$35, masking_fields!$E$2:$E$35, B174, 0),"")</f>
        <v/>
      </c>
    </row>
    <row r="175" spans="2:4" x14ac:dyDescent="0.3">
      <c r="B175" t="str">
        <f>IF(schema!B175&lt;&gt;"", schema!B175, "")</f>
        <v/>
      </c>
      <c r="D175" t="str">
        <f>IF(schema!B175&lt;&gt;"",_xlfn.XLOOKUP(TRIM(B175), masking_fields!$B$2:$B$35, masking_fields!$E$2:$E$35, B175, 0),"")</f>
        <v/>
      </c>
    </row>
    <row r="176" spans="2:4" x14ac:dyDescent="0.3">
      <c r="B176" t="str">
        <f>IF(schema!B176&lt;&gt;"", schema!B176, "")</f>
        <v/>
      </c>
      <c r="D176" t="str">
        <f>IF(schema!B176&lt;&gt;"",_xlfn.XLOOKUP(B176,masking_fields!$B$2:$B$35,masking_fields!$C$2:$C$35,"no",2),"")</f>
        <v/>
      </c>
    </row>
    <row r="177" spans="2:4" x14ac:dyDescent="0.3">
      <c r="B177" t="str">
        <f>IF(schema!B177&lt;&gt;"", schema!B177, "")</f>
        <v/>
      </c>
      <c r="D177" t="str">
        <f>IF(schema!B177&lt;&gt;"",_xlfn.XLOOKUP(B177,masking_fields!$B$2:$B$35,masking_fields!$C$2:$C$35,"no",2),"")</f>
        <v/>
      </c>
    </row>
    <row r="178" spans="2:4" x14ac:dyDescent="0.3">
      <c r="B178" t="str">
        <f>IF(schema!B178&lt;&gt;"", schema!B178, "")</f>
        <v/>
      </c>
      <c r="D178" t="str">
        <f>IF(schema!B178&lt;&gt;"",_xlfn.XLOOKUP(B178,masking_fields!$B$2:$B$35,masking_fields!$C$2:$C$35,"no",2),"")</f>
        <v/>
      </c>
    </row>
    <row r="179" spans="2:4" x14ac:dyDescent="0.3">
      <c r="B179" t="str">
        <f>IF(schema!B179&lt;&gt;"", schema!B179, "")</f>
        <v/>
      </c>
      <c r="D179" t="str">
        <f>IF(schema!B179&lt;&gt;"",_xlfn.XLOOKUP(B179,masking_fields!$B$2:$B$35,masking_fields!$C$2:$C$35,"no",2),"")</f>
        <v/>
      </c>
    </row>
    <row r="180" spans="2:4" x14ac:dyDescent="0.3">
      <c r="B180" t="str">
        <f>IF(schema!B180&lt;&gt;"", schema!B180, "")</f>
        <v/>
      </c>
      <c r="D180" t="str">
        <f>IF(schema!B180&lt;&gt;"",_xlfn.XLOOKUP(B180,masking_fields!$B$2:$B$35,masking_fields!$C$2:$C$35,"no",2),"")</f>
        <v/>
      </c>
    </row>
    <row r="181" spans="2:4" x14ac:dyDescent="0.3">
      <c r="B181" t="str">
        <f>IF(schema!B181&lt;&gt;"", schema!B181, "")</f>
        <v/>
      </c>
      <c r="D181" t="str">
        <f>IF(schema!B181&lt;&gt;"",_xlfn.XLOOKUP(B181,masking_fields!$B$2:$B$35,masking_fields!$C$2:$C$35,"no",2),"")</f>
        <v/>
      </c>
    </row>
    <row r="182" spans="2:4" x14ac:dyDescent="0.3">
      <c r="B182" t="str">
        <f>IF(schema!B182&lt;&gt;"", schema!B182, "")</f>
        <v/>
      </c>
      <c r="D182" t="str">
        <f>IF(schema!B182&lt;&gt;"",_xlfn.XLOOKUP(B182,masking_fields!$B$2:$B$35,masking_fields!$C$2:$C$35,"no",2),"")</f>
        <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88009-93D8-4B0A-8C70-440B2F9898E3}">
  <sheetPr codeName="Sheet4"/>
  <dimension ref="A1:I100"/>
  <sheetViews>
    <sheetView workbookViewId="0">
      <selection activeCell="H19" sqref="H19"/>
    </sheetView>
  </sheetViews>
  <sheetFormatPr defaultRowHeight="15.6" x14ac:dyDescent="0.3"/>
  <cols>
    <col min="2" max="2" width="20.3984375" bestFit="1" customWidth="1"/>
    <col min="3" max="3" width="12.69921875" bestFit="1" customWidth="1"/>
    <col min="4" max="4" width="15.69921875" bestFit="1" customWidth="1"/>
    <col min="5" max="5" width="35.69921875" customWidth="1"/>
    <col min="8" max="8" width="21.296875" bestFit="1" customWidth="1"/>
    <col min="9" max="9" width="40.09765625" customWidth="1"/>
  </cols>
  <sheetData>
    <row r="1" spans="1:9" x14ac:dyDescent="0.3">
      <c r="A1" t="s">
        <v>59</v>
      </c>
      <c r="B1" t="s">
        <v>1</v>
      </c>
      <c r="C1" t="s">
        <v>22</v>
      </c>
      <c r="D1" t="s">
        <v>23</v>
      </c>
      <c r="E1" t="s">
        <v>93</v>
      </c>
      <c r="H1" s="2" t="s">
        <v>85</v>
      </c>
      <c r="I1" s="1">
        <v>63</v>
      </c>
    </row>
    <row r="2" spans="1:9" s="20" customFormat="1" ht="15" customHeight="1" x14ac:dyDescent="0.3">
      <c r="A2" s="20">
        <f>IF(B2&lt;&gt;"", ROW(B2)-ROW($B$2) + 1, "")</f>
        <v>1</v>
      </c>
      <c r="B2" s="20" t="s">
        <v>24</v>
      </c>
      <c r="C2" s="20" t="s">
        <v>25</v>
      </c>
      <c r="D2" s="20" t="s">
        <v>25</v>
      </c>
      <c r="E2" s="20" t="str">
        <f>IF(B2&lt;&gt;"",IF(COUNTIF($H$2:$H$15,B2)=0, SUBSTITUTE('MASKING-GUIDE'!$I$20,"&lt;field&gt;",B2), INDEX($I$2:$I$15, MATCH(B2, $H$2:$H$15, 0))),"")</f>
        <v>lower(sha2(concat(trim(cast(owning_subscriber_id as string)), 'pO7i1cOAu2qQzFcJyaWBMDAShsfhK6uEmNX57h3vK83lPFFqxCHFWhEPzA3pXulQ'),256)) as owning_subscriber_id</v>
      </c>
      <c r="H2" s="3" t="s">
        <v>24</v>
      </c>
      <c r="I2" s="19" t="str" cm="1">
        <f t="array" ref="I2">SUBSTITUTE(_xlfn.IFS($I$1=63,'[1]MASKING-GUIDE'!$I$11,$I$1=9,'[1]MASKING-GUIDE'!$I$8),"&lt;field&gt;",H2)</f>
        <v>lower(sha2(concat(trim(cast(owning_subscriber_id as string)), 'pO7i1cOAu2qQzFcJyaWBMDAShsfhK6uEmNX57h3vK83lPFFqxCHFWhEPzA3pXulQ'),256)) as owning_subscriber_id</v>
      </c>
    </row>
    <row r="3" spans="1:9" s="20" customFormat="1" ht="15" customHeight="1" x14ac:dyDescent="0.3">
      <c r="A3" s="20">
        <f t="shared" ref="A3:A53" si="0">IF(B3&lt;&gt;"", ROW(B3)-ROW($B$2) + 1, "")</f>
        <v>2</v>
      </c>
      <c r="B3" s="20" t="s">
        <v>3</v>
      </c>
      <c r="C3" s="20" t="s">
        <v>25</v>
      </c>
      <c r="D3" s="20" t="s">
        <v>25</v>
      </c>
      <c r="E3" s="20" t="str">
        <f>IF(B3&lt;&gt;"",IF(COUNTIF($H$2:$H$15,B3)=0, SUBSTITUTE('MASKING-GUIDE'!$I$20,"&lt;field&gt;",B3), INDEX($I$2:$I$15, MATCH(B3, $H$2:$H$15, 0))),"")</f>
        <v>lower(sha2(concat(trim(cast(msisdn as string)), 'pO7i1cOAu2qQzFcJyaWBMDAShsfhK6uEmNX57h3vK83lPFFqxCHFWhEPzA3pXulQ'),256)) as msisdn</v>
      </c>
      <c r="H3" s="3" t="s">
        <v>3</v>
      </c>
      <c r="I3" s="19" t="str" cm="1">
        <f t="array" ref="I3">SUBSTITUTE(_xlfn.IFS($I$1=63,'[1]MASKING-GUIDE'!$I$11,$I$1=9,'[1]MASKING-GUIDE'!$I$8),"&lt;field&gt;",H3)</f>
        <v>lower(sha2(concat(trim(cast(msisdn as string)), 'pO7i1cOAu2qQzFcJyaWBMDAShsfhK6uEmNX57h3vK83lPFFqxCHFWhEPzA3pXulQ'),256)) as msisdn</v>
      </c>
    </row>
    <row r="4" spans="1:9" s="20" customFormat="1" ht="15" customHeight="1" x14ac:dyDescent="0.3">
      <c r="A4" s="20">
        <f t="shared" si="0"/>
        <v>3</v>
      </c>
      <c r="B4" s="20" t="s">
        <v>26</v>
      </c>
      <c r="C4" s="20" t="s">
        <v>25</v>
      </c>
      <c r="D4" s="20" t="s">
        <v>25</v>
      </c>
      <c r="E4" s="20" t="str">
        <f>IF(B4&lt;&gt;"",IF(COUNTIF($H$2:$H$15,B4)=0, SUBSTITUTE('MASKING-GUIDE'!$I$20,"&lt;field&gt;",B4), INDEX($I$2:$I$15, MATCH(B4, $H$2:$H$15, 0))),"")</f>
        <v>lower(sha2(concat(trim(cast(subscriber_id as string)), 'pO7i1cOAu2qQzFcJyaWBMDAShsfhK6uEmNX57h3vK83lPFFqxCHFWhEPzA3pXulQ'),256)) as subscriber_id</v>
      </c>
      <c r="H4" s="3" t="s">
        <v>26</v>
      </c>
      <c r="I4" s="19" t="str" cm="1">
        <f t="array" ref="I4">SUBSTITUTE(_xlfn.IFS($I$1=63,'[1]MASKING-GUIDE'!$I$11,$I$1=9,'[1]MASKING-GUIDE'!$I$8),"&lt;field&gt;",H4)</f>
        <v>lower(sha2(concat(trim(cast(subscriber_id as string)), 'pO7i1cOAu2qQzFcJyaWBMDAShsfhK6uEmNX57h3vK83lPFFqxCHFWhEPzA3pXulQ'),256)) as subscriber_id</v>
      </c>
    </row>
    <row r="5" spans="1:9" s="20" customFormat="1" ht="15" customHeight="1" x14ac:dyDescent="0.3">
      <c r="A5" s="20">
        <f t="shared" si="0"/>
        <v>4</v>
      </c>
      <c r="B5" s="20" t="s">
        <v>27</v>
      </c>
      <c r="C5" s="20" t="s">
        <v>25</v>
      </c>
      <c r="D5" s="20" t="s">
        <v>28</v>
      </c>
      <c r="E5" s="20" t="str">
        <f>IF(B5&lt;&gt;"",IF(COUNTIF($H$2:$H$15,B5)=0, SUBSTITUTE('MASKING-GUIDE'!$I$20,"&lt;field&gt;",B5), INDEX($I$2:$I$15, MATCH(B5, $H$2:$H$15, 0))),"")</f>
        <v>lower(sha2(concat(trim(retailer_id), 'pO7i1cOAu2qQzFcJyaWBMDAShsfhK6uEmNX57h3vK83lPFFqxCHFWhEPzA3pXulQ'),256)) as retailer_id</v>
      </c>
      <c r="H5" s="3" t="s">
        <v>86</v>
      </c>
      <c r="I5" s="19" t="str" cm="1">
        <f t="array" ref="I5">SUBSTITUTE(_xlfn.IFS($I$1=63,'[1]MASKING-GUIDE'!$I$11,$I$1=9,'[1]MASKING-GUIDE'!$I$8),"&lt;field&gt;",H5)</f>
        <v>lower(sha2(concat(trim(cast(a_num as string)), 'pO7i1cOAu2qQzFcJyaWBMDAShsfhK6uEmNX57h3vK83lPFFqxCHFWhEPzA3pXulQ'),256)) as a_num</v>
      </c>
    </row>
    <row r="6" spans="1:9" s="20" customFormat="1" ht="15" customHeight="1" x14ac:dyDescent="0.3">
      <c r="A6" s="20">
        <f t="shared" si="0"/>
        <v>5</v>
      </c>
      <c r="B6" s="20" t="s">
        <v>29</v>
      </c>
      <c r="C6" s="20" t="s">
        <v>25</v>
      </c>
      <c r="D6" s="20" t="s">
        <v>28</v>
      </c>
      <c r="E6" s="20" t="str">
        <f>IF(B6&lt;&gt;"",IF(COUNTIF($H$2:$H$15,B6)=0, SUBSTITUTE('MASKING-GUIDE'!$I$20,"&lt;field&gt;",B6), INDEX($I$2:$I$15, MATCH(B6, $H$2:$H$15, 0))),"")</f>
        <v>lower(sha2(concat(trim(cast(ret_id as string)), 'pO7i1cOAu2qQzFcJyaWBMDAShsfhK6uEmNX57h3vK83lPFFqxCHFWhEPzA3pXulQ'),256)) as ret_id</v>
      </c>
      <c r="H6" s="3" t="s">
        <v>87</v>
      </c>
      <c r="I6" s="19" t="str" cm="1">
        <f t="array" ref="I6">SUBSTITUTE(_xlfn.IFS($I$1=63,'[1]MASKING-GUIDE'!$I$11,$I$1=9,'[1]MASKING-GUIDE'!$I$8),"&lt;field&gt;",H6)</f>
        <v>lower(sha2(concat(trim(cast(b_num as string)), 'pO7i1cOAu2qQzFcJyaWBMDAShsfhK6uEmNX57h3vK83lPFFqxCHFWhEPzA3pXulQ'),256)) as b_num</v>
      </c>
    </row>
    <row r="7" spans="1:9" s="20" customFormat="1" ht="15" customHeight="1" x14ac:dyDescent="0.3">
      <c r="A7" s="20">
        <f t="shared" si="0"/>
        <v>6</v>
      </c>
      <c r="B7" s="20" t="s">
        <v>30</v>
      </c>
      <c r="C7" s="20" t="s">
        <v>25</v>
      </c>
      <c r="D7" s="20" t="s">
        <v>25</v>
      </c>
      <c r="E7" s="20" t="str">
        <f>IF(B7&lt;&gt;"",IF(COUNTIF($H$2:$H$15,B7)=0, SUBSTITUTE('MASKING-GUIDE'!$I$20,"&lt;field&gt;",B7), INDEX($I$2:$I$15, MATCH(B7, $H$2:$H$15, 0))),"")</f>
        <v>lower(sha2(concat(trim(cast(sub_id as string)), 'pO7i1cOAu2qQzFcJyaWBMDAShsfhK6uEmNX57h3vK83lPFFqxCHFWhEPzA3pXulQ'),256)) as sub_id</v>
      </c>
      <c r="H7" s="3" t="s">
        <v>35</v>
      </c>
      <c r="I7" s="19" t="str" cm="1">
        <f t="array" ref="I7">SUBSTITUTE(_xlfn.IFS($I$1=63,'[1]MASKING-GUIDE'!$I$11,$I$1=9,'[1]MASKING-GUIDE'!$I$8),"&lt;field&gt;",H7)</f>
        <v>lower(sha2(concat(trim(cast(ret_min as string)), 'pO7i1cOAu2qQzFcJyaWBMDAShsfhK6uEmNX57h3vK83lPFFqxCHFWhEPzA3pXulQ'),256)) as ret_min</v>
      </c>
    </row>
    <row r="8" spans="1:9" s="20" customFormat="1" ht="15" customHeight="1" x14ac:dyDescent="0.3">
      <c r="A8" s="20">
        <f t="shared" si="0"/>
        <v>7</v>
      </c>
      <c r="B8" s="20" t="s">
        <v>31</v>
      </c>
      <c r="C8" s="20" t="s">
        <v>25</v>
      </c>
      <c r="D8" s="20" t="s">
        <v>28</v>
      </c>
      <c r="E8" s="20" t="str">
        <f>IF(B8&lt;&gt;"",IF(COUNTIF($H$2:$H$15,B8)=0, SUBSTITUTE('MASKING-GUIDE'!$I$20,"&lt;field&gt;",B8), INDEX($I$2:$I$15, MATCH(B8, $H$2:$H$15, 0))),"")</f>
        <v>lower(sha2(concat(trim(fund_src), 'pO7i1cOAu2qQzFcJyaWBMDAShsfhK6uEmNX57h3vK83lPFFqxCHFWhEPzA3pXulQ'),256)) as fund_src</v>
      </c>
      <c r="H8" s="3" t="s">
        <v>36</v>
      </c>
      <c r="I8" s="19" t="str" cm="1">
        <f t="array" ref="I8">SUBSTITUTE(_xlfn.IFS($I$1=63,'[1]MASKING-GUIDE'!$I$11,$I$1=9,'[1]MASKING-GUIDE'!$I$8),"&lt;field&gt;",H8)</f>
        <v>lower(sha2(concat(trim(cast(ret_msisdn as string)), 'pO7i1cOAu2qQzFcJyaWBMDAShsfhK6uEmNX57h3vK83lPFFqxCHFWhEPzA3pXulQ'),256)) as ret_msisdn</v>
      </c>
    </row>
    <row r="9" spans="1:9" s="20" customFormat="1" ht="15" customHeight="1" x14ac:dyDescent="0.3">
      <c r="A9" s="20">
        <f t="shared" si="0"/>
        <v>8</v>
      </c>
      <c r="B9" s="20" t="s">
        <v>32</v>
      </c>
      <c r="C9" s="20" t="s">
        <v>25</v>
      </c>
      <c r="D9" s="20" t="s">
        <v>28</v>
      </c>
      <c r="E9" s="20" t="str">
        <f>IF(B9&lt;&gt;"",IF(COUNTIF($H$2:$H$15,B9)=0, SUBSTITUTE('MASKING-GUIDE'!$I$20,"&lt;field&gt;",B9), INDEX($I$2:$I$15, MATCH(B9, $H$2:$H$15, 0))),"")</f>
        <v>lower(sha2(concat(trim(imsi), 'pO7i1cOAu2qQzFcJyaWBMDAShsfhK6uEmNX57h3vK83lPFFqxCHFWhEPzA3pXulQ'),256)) as imsi</v>
      </c>
      <c r="H9" s="3" t="s">
        <v>39</v>
      </c>
      <c r="I9" s="19" t="str" cm="1">
        <f t="array" ref="I9">SUBSTITUTE(_xlfn.IFS($I$1=63,'[1]MASKING-GUIDE'!$I$11,$I$1=9,'[1]MASKING-GUIDE'!$I$8),"&lt;field&gt;",H9)</f>
        <v>lower(sha2(concat(trim(cast(dealer_min as string)), 'pO7i1cOAu2qQzFcJyaWBMDAShsfhK6uEmNX57h3vK83lPFFqxCHFWhEPzA3pXulQ'),256)) as dealer_min</v>
      </c>
    </row>
    <row r="10" spans="1:9" s="20" customFormat="1" ht="15" customHeight="1" x14ac:dyDescent="0.3">
      <c r="A10" s="20">
        <f t="shared" si="0"/>
        <v>9</v>
      </c>
      <c r="B10" s="20" t="s">
        <v>33</v>
      </c>
      <c r="C10" s="20" t="s">
        <v>25</v>
      </c>
      <c r="D10" s="20" t="s">
        <v>28</v>
      </c>
      <c r="E10" s="20" t="str">
        <f>IF(B10&lt;&gt;"",IF(COUNTIF($H$2:$H$15,B10)=0, SUBSTITUTE('MASKING-GUIDE'!$I$20,"&lt;field&gt;",B10), INDEX($I$2:$I$15, MATCH(B10, $H$2:$H$15, 0))),"")</f>
        <v>lower(sha2(concat(trim(callingnumber), 'pO7i1cOAu2qQzFcJyaWBMDAShsfhK6uEmNX57h3vK83lPFFqxCHFWhEPzA3pXulQ'),256)) as callingnumber</v>
      </c>
      <c r="H10" s="3" t="s">
        <v>38</v>
      </c>
      <c r="I10" s="19" t="str" cm="1">
        <f t="array" ref="I10">SUBSTITUTE(_xlfn.IFS($I$1=63,'[1]MASKING-GUIDE'!$I$11,$I$1=9,'[1]MASKING-GUIDE'!$I$8),"&lt;field&gt;",H10)</f>
        <v>lower(sha2(concat(trim(cast(dsp_min as string)), 'pO7i1cOAu2qQzFcJyaWBMDAShsfhK6uEmNX57h3vK83lPFFqxCHFWhEPzA3pXulQ'),256)) as dsp_min</v>
      </c>
    </row>
    <row r="11" spans="1:9" s="20" customFormat="1" ht="15" customHeight="1" x14ac:dyDescent="0.3">
      <c r="A11" s="20">
        <f t="shared" si="0"/>
        <v>10</v>
      </c>
      <c r="B11" s="20" t="s">
        <v>34</v>
      </c>
      <c r="C11" s="20" t="s">
        <v>25</v>
      </c>
      <c r="D11" s="20" t="s">
        <v>28</v>
      </c>
      <c r="E11" s="20" t="str">
        <f>IF(B11&lt;&gt;"",IF(COUNTIF($H$2:$H$15,B11)=0, SUBSTITUTE('MASKING-GUIDE'!$I$20,"&lt;field&gt;",B11), INDEX($I$2:$I$15, MATCH(B11, $H$2:$H$15, 0))),"")</f>
        <v>lower(sha2(concat(trim(callednumber), 'pO7i1cOAu2qQzFcJyaWBMDAShsfhK6uEmNX57h3vK83lPFFqxCHFWhEPzA3pXulQ'),256)) as callednumber</v>
      </c>
      <c r="H11" s="3" t="s">
        <v>39</v>
      </c>
      <c r="I11" s="19" t="str" cm="1">
        <f t="array" ref="I11">SUBSTITUTE(_xlfn.IFS($I$1=63,'[1]MASKING-GUIDE'!$I$11,$I$1=9,'[1]MASKING-GUIDE'!$I$8),"&lt;field&gt;",H11)</f>
        <v>lower(sha2(concat(trim(cast(dealer_min as string)), 'pO7i1cOAu2qQzFcJyaWBMDAShsfhK6uEmNX57h3vK83lPFFqxCHFWhEPzA3pXulQ'),256)) as dealer_min</v>
      </c>
    </row>
    <row r="12" spans="1:9" s="20" customFormat="1" ht="15" customHeight="1" x14ac:dyDescent="0.3">
      <c r="A12" s="20">
        <f t="shared" si="0"/>
        <v>11</v>
      </c>
      <c r="B12" s="20" t="s">
        <v>35</v>
      </c>
      <c r="C12" s="20" t="s">
        <v>25</v>
      </c>
      <c r="D12" s="20" t="s">
        <v>25</v>
      </c>
      <c r="E12" s="20" t="str">
        <f>IF(B12&lt;&gt;"",IF(COUNTIF($H$2:$H$15,B12)=0, SUBSTITUTE('MASKING-GUIDE'!$I$20,"&lt;field&gt;",B12), INDEX($I$2:$I$15, MATCH(B12, $H$2:$H$15, 0))),"")</f>
        <v>lower(sha2(concat(trim(cast(ret_min as string)), 'pO7i1cOAu2qQzFcJyaWBMDAShsfhK6uEmNX57h3vK83lPFFqxCHFWhEPzA3pXulQ'),256)) as ret_min</v>
      </c>
      <c r="H12" s="3" t="s">
        <v>30</v>
      </c>
      <c r="I12" s="19" t="str" cm="1">
        <f t="array" ref="I12">SUBSTITUTE(_xlfn.IFS($I$1=63,'[1]MASKING-GUIDE'!$I$11,$I$1=9,'[1]MASKING-GUIDE'!$I$8),"&lt;field&gt;",H12)</f>
        <v>lower(sha2(concat(trim(cast(sub_id as string)), 'pO7i1cOAu2qQzFcJyaWBMDAShsfhK6uEmNX57h3vK83lPFFqxCHFWhEPzA3pXulQ'),256)) as sub_id</v>
      </c>
    </row>
    <row r="13" spans="1:9" s="20" customFormat="1" ht="15" customHeight="1" x14ac:dyDescent="0.3">
      <c r="A13" s="20">
        <f t="shared" si="0"/>
        <v>12</v>
      </c>
      <c r="B13" s="20" t="s">
        <v>36</v>
      </c>
      <c r="C13" s="20" t="s">
        <v>25</v>
      </c>
      <c r="D13" s="20" t="s">
        <v>25</v>
      </c>
      <c r="E13" s="20" t="str">
        <f>IF(B13&lt;&gt;"",IF(COUNTIF($H$2:$H$15,B13)=0, SUBSTITUTE('MASKING-GUIDE'!$I$20,"&lt;field&gt;",B13), INDEX($I$2:$I$15, MATCH(B13, $H$2:$H$15, 0))),"")</f>
        <v>lower(sha2(concat(trim(cast(ret_msisdn as string)), 'pO7i1cOAu2qQzFcJyaWBMDAShsfhK6uEmNX57h3vK83lPFFqxCHFWhEPzA3pXulQ'),256)) as ret_msisdn</v>
      </c>
      <c r="H13" s="3" t="s">
        <v>88</v>
      </c>
      <c r="I13" s="19" t="str" cm="1">
        <f t="array" ref="I13">SUBSTITUTE(_xlfn.IFS($I$1=63,'[1]MASKING-GUIDE'!$I$11,$I$1=9,'[1]MASKING-GUIDE'!$I$8),"&lt;field&gt;",H13)</f>
        <v>lower(sha2(concat(trim(cast(a_number as string)), 'pO7i1cOAu2qQzFcJyaWBMDAShsfhK6uEmNX57h3vK83lPFFqxCHFWhEPzA3pXulQ'),256)) as a_number</v>
      </c>
    </row>
    <row r="14" spans="1:9" s="20" customFormat="1" ht="15" customHeight="1" x14ac:dyDescent="0.3">
      <c r="A14" s="20">
        <f t="shared" si="0"/>
        <v>13</v>
      </c>
      <c r="B14" s="20" t="s">
        <v>37</v>
      </c>
      <c r="C14" s="20" t="s">
        <v>25</v>
      </c>
      <c r="D14" s="20" t="s">
        <v>28</v>
      </c>
      <c r="E14" s="20" t="str">
        <f>IF(B14&lt;&gt;"",IF(COUNTIF($H$2:$H$15,B14)=0, SUBSTITUTE('MASKING-GUIDE'!$I$20,"&lt;field&gt;",B14), INDEX($I$2:$I$15, MATCH(B14, $H$2:$H$15, 0))),"")</f>
        <v>lower(sha2(concat(trim(imei), 'pO7i1cOAu2qQzFcJyaWBMDAShsfhK6uEmNX57h3vK83lPFFqxCHFWhEPzA3pXulQ'),256)) as imei</v>
      </c>
      <c r="H14" s="3" t="s">
        <v>89</v>
      </c>
      <c r="I14" s="19" t="str" cm="1">
        <f t="array" ref="I14">SUBSTITUTE(_xlfn.IFS($I$1=63,'[1]MASKING-GUIDE'!$I$11,$I$1=9,'[1]MASKING-GUIDE'!$I$8),"&lt;field&gt;",H14)</f>
        <v>lower(sha2(concat(trim(cast(b_number as string)), 'pO7i1cOAu2qQzFcJyaWBMDAShsfhK6uEmNX57h3vK83lPFFqxCHFWhEPzA3pXulQ'),256)) as b_number</v>
      </c>
    </row>
    <row r="15" spans="1:9" ht="14.4" customHeight="1" x14ac:dyDescent="0.3">
      <c r="A15">
        <f t="shared" si="0"/>
        <v>14</v>
      </c>
      <c r="B15" t="s">
        <v>38</v>
      </c>
      <c r="C15" t="s">
        <v>25</v>
      </c>
      <c r="D15" t="s">
        <v>25</v>
      </c>
      <c r="E15" s="20" t="str">
        <f>IF(B15&lt;&gt;"",IF(COUNTIF($H$2:$H$15,B15)=0, SUBSTITUTE('MASKING-GUIDE'!$I$20,"&lt;field&gt;",B15), INDEX($I$2:$I$15, MATCH(B15, $H$2:$H$15, 0))),"")</f>
        <v>lower(sha2(concat(trim(cast(dsp_min as string)), 'pO7i1cOAu2qQzFcJyaWBMDAShsfhK6uEmNX57h3vK83lPFFqxCHFWhEPzA3pXulQ'),256)) as dsp_min</v>
      </c>
      <c r="H15" s="3" t="s">
        <v>29</v>
      </c>
      <c r="I15" s="19" t="str" cm="1">
        <f t="array" ref="I15">SUBSTITUTE(_xlfn.IFS($I$1=63,'[1]MASKING-GUIDE'!$I$11,$I$1=9,'[1]MASKING-GUIDE'!$I$8),"&lt;field&gt;",H15)</f>
        <v>lower(sha2(concat(trim(cast(ret_id as string)), 'pO7i1cOAu2qQzFcJyaWBMDAShsfhK6uEmNX57h3vK83lPFFqxCHFWhEPzA3pXulQ'),256)) as ret_id</v>
      </c>
    </row>
    <row r="16" spans="1:9" ht="14.4" customHeight="1" x14ac:dyDescent="0.3">
      <c r="A16">
        <f t="shared" si="0"/>
        <v>15</v>
      </c>
      <c r="B16" t="s">
        <v>39</v>
      </c>
      <c r="C16" t="s">
        <v>25</v>
      </c>
      <c r="D16" t="s">
        <v>25</v>
      </c>
      <c r="E16" s="20" t="str">
        <f>IF(B16&lt;&gt;"",IF(COUNTIF($H$2:$H$15,B16)=0, SUBSTITUTE('MASKING-GUIDE'!$I$20,"&lt;field&gt;",B16), INDEX($I$2:$I$15, MATCH(B16, $H$2:$H$15, 0))),"")</f>
        <v>lower(sha2(concat(trim(cast(dealer_min as string)), 'pO7i1cOAu2qQzFcJyaWBMDAShsfhK6uEmNX57h3vK83lPFFqxCHFWhEPzA3pXulQ'),256)) as dealer_min</v>
      </c>
    </row>
    <row r="17" spans="1:5" ht="14.4" customHeight="1" x14ac:dyDescent="0.3">
      <c r="A17">
        <f t="shared" si="0"/>
        <v>16</v>
      </c>
      <c r="B17" t="s">
        <v>40</v>
      </c>
      <c r="C17" t="s">
        <v>25</v>
      </c>
      <c r="D17" t="s">
        <v>28</v>
      </c>
      <c r="E17" s="20" t="str">
        <f>IF(B17&lt;&gt;"",IF(COUNTIF($H$2:$H$15,B17)=0, SUBSTITUTE('MASKING-GUIDE'!$I$20,"&lt;field&gt;",B17), INDEX($I$2:$I$15, MATCH(B17, $H$2:$H$15, 0))),"")</f>
        <v>lower(sha2(concat(trim(submitbytitle), 'pO7i1cOAu2qQzFcJyaWBMDAShsfhK6uEmNX57h3vK83lPFFqxCHFWhEPzA3pXulQ'),256)) as submitbytitle</v>
      </c>
    </row>
    <row r="18" spans="1:5" ht="14.4" customHeight="1" x14ac:dyDescent="0.3">
      <c r="A18">
        <f t="shared" si="0"/>
        <v>17</v>
      </c>
      <c r="B18" t="s">
        <v>41</v>
      </c>
      <c r="C18" t="s">
        <v>25</v>
      </c>
      <c r="D18" t="s">
        <v>28</v>
      </c>
      <c r="E18" s="20" t="str">
        <f>IF(B18&lt;&gt;"",IF(COUNTIF($H$2:$H$15,B18)=0, SUBSTITUTE('MASKING-GUIDE'!$I$20,"&lt;field&gt;",B18), INDEX($I$2:$I$15, MATCH(B18, $H$2:$H$15, 0))),"")</f>
        <v>lower(sha2(concat(trim(msisdn_mnp), 'pO7i1cOAu2qQzFcJyaWBMDAShsfhK6uEmNX57h3vK83lPFFqxCHFWhEPzA3pXulQ'),256)) as msisdn_mnp</v>
      </c>
    </row>
    <row r="19" spans="1:5" ht="14.4" customHeight="1" x14ac:dyDescent="0.3">
      <c r="A19">
        <f t="shared" si="0"/>
        <v>18</v>
      </c>
      <c r="B19" t="s">
        <v>42</v>
      </c>
      <c r="C19" t="s">
        <v>25</v>
      </c>
      <c r="D19" t="s">
        <v>28</v>
      </c>
      <c r="E19" s="20" t="str">
        <f>IF(B19&lt;&gt;"",IF(COUNTIF($H$2:$H$15,B19)=0, SUBSTITUTE('MASKING-GUIDE'!$I$20,"&lt;field&gt;",B19), INDEX($I$2:$I$15, MATCH(B19, $H$2:$H$15, 0))),"")</f>
        <v>lower(sha2(concat(trim(message_id), 'pO7i1cOAu2qQzFcJyaWBMDAShsfhK6uEmNX57h3vK83lPFFqxCHFWhEPzA3pXulQ'),256)) as message_id</v>
      </c>
    </row>
    <row r="20" spans="1:5" ht="14.4" customHeight="1" x14ac:dyDescent="0.3">
      <c r="A20">
        <f t="shared" si="0"/>
        <v>19</v>
      </c>
      <c r="B20" t="s">
        <v>43</v>
      </c>
      <c r="C20" t="s">
        <v>25</v>
      </c>
      <c r="D20" t="s">
        <v>28</v>
      </c>
      <c r="E20" s="20" t="str">
        <f>IF(B20&lt;&gt;"",IF(COUNTIF($H$2:$H$15,B20)=0, SUBSTITUTE('MASKING-GUIDE'!$I$20,"&lt;field&gt;",B20), INDEX($I$2:$I$15, MATCH(B20, $H$2:$H$15, 0))),"")</f>
        <v>lower(sha2(concat(trim(message_text), 'pO7i1cOAu2qQzFcJyaWBMDAShsfhK6uEmNX57h3vK83lPFFqxCHFWhEPzA3pXulQ'),256)) as message_text</v>
      </c>
    </row>
    <row r="21" spans="1:5" ht="14.4" customHeight="1" x14ac:dyDescent="0.3">
      <c r="A21">
        <f t="shared" si="0"/>
        <v>20</v>
      </c>
      <c r="B21" t="s">
        <v>44</v>
      </c>
      <c r="C21" t="s">
        <v>25</v>
      </c>
      <c r="D21" t="s">
        <v>28</v>
      </c>
      <c r="E21" s="20" t="str">
        <f>IF(B21&lt;&gt;"",IF(COUNTIF($H$2:$H$15,B21)=0, SUBSTITUTE('MASKING-GUIDE'!$I$20,"&lt;field&gt;",B21), INDEX($I$2:$I$15, MATCH(B21, $H$2:$H$15, 0))),"")</f>
        <v>lower(sha2(concat(trim(home_address_street), 'pO7i1cOAu2qQzFcJyaWBMDAShsfhK6uEmNX57h3vK83lPFFqxCHFWhEPzA3pXulQ'),256)) as home_address_street</v>
      </c>
    </row>
    <row r="22" spans="1:5" ht="14.4" customHeight="1" x14ac:dyDescent="0.3">
      <c r="A22">
        <f t="shared" si="0"/>
        <v>21</v>
      </c>
      <c r="B22" t="s">
        <v>45</v>
      </c>
      <c r="C22" t="s">
        <v>25</v>
      </c>
      <c r="D22" t="s">
        <v>28</v>
      </c>
      <c r="E22" s="20" t="str">
        <f>IF(B22&lt;&gt;"",IF(COUNTIF($H$2:$H$15,B22)=0, SUBSTITUTE('MASKING-GUIDE'!$I$20,"&lt;field&gt;",B22), INDEX($I$2:$I$15, MATCH(B22, $H$2:$H$15, 0))),"")</f>
        <v>lower(sha2(concat(trim(home_address_city), 'pO7i1cOAu2qQzFcJyaWBMDAShsfhK6uEmNX57h3vK83lPFFqxCHFWhEPzA3pXulQ'),256)) as home_address_city</v>
      </c>
    </row>
    <row r="23" spans="1:5" ht="14.4" customHeight="1" x14ac:dyDescent="0.3">
      <c r="A23">
        <f t="shared" si="0"/>
        <v>22</v>
      </c>
      <c r="B23" t="s">
        <v>46</v>
      </c>
      <c r="C23" t="s">
        <v>25</v>
      </c>
      <c r="D23" t="s">
        <v>28</v>
      </c>
      <c r="E23" s="20" t="str">
        <f>IF(B23&lt;&gt;"",IF(COUNTIF($H$2:$H$15,B23)=0, SUBSTITUTE('MASKING-GUIDE'!$I$20,"&lt;field&gt;",B23), INDEX($I$2:$I$15, MATCH(B23, $H$2:$H$15, 0))),"")</f>
        <v>lower(sha2(concat(trim(home_address_zipcode), 'pO7i1cOAu2qQzFcJyaWBMDAShsfhK6uEmNX57h3vK83lPFFqxCHFWhEPzA3pXulQ'),256)) as home_address_zipcode</v>
      </c>
    </row>
    <row r="24" spans="1:5" ht="14.4" customHeight="1" x14ac:dyDescent="0.3">
      <c r="A24">
        <f t="shared" si="0"/>
        <v>23</v>
      </c>
      <c r="B24" t="s">
        <v>47</v>
      </c>
      <c r="C24" t="s">
        <v>25</v>
      </c>
      <c r="D24" t="s">
        <v>28</v>
      </c>
      <c r="E24" s="20" t="str">
        <f>IF(B24&lt;&gt;"",IF(COUNTIF($H$2:$H$15,B24)=0, SUBSTITUTE('MASKING-GUIDE'!$I$20,"&lt;field&gt;",B24), INDEX($I$2:$I$15, MATCH(B24, $H$2:$H$15, 0))),"")</f>
        <v>lower(sha2(concat(trim(emailaddress), 'pO7i1cOAu2qQzFcJyaWBMDAShsfhK6uEmNX57h3vK83lPFFqxCHFWhEPzA3pXulQ'),256)) as emailaddress</v>
      </c>
    </row>
    <row r="25" spans="1:5" ht="14.4" customHeight="1" x14ac:dyDescent="0.3">
      <c r="A25">
        <f t="shared" si="0"/>
        <v>24</v>
      </c>
      <c r="B25" t="s">
        <v>48</v>
      </c>
      <c r="C25" t="s">
        <v>25</v>
      </c>
      <c r="D25" t="s">
        <v>28</v>
      </c>
      <c r="E25" s="20" t="str">
        <f>IF(B25&lt;&gt;"",IF(COUNTIF($H$2:$H$15,B25)=0, SUBSTITUTE('MASKING-GUIDE'!$I$20,"&lt;field&gt;",B25), INDEX($I$2:$I$15, MATCH(B25, $H$2:$H$15, 0))),"")</f>
        <v>lower(sha2(concat(trim(birthday), 'pO7i1cOAu2qQzFcJyaWBMDAShsfhK6uEmNX57h3vK83lPFFqxCHFWhEPzA3pXulQ'),256)) as birthday</v>
      </c>
    </row>
    <row r="26" spans="1:5" ht="14.4" customHeight="1" x14ac:dyDescent="0.3">
      <c r="A26">
        <f t="shared" si="0"/>
        <v>25</v>
      </c>
      <c r="B26" t="s">
        <v>49</v>
      </c>
      <c r="C26" t="s">
        <v>25</v>
      </c>
      <c r="D26" t="s">
        <v>28</v>
      </c>
      <c r="E26" s="20" t="str">
        <f>IF(B26&lt;&gt;"",IF(COUNTIF($H$2:$H$15,B26)=0, SUBSTITUTE('MASKING-GUIDE'!$I$20,"&lt;field&gt;",B26), INDEX($I$2:$I$15, MATCH(B26, $H$2:$H$15, 0))),"")</f>
        <v>lower(sha2(concat(trim(gender), 'pO7i1cOAu2qQzFcJyaWBMDAShsfhK6uEmNX57h3vK83lPFFqxCHFWhEPzA3pXulQ'),256)) as gender</v>
      </c>
    </row>
    <row r="27" spans="1:5" ht="14.4" customHeight="1" x14ac:dyDescent="0.3">
      <c r="A27">
        <f t="shared" si="0"/>
        <v>26</v>
      </c>
      <c r="B27" t="s">
        <v>50</v>
      </c>
      <c r="C27" t="s">
        <v>25</v>
      </c>
      <c r="D27" t="s">
        <v>28</v>
      </c>
      <c r="E27" s="20" t="str">
        <f>IF(B27&lt;&gt;"",IF(COUNTIF($H$2:$H$15,B27)=0, SUBSTITUTE('MASKING-GUIDE'!$I$20,"&lt;field&gt;",B27), INDEX($I$2:$I$15, MATCH(B27, $H$2:$H$15, 0))),"")</f>
        <v>lower(sha2(concat(trim(subscriber_firstname), 'pO7i1cOAu2qQzFcJyaWBMDAShsfhK6uEmNX57h3vK83lPFFqxCHFWhEPzA3pXulQ'),256)) as subscriber_firstname</v>
      </c>
    </row>
    <row r="28" spans="1:5" ht="14.4" customHeight="1" x14ac:dyDescent="0.3">
      <c r="A28">
        <f t="shared" si="0"/>
        <v>27</v>
      </c>
      <c r="B28" t="s">
        <v>51</v>
      </c>
      <c r="C28" t="s">
        <v>25</v>
      </c>
      <c r="D28" t="s">
        <v>28</v>
      </c>
      <c r="E28" s="20" t="str">
        <f>IF(B28&lt;&gt;"",IF(COUNTIF($H$2:$H$15,B28)=0, SUBSTITUTE('MASKING-GUIDE'!$I$20,"&lt;field&gt;",B28), INDEX($I$2:$I$15, MATCH(B28, $H$2:$H$15, 0))),"")</f>
        <v>lower(sha2(concat(trim(subscriber_middlename), 'pO7i1cOAu2qQzFcJyaWBMDAShsfhK6uEmNX57h3vK83lPFFqxCHFWhEPzA3pXulQ'),256)) as subscriber_middlename</v>
      </c>
    </row>
    <row r="29" spans="1:5" ht="14.4" customHeight="1" x14ac:dyDescent="0.3">
      <c r="A29">
        <f t="shared" si="0"/>
        <v>28</v>
      </c>
      <c r="B29" t="s">
        <v>52</v>
      </c>
      <c r="C29" t="s">
        <v>25</v>
      </c>
      <c r="D29" t="s">
        <v>28</v>
      </c>
      <c r="E29" s="20" t="str">
        <f>IF(B29&lt;&gt;"",IF(COUNTIF($H$2:$H$15,B29)=0, SUBSTITUTE('MASKING-GUIDE'!$I$20,"&lt;field&gt;",B29), INDEX($I$2:$I$15, MATCH(B29, $H$2:$H$15, 0))),"")</f>
        <v>lower(sha2(concat(trim(subscriber_lastname), 'pO7i1cOAu2qQzFcJyaWBMDAShsfhK6uEmNX57h3vK83lPFFqxCHFWhEPzA3pXulQ'),256)) as subscriber_lastname</v>
      </c>
    </row>
    <row r="30" spans="1:5" ht="14.4" customHeight="1" x14ac:dyDescent="0.3">
      <c r="A30">
        <f t="shared" si="0"/>
        <v>29</v>
      </c>
      <c r="B30" t="s">
        <v>53</v>
      </c>
      <c r="C30" t="s">
        <v>25</v>
      </c>
      <c r="D30" t="s">
        <v>28</v>
      </c>
      <c r="E30" s="20" t="str">
        <f>IF(B30&lt;&gt;"",IF(COUNTIF($H$2:$H$15,B30)=0, SUBSTITUTE('MASKING-GUIDE'!$I$20,"&lt;field&gt;",B30), INDEX($I$2:$I$15, MATCH(B30, $H$2:$H$15, 0))),"")</f>
        <v>lower(sha2(concat(trim(sitename), 'pO7i1cOAu2qQzFcJyaWBMDAShsfhK6uEmNX57h3vK83lPFFqxCHFWhEPzA3pXulQ'),256)) as sitename</v>
      </c>
    </row>
    <row r="31" spans="1:5" ht="14.4" customHeight="1" x14ac:dyDescent="0.3">
      <c r="A31">
        <f t="shared" si="0"/>
        <v>30</v>
      </c>
      <c r="B31" t="s">
        <v>54</v>
      </c>
      <c r="C31" t="s">
        <v>25</v>
      </c>
      <c r="D31" t="s">
        <v>28</v>
      </c>
      <c r="E31" s="20" t="str">
        <f>IF(B31&lt;&gt;"",IF(COUNTIF($H$2:$H$15,B31)=0, SUBSTITUTE('MASKING-GUIDE'!$I$20,"&lt;field&gt;",B31), INDEX($I$2:$I$15, MATCH(B31, $H$2:$H$15, 0))),"")</f>
        <v>lower(sha2(concat(trim(siteaddress), 'pO7i1cOAu2qQzFcJyaWBMDAShsfhK6uEmNX57h3vK83lPFFqxCHFWhEPzA3pXulQ'),256)) as siteaddress</v>
      </c>
    </row>
    <row r="32" spans="1:5" ht="14.4" customHeight="1" x14ac:dyDescent="0.3">
      <c r="A32">
        <f t="shared" si="0"/>
        <v>31</v>
      </c>
      <c r="B32" t="s">
        <v>55</v>
      </c>
      <c r="C32" t="s">
        <v>25</v>
      </c>
      <c r="D32" t="s">
        <v>28</v>
      </c>
      <c r="E32" s="20" t="str">
        <f>IF(B32&lt;&gt;"",IF(COUNTIF($H$2:$H$15,B32)=0, SUBSTITUTE('MASKING-GUIDE'!$I$20,"&lt;field&gt;",B32), INDEX($I$2:$I$15, MATCH(B32, $H$2:$H$15, 0))),"")</f>
        <v>lower(sha2(concat(trim(longitude), 'pO7i1cOAu2qQzFcJyaWBMDAShsfhK6uEmNX57h3vK83lPFFqxCHFWhEPzA3pXulQ'),256)) as longitude</v>
      </c>
    </row>
    <row r="33" spans="1:5" ht="14.4" customHeight="1" x14ac:dyDescent="0.3">
      <c r="A33">
        <f t="shared" si="0"/>
        <v>32</v>
      </c>
      <c r="B33" t="s">
        <v>56</v>
      </c>
      <c r="C33" t="s">
        <v>25</v>
      </c>
      <c r="D33" t="s">
        <v>28</v>
      </c>
      <c r="E33" s="20" t="str">
        <f>IF(B33&lt;&gt;"",IF(COUNTIF($H$2:$H$15,B33)=0, SUBSTITUTE('MASKING-GUIDE'!$I$20,"&lt;field&gt;",B33), INDEX($I$2:$I$15, MATCH(B33, $H$2:$H$15, 0))),"")</f>
        <v>lower(sha2(concat(trim(latitude), 'pO7i1cOAu2qQzFcJyaWBMDAShsfhK6uEmNX57h3vK83lPFFqxCHFWhEPzA3pXulQ'),256)) as latitude</v>
      </c>
    </row>
    <row r="34" spans="1:5" ht="14.4" customHeight="1" x14ac:dyDescent="0.3">
      <c r="A34">
        <f t="shared" si="0"/>
        <v>33</v>
      </c>
      <c r="B34" t="s">
        <v>57</v>
      </c>
      <c r="C34" t="s">
        <v>25</v>
      </c>
      <c r="D34" t="s">
        <v>28</v>
      </c>
      <c r="E34" s="20" t="str">
        <f>IF(B34&lt;&gt;"",IF(COUNTIF($H$2:$H$15,B34)=0, SUBSTITUTE('MASKING-GUIDE'!$I$20,"&lt;field&gt;",B34), INDEX($I$2:$I$15, MATCH(B34, $H$2:$H$15, 0))),"")</f>
        <v>lower(sha2(concat(trim(customer_account_id), 'pO7i1cOAu2qQzFcJyaWBMDAShsfhK6uEmNX57h3vK83lPFFqxCHFWhEPzA3pXulQ'),256)) as customer_account_id</v>
      </c>
    </row>
    <row r="35" spans="1:5" ht="14.4" customHeight="1" x14ac:dyDescent="0.3">
      <c r="A35">
        <f t="shared" si="0"/>
        <v>34</v>
      </c>
      <c r="B35" t="s">
        <v>58</v>
      </c>
      <c r="C35" t="s">
        <v>25</v>
      </c>
      <c r="D35" t="s">
        <v>28</v>
      </c>
      <c r="E35" s="20" t="str">
        <f>IF(B35&lt;&gt;"",IF(COUNTIF($H$2:$H$15,B35)=0, SUBSTITUTE('MASKING-GUIDE'!$I$20,"&lt;field&gt;",B35), INDEX($I$2:$I$15, MATCH(B35, $H$2:$H$15, 0))),"")</f>
        <v>lower(sha2(concat(trim(account_id), 'pO7i1cOAu2qQzFcJyaWBMDAShsfhK6uEmNX57h3vK83lPFFqxCHFWhEPzA3pXulQ'),256)) as account_id</v>
      </c>
    </row>
    <row r="36" spans="1:5" s="20" customFormat="1" ht="16.2" customHeight="1" x14ac:dyDescent="0.3">
      <c r="A36" s="20">
        <f t="shared" si="0"/>
        <v>35</v>
      </c>
      <c r="B36" s="20" t="s">
        <v>4</v>
      </c>
      <c r="C36" s="20" t="s">
        <v>25</v>
      </c>
      <c r="D36" s="20" t="s">
        <v>28</v>
      </c>
      <c r="E36" s="20" t="str">
        <f>IF(B36&lt;&gt;"",IF(COUNTIF($H$2:$H$15,B36)=0, SUBSTITUTE('MASKING-GUIDE'!$I$20,"&lt;field&gt;",B36), INDEX($I$2:$I$15, MATCH(B36, $H$2:$H$15, 0))),"")</f>
        <v>lower(sha2(concat(trim(card_number), 'pO7i1cOAu2qQzFcJyaWBMDAShsfhK6uEmNX57h3vK83lPFFqxCHFWhEPzA3pXulQ'),256)) as card_number</v>
      </c>
    </row>
    <row r="37" spans="1:5" s="20" customFormat="1" ht="16.2" customHeight="1" x14ac:dyDescent="0.3">
      <c r="A37" s="20">
        <f t="shared" si="0"/>
        <v>36</v>
      </c>
      <c r="B37" t="s">
        <v>96</v>
      </c>
      <c r="C37" s="20" t="s">
        <v>25</v>
      </c>
      <c r="D37" s="20" t="s">
        <v>28</v>
      </c>
      <c r="E37" s="20" t="str">
        <f>IF(B37&lt;&gt;"",IF(COUNTIF($H$2:$H$15,B37)=0, SUBSTITUTE('MASKING-GUIDE'!$I$20,"&lt;field&gt;",B37), INDEX($I$2:$I$15, MATCH(B37, $H$2:$H$15, 0))),"")</f>
        <v>lower(sha2(concat(trim(rd_acct), 'pO7i1cOAu2qQzFcJyaWBMDAShsfhK6uEmNX57h3vK83lPFFqxCHFWhEPzA3pXulQ'),256)) as rd_acct</v>
      </c>
    </row>
    <row r="38" spans="1:5" s="20" customFormat="1" ht="16.2" customHeight="1" x14ac:dyDescent="0.3">
      <c r="A38" s="20">
        <f t="shared" si="0"/>
        <v>37</v>
      </c>
      <c r="B38" t="s">
        <v>97</v>
      </c>
      <c r="C38" s="20" t="s">
        <v>25</v>
      </c>
      <c r="D38" s="20" t="s">
        <v>28</v>
      </c>
      <c r="E38" s="20" t="str">
        <f>IF(B38&lt;&gt;"",IF(COUNTIF($H$2:$H$15,B38)=0, SUBSTITUTE('MASKING-GUIDE'!$I$20,"&lt;field&gt;",B38), INDEX($I$2:$I$15, MATCH(B38, $H$2:$H$15, 0))),"")</f>
        <v>lower(sha2(concat(trim(pd_acct), 'pO7i1cOAu2qQzFcJyaWBMDAShsfhK6uEmNX57h3vK83lPFFqxCHFWhEPzA3pXulQ'),256)) as pd_acct</v>
      </c>
    </row>
    <row r="39" spans="1:5" s="20" customFormat="1" ht="16.2" customHeight="1" x14ac:dyDescent="0.3">
      <c r="A39" s="20">
        <f t="shared" si="0"/>
        <v>38</v>
      </c>
      <c r="B39" s="20" t="s">
        <v>95</v>
      </c>
      <c r="C39" s="20" t="s">
        <v>25</v>
      </c>
      <c r="D39" s="20" t="s">
        <v>28</v>
      </c>
      <c r="E39" s="20" t="str">
        <f>IF(B39&lt;&gt;"",IF(COUNTIF($H$2:$H$15,B39)=0, SUBSTITUTE('MASKING-GUIDE'!$I$20,"&lt;field&gt;",B39), INDEX($I$2:$I$15, MATCH(B39, $H$2:$H$15, 0))),"")</f>
        <v>lower(sha2(concat(trim(dsp_acct), 'pO7i1cOAu2qQzFcJyaWBMDAShsfhK6uEmNX57h3vK83lPFFqxCHFWhEPzA3pXulQ'),256)) as dsp_acct</v>
      </c>
    </row>
    <row r="40" spans="1:5" s="20" customFormat="1" ht="16.2" customHeight="1" x14ac:dyDescent="0.3">
      <c r="A40" s="20">
        <f t="shared" si="0"/>
        <v>39</v>
      </c>
      <c r="B40" s="20" t="s">
        <v>94</v>
      </c>
      <c r="C40" s="20" t="s">
        <v>25</v>
      </c>
      <c r="D40" s="20" t="s">
        <v>28</v>
      </c>
      <c r="E40" s="20" t="str">
        <f>IF(B40&lt;&gt;"",IF(COUNTIF($H$2:$H$15,B40)=0, SUBSTITUTE('MASKING-GUIDE'!$I$20,"&lt;field&gt;",B40), INDEX($I$2:$I$15, MATCH(B40, $H$2:$H$15, 0))),"")</f>
        <v>lower(sha2(concat(trim(rtl_grp), 'pO7i1cOAu2qQzFcJyaWBMDAShsfhK6uEmNX57h3vK83lPFFqxCHFWhEPzA3pXulQ'),256)) as rtl_grp</v>
      </c>
    </row>
    <row r="41" spans="1:5" s="20" customFormat="1" ht="16.2" customHeight="1" x14ac:dyDescent="0.3">
      <c r="A41" s="20" t="str">
        <f t="shared" si="0"/>
        <v/>
      </c>
      <c r="E41" s="21" t="str">
        <f>IF(B41&lt;&gt;"",IF(COUNTIF($H$2:$H$14,B41)=0, SUBSTITUTE('MASKING-GUIDE'!$I$20,"&lt;field&gt;",B41), INDEX($I$2:$I$14, MATCH(B41, $H$2:$H$14, 0))),"")</f>
        <v/>
      </c>
    </row>
    <row r="42" spans="1:5" s="20" customFormat="1" ht="16.2" customHeight="1" x14ac:dyDescent="0.3">
      <c r="A42" s="20" t="str">
        <f t="shared" si="0"/>
        <v/>
      </c>
      <c r="E42" s="21" t="str">
        <f>IF(B42&lt;&gt;"",IF(COUNTIF($H$2:$H$14,B42)=0, SUBSTITUTE('MASKING-GUIDE'!$I$20,"&lt;field&gt;",B42), INDEX($I$2:$I$14, MATCH(B42, $H$2:$H$14, 0))),"")</f>
        <v/>
      </c>
    </row>
    <row r="43" spans="1:5" s="20" customFormat="1" ht="16.2" customHeight="1" x14ac:dyDescent="0.3">
      <c r="A43" s="20" t="str">
        <f t="shared" si="0"/>
        <v/>
      </c>
      <c r="E43" s="21" t="str">
        <f>IF(B43&lt;&gt;"",IF(COUNTIF($H$2:$H$14,B43)=0, SUBSTITUTE('MASKING-GUIDE'!$I$20,"&lt;field&gt;",B43), INDEX($I$2:$I$14, MATCH(B43, $H$2:$H$14, 0))),"")</f>
        <v/>
      </c>
    </row>
    <row r="44" spans="1:5" s="20" customFormat="1" ht="16.2" customHeight="1" x14ac:dyDescent="0.3">
      <c r="A44" s="20" t="str">
        <f t="shared" si="0"/>
        <v/>
      </c>
      <c r="E44" s="21" t="str">
        <f>IF(B44&lt;&gt;"",IF(COUNTIF($H$2:$H$14,B44)=0, SUBSTITUTE('MASKING-GUIDE'!$I$20,"&lt;field&gt;",B44), INDEX($I$2:$I$14, MATCH(B44, $H$2:$H$14, 0))),"")</f>
        <v/>
      </c>
    </row>
    <row r="45" spans="1:5" s="20" customFormat="1" ht="16.2" customHeight="1" x14ac:dyDescent="0.3">
      <c r="A45" s="20" t="str">
        <f t="shared" si="0"/>
        <v/>
      </c>
      <c r="E45" s="21" t="str">
        <f>IF(B45&lt;&gt;"",IF(COUNTIF($H$2:$H$14,B45)=0, SUBSTITUTE('MASKING-GUIDE'!$I$20,"&lt;field&gt;",B45), INDEX($I$2:$I$14, MATCH(B45, $H$2:$H$14, 0))),"")</f>
        <v/>
      </c>
    </row>
    <row r="46" spans="1:5" s="20" customFormat="1" ht="16.2" customHeight="1" x14ac:dyDescent="0.3">
      <c r="A46" s="20" t="str">
        <f t="shared" si="0"/>
        <v/>
      </c>
      <c r="E46" s="21" t="str">
        <f>IF(B46&lt;&gt;"",IF(COUNTIF($H$2:$H$14,B46)=0, SUBSTITUTE('MASKING-GUIDE'!$I$20,"&lt;field&gt;",B46), INDEX($I$2:$I$14, MATCH(B46, $H$2:$H$14, 0))),"")</f>
        <v/>
      </c>
    </row>
    <row r="47" spans="1:5" s="20" customFormat="1" ht="16.2" customHeight="1" x14ac:dyDescent="0.3">
      <c r="A47" s="20" t="str">
        <f t="shared" si="0"/>
        <v/>
      </c>
      <c r="E47" s="21" t="str">
        <f>IF(B47&lt;&gt;"",IF(COUNTIF($H$2:$H$14,B47)=0, SUBSTITUTE('MASKING-GUIDE'!$I$20,"&lt;field&gt;",B47), INDEX($I$2:$I$14, MATCH(B47, $H$2:$H$14, 0))),"")</f>
        <v/>
      </c>
    </row>
    <row r="48" spans="1:5" s="20" customFormat="1" ht="16.2" customHeight="1" x14ac:dyDescent="0.3">
      <c r="A48" s="20" t="str">
        <f t="shared" si="0"/>
        <v/>
      </c>
      <c r="E48" s="21" t="str">
        <f>IF(B48&lt;&gt;"",IF(COUNTIF($H$2:$H$14,B48)=0, SUBSTITUTE('MASKING-GUIDE'!$I$20,"&lt;field&gt;",B48), INDEX($I$2:$I$14, MATCH(B48, $H$2:$H$14, 0))),"")</f>
        <v/>
      </c>
    </row>
    <row r="49" spans="1:5" s="20" customFormat="1" ht="16.2" customHeight="1" x14ac:dyDescent="0.3">
      <c r="A49" s="20" t="str">
        <f t="shared" si="0"/>
        <v/>
      </c>
      <c r="E49" s="21" t="str">
        <f>IF(B49&lt;&gt;"",IF(COUNTIF($H$2:$H$14,B49)=0, SUBSTITUTE('MASKING-GUIDE'!$I$20,"&lt;field&gt;",B49), INDEX($I$2:$I$14, MATCH(B49, $H$2:$H$14, 0))),"")</f>
        <v/>
      </c>
    </row>
    <row r="50" spans="1:5" s="20" customFormat="1" ht="16.2" customHeight="1" x14ac:dyDescent="0.3">
      <c r="A50" s="20" t="str">
        <f t="shared" si="0"/>
        <v/>
      </c>
      <c r="E50" s="21" t="str">
        <f>IF(B50&lt;&gt;"",IF(COUNTIF($H$2:$H$14,B50)=0, SUBSTITUTE('MASKING-GUIDE'!$I$20,"&lt;field&gt;",B50), INDEX($I$2:$I$14, MATCH(B50, $H$2:$H$14, 0))),"")</f>
        <v/>
      </c>
    </row>
    <row r="51" spans="1:5" s="20" customFormat="1" ht="16.2" customHeight="1" x14ac:dyDescent="0.3">
      <c r="A51" s="20" t="str">
        <f t="shared" si="0"/>
        <v/>
      </c>
      <c r="E51" s="21" t="str">
        <f>IF(B51&lt;&gt;"",IF(COUNTIF($H$2:$H$14,B51)=0, SUBSTITUTE('MASKING-GUIDE'!$I$20,"&lt;field&gt;",B51), INDEX($I$2:$I$14, MATCH(B51, $H$2:$H$14, 0))),"")</f>
        <v/>
      </c>
    </row>
    <row r="52" spans="1:5" s="20" customFormat="1" ht="16.2" customHeight="1" x14ac:dyDescent="0.3">
      <c r="A52" s="20" t="str">
        <f t="shared" si="0"/>
        <v/>
      </c>
      <c r="E52" s="21" t="str">
        <f>IF(B52&lt;&gt;"",IF(COUNTIF($H$2:$H$14,B52)=0, SUBSTITUTE('MASKING-GUIDE'!$I$20,"&lt;field&gt;",B52), INDEX($I$2:$I$14, MATCH(B52, $H$2:$H$14, 0))),"")</f>
        <v/>
      </c>
    </row>
    <row r="53" spans="1:5" s="20" customFormat="1" ht="16.2" customHeight="1" x14ac:dyDescent="0.3">
      <c r="A53" s="20" t="str">
        <f t="shared" si="0"/>
        <v/>
      </c>
      <c r="E53" s="21" t="str">
        <f>IF(B53&lt;&gt;"",IF(COUNTIF($H$2:$H$14,B53)=0, SUBSTITUTE('MASKING-GUIDE'!$I$20,"&lt;field&gt;",B53), INDEX($I$2:$I$14, MATCH(B53, $H$2:$H$14, 0))),"")</f>
        <v/>
      </c>
    </row>
    <row r="54" spans="1:5" s="20" customFormat="1" ht="16.2" customHeight="1" x14ac:dyDescent="0.3">
      <c r="E54" s="21" t="str">
        <f>IF(B54&lt;&gt;"",IF(COUNTIF($H$2:$H$14,B54)=0, SUBSTITUTE('MASKING-GUIDE'!$I$20,"&lt;field&gt;",B54), INDEX($I$2:$I$14, MATCH(B54, $H$2:$H$14, 0))),"")</f>
        <v/>
      </c>
    </row>
    <row r="55" spans="1:5" s="20" customFormat="1" ht="16.2" customHeight="1" x14ac:dyDescent="0.3">
      <c r="E55" s="21" t="str">
        <f>IF(B55&lt;&gt;"",IF(COUNTIF($H$2:$H$14,B55)=0, SUBSTITUTE('MASKING-GUIDE'!$I$20,"&lt;field&gt;",B55), INDEX($I$2:$I$14, MATCH(B55, $H$2:$H$14, 0))),"")</f>
        <v/>
      </c>
    </row>
    <row r="56" spans="1:5" s="20" customFormat="1" ht="16.2" customHeight="1" x14ac:dyDescent="0.3">
      <c r="E56" s="21" t="str">
        <f>IF(B56&lt;&gt;"",IF(COUNTIF($H$2:$H$14,B56)=0, SUBSTITUTE('MASKING-GUIDE'!$I$20,"&lt;field&gt;",B56), INDEX($I$2:$I$14, MATCH(B56, $H$2:$H$14, 0))),"")</f>
        <v/>
      </c>
    </row>
    <row r="57" spans="1:5" s="20" customFormat="1" ht="16.2" customHeight="1" x14ac:dyDescent="0.3">
      <c r="E57" s="21" t="str">
        <f>IF(B57&lt;&gt;"",IF(COUNTIF($H$2:$H$14,B57)=0, SUBSTITUTE('MASKING-GUIDE'!$I$20,"&lt;field&gt;",B57), INDEX($I$2:$I$14, MATCH(B57, $H$2:$H$14, 0))),"")</f>
        <v/>
      </c>
    </row>
    <row r="58" spans="1:5" s="20" customFormat="1" ht="16.2" customHeight="1" x14ac:dyDescent="0.3">
      <c r="E58" s="21" t="str">
        <f>IF(B58&lt;&gt;"",IF(COUNTIF($H$2:$H$14,B58)=0, SUBSTITUTE('MASKING-GUIDE'!$I$20,"&lt;field&gt;",B58), INDEX($I$2:$I$14, MATCH(B58, $H$2:$H$14, 0))),"")</f>
        <v/>
      </c>
    </row>
    <row r="59" spans="1:5" s="20" customFormat="1" ht="16.2" customHeight="1" x14ac:dyDescent="0.3">
      <c r="E59" s="21" t="str">
        <f>IF(B59&lt;&gt;"",IF(COUNTIF($H$2:$H$14,B59)=0, SUBSTITUTE('MASKING-GUIDE'!$I$20,"&lt;field&gt;",B59), INDEX($I$2:$I$14, MATCH(B59, $H$2:$H$14, 0))),"")</f>
        <v/>
      </c>
    </row>
    <row r="60" spans="1:5" s="20" customFormat="1" ht="16.2" customHeight="1" x14ac:dyDescent="0.3">
      <c r="E60" s="21" t="str">
        <f>IF(B60&lt;&gt;"",IF(COUNTIF($H$2:$H$14,B60)=0, SUBSTITUTE('MASKING-GUIDE'!$I$20,"&lt;field&gt;",B60), INDEX($I$2:$I$14, MATCH(B60, $H$2:$H$14, 0))),"")</f>
        <v/>
      </c>
    </row>
    <row r="61" spans="1:5" s="20" customFormat="1" ht="16.2" customHeight="1" x14ac:dyDescent="0.3">
      <c r="E61" s="21" t="str">
        <f>IF(B61&lt;&gt;"",IF(COUNTIF($H$2:$H$14,B61)=0, SUBSTITUTE('MASKING-GUIDE'!$I$20,"&lt;field&gt;",B61), INDEX($I$2:$I$14, MATCH(B61, $H$2:$H$14, 0))),"")</f>
        <v/>
      </c>
    </row>
    <row r="62" spans="1:5" s="20" customFormat="1" ht="16.2" customHeight="1" x14ac:dyDescent="0.3">
      <c r="E62" s="21" t="str">
        <f>IF(B62&lt;&gt;"",IF(COUNTIF($H$2:$H$14,B62)=0, SUBSTITUTE('MASKING-GUIDE'!$I$20,"&lt;field&gt;",B62), INDEX($I$2:$I$14, MATCH(B62, $H$2:$H$14, 0))),"")</f>
        <v/>
      </c>
    </row>
    <row r="63" spans="1:5" s="20" customFormat="1" ht="16.2" customHeight="1" x14ac:dyDescent="0.3">
      <c r="E63" s="21" t="str">
        <f>IF(B63&lt;&gt;"",IF(COUNTIF($H$2:$H$14,B63)=0, SUBSTITUTE('MASKING-GUIDE'!$I$20,"&lt;field&gt;",B63), INDEX($I$2:$I$14, MATCH(B63, $H$2:$H$14, 0))),"")</f>
        <v/>
      </c>
    </row>
    <row r="64" spans="1:5" s="20" customFormat="1" ht="16.2" customHeight="1" x14ac:dyDescent="0.3">
      <c r="E64" s="21" t="str">
        <f>IF(B64&lt;&gt;"",IF(COUNTIF($H$2:$H$14,B64)=0, SUBSTITUTE('MASKING-GUIDE'!$I$20,"&lt;field&gt;",B64), INDEX($I$2:$I$14, MATCH(B64, $H$2:$H$14, 0))),"")</f>
        <v/>
      </c>
    </row>
    <row r="65" spans="5:5" s="20" customFormat="1" ht="16.2" customHeight="1" x14ac:dyDescent="0.3">
      <c r="E65" s="21" t="str">
        <f>IF(B65&lt;&gt;"",IF(COUNTIF($H$2:$H$14,B65)=0, SUBSTITUTE('MASKING-GUIDE'!$I$20,"&lt;field&gt;",B65), INDEX($I$2:$I$14, MATCH(B65, $H$2:$H$14, 0))),"")</f>
        <v/>
      </c>
    </row>
    <row r="66" spans="5:5" s="20" customFormat="1" ht="16.2" customHeight="1" x14ac:dyDescent="0.3">
      <c r="E66" s="21" t="str">
        <f>IF(B66&lt;&gt;"",IF(COUNTIF($H$2:$H$14,B66)=0, SUBSTITUTE('MASKING-GUIDE'!$I$20,"&lt;field&gt;",B66), INDEX($I$2:$I$14, MATCH(B66, $H$2:$H$14, 0))),"")</f>
        <v/>
      </c>
    </row>
    <row r="67" spans="5:5" s="20" customFormat="1" ht="16.2" customHeight="1" x14ac:dyDescent="0.3">
      <c r="E67" s="21" t="str">
        <f>IF(B67&lt;&gt;"",IF(COUNTIF($H$2:$H$14,B67)=0, SUBSTITUTE('MASKING-GUIDE'!$I$20,"&lt;field&gt;",B67), INDEX($I$2:$I$14, MATCH(B67, $H$2:$H$14, 0))),"")</f>
        <v/>
      </c>
    </row>
    <row r="68" spans="5:5" s="20" customFormat="1" ht="16.2" customHeight="1" x14ac:dyDescent="0.3">
      <c r="E68" s="21" t="str">
        <f>IF(B68&lt;&gt;"",IF(COUNTIF($H$2:$H$14,B68)=0, SUBSTITUTE('MASKING-GUIDE'!$I$20,"&lt;field&gt;",B68), INDEX($I$2:$I$14, MATCH(B68, $H$2:$H$14, 0))),"")</f>
        <v/>
      </c>
    </row>
    <row r="69" spans="5:5" s="20" customFormat="1" ht="16.2" customHeight="1" x14ac:dyDescent="0.3">
      <c r="E69" s="21" t="str">
        <f>IF(B69&lt;&gt;"",IF(COUNTIF($H$2:$H$14,B69)=0, SUBSTITUTE('MASKING-GUIDE'!$I$20,"&lt;field&gt;",B69), INDEX($I$2:$I$14, MATCH(B69, $H$2:$H$14, 0))),"")</f>
        <v/>
      </c>
    </row>
    <row r="70" spans="5:5" s="20" customFormat="1" ht="16.2" customHeight="1" x14ac:dyDescent="0.3">
      <c r="E70" s="21" t="str">
        <f>IF(B70&lt;&gt;"",IF(COUNTIF($H$2:$H$14,B70)=0, SUBSTITUTE('MASKING-GUIDE'!$I$20,"&lt;field&gt;",B70), INDEX($I$2:$I$14, MATCH(B70, $H$2:$H$14, 0))),"")</f>
        <v/>
      </c>
    </row>
    <row r="71" spans="5:5" s="20" customFormat="1" ht="16.2" customHeight="1" x14ac:dyDescent="0.3">
      <c r="E71" s="21" t="str">
        <f>IF(B71&lt;&gt;"",IF(COUNTIF($H$2:$H$14,B71)=0, SUBSTITUTE('MASKING-GUIDE'!$I$20,"&lt;field&gt;",B71), INDEX($I$2:$I$14, MATCH(B71, $H$2:$H$14, 0))),"")</f>
        <v/>
      </c>
    </row>
    <row r="72" spans="5:5" s="20" customFormat="1" ht="16.2" customHeight="1" x14ac:dyDescent="0.3">
      <c r="E72" s="21" t="str">
        <f>IF(B72&lt;&gt;"",IF(COUNTIF($H$2:$H$14,B72)=0, SUBSTITUTE('MASKING-GUIDE'!$I$20,"&lt;field&gt;",B72), INDEX($I$2:$I$14, MATCH(B72, $H$2:$H$14, 0))),"")</f>
        <v/>
      </c>
    </row>
    <row r="73" spans="5:5" s="20" customFormat="1" ht="16.2" customHeight="1" x14ac:dyDescent="0.3">
      <c r="E73" s="21" t="str">
        <f>IF(B73&lt;&gt;"",IF(COUNTIF($H$2:$H$14,B73)=0, SUBSTITUTE('MASKING-GUIDE'!$I$20,"&lt;field&gt;",B73), INDEX($I$2:$I$14, MATCH(B73, $H$2:$H$14, 0))),"")</f>
        <v/>
      </c>
    </row>
    <row r="74" spans="5:5" s="20" customFormat="1" ht="16.2" customHeight="1" x14ac:dyDescent="0.3">
      <c r="E74" s="21" t="str">
        <f>IF(B74&lt;&gt;"",IF(COUNTIF($H$2:$H$14,B74)=0, SUBSTITUTE('MASKING-GUIDE'!$I$20,"&lt;field&gt;",B74), INDEX($I$2:$I$14, MATCH(B74, $H$2:$H$14, 0))),"")</f>
        <v/>
      </c>
    </row>
    <row r="75" spans="5:5" s="20" customFormat="1" ht="16.2" customHeight="1" x14ac:dyDescent="0.3">
      <c r="E75" s="21" t="str">
        <f>IF(B75&lt;&gt;"",IF(COUNTIF($H$2:$H$14,B75)=0, SUBSTITUTE('MASKING-GUIDE'!$I$20,"&lt;field&gt;",B75), INDEX($I$2:$I$14, MATCH(B75, $H$2:$H$14, 0))),"")</f>
        <v/>
      </c>
    </row>
    <row r="76" spans="5:5" s="20" customFormat="1" ht="16.2" customHeight="1" x14ac:dyDescent="0.3">
      <c r="E76" s="21" t="str">
        <f>IF(B76&lt;&gt;"",IF(COUNTIF($H$2:$H$14,B76)=0, SUBSTITUTE('MASKING-GUIDE'!$I$20,"&lt;field&gt;",B76), INDEX($I$2:$I$14, MATCH(B76, $H$2:$H$14, 0))),"")</f>
        <v/>
      </c>
    </row>
    <row r="77" spans="5:5" s="20" customFormat="1" ht="16.2" customHeight="1" x14ac:dyDescent="0.3">
      <c r="E77" s="20" t="str">
        <f>IF(B77&lt;&gt;"",IF(COUNTIF($H$2:$H$14,B77)=0, SUBSTITUTE('MASKING-GUIDE'!$I$20,"&lt;field&gt;",B77), INDEX($I$2:$I$14, MATCH(B77, $H$2:$H$14, 0))),"")</f>
        <v/>
      </c>
    </row>
    <row r="78" spans="5:5" s="20" customFormat="1" ht="16.2" customHeight="1" x14ac:dyDescent="0.3">
      <c r="E78" s="20" t="str">
        <f>IF(B78&lt;&gt;"",IF(COUNTIF($H$2:$H$14,B78)=0, SUBSTITUTE('MASKING-GUIDE'!$I$20,"&lt;field&gt;",B78), INDEX($I$2:$I$14, MATCH(B78, $H$2:$H$14, 0))),"")</f>
        <v/>
      </c>
    </row>
    <row r="79" spans="5:5" s="20" customFormat="1" ht="16.2" customHeight="1" x14ac:dyDescent="0.3">
      <c r="E79" s="20" t="str">
        <f>IF(B79&lt;&gt;"",IF(COUNTIF($H$2:$H$14,B79)=0, SUBSTITUTE('MASKING-GUIDE'!$I$20,"&lt;field&gt;",B79), INDEX($I$2:$I$14, MATCH(B79, $H$2:$H$14, 0))),"")</f>
        <v/>
      </c>
    </row>
    <row r="80" spans="5:5" s="20" customFormat="1" ht="16.2" customHeight="1" x14ac:dyDescent="0.3">
      <c r="E80" s="20" t="str">
        <f>IF(B80&lt;&gt;"",IF(COUNTIF($H$2:$H$14,B80)=0, SUBSTITUTE('MASKING-GUIDE'!$I$20,"&lt;field&gt;",B80), INDEX($I$2:$I$14, MATCH(B80, $H$2:$H$14, 0))),"")</f>
        <v/>
      </c>
    </row>
    <row r="81" spans="5:5" s="20" customFormat="1" ht="16.2" customHeight="1" x14ac:dyDescent="0.3">
      <c r="E81" s="20" t="str">
        <f>IF(B81&lt;&gt;"",IF(COUNTIF($H$2:$H$14,B81)=0, SUBSTITUTE('MASKING-GUIDE'!$I$20,"&lt;field&gt;",B81), INDEX($I$2:$I$14, MATCH(B81, $H$2:$H$14, 0))),"")</f>
        <v/>
      </c>
    </row>
    <row r="82" spans="5:5" s="20" customFormat="1" ht="16.2" customHeight="1" x14ac:dyDescent="0.3">
      <c r="E82" s="20" t="str">
        <f>IF(B82&lt;&gt;"",IF(COUNTIF($H$2:$H$14,B82)=0, SUBSTITUTE('MASKING-GUIDE'!$I$20,"&lt;field&gt;",B82), INDEX($I$2:$I$14, MATCH(B82, $H$2:$H$14, 0))),"")</f>
        <v/>
      </c>
    </row>
    <row r="83" spans="5:5" s="20" customFormat="1" ht="16.2" customHeight="1" x14ac:dyDescent="0.3">
      <c r="E83" s="20" t="str">
        <f>IF(B83&lt;&gt;"",IF(COUNTIF($H$2:$H$14,B83)=0, SUBSTITUTE('MASKING-GUIDE'!$I$20,"&lt;field&gt;",B83), INDEX($I$2:$I$14, MATCH(B83, $H$2:$H$14, 0))),"")</f>
        <v/>
      </c>
    </row>
    <row r="84" spans="5:5" s="20" customFormat="1" ht="16.2" customHeight="1" x14ac:dyDescent="0.3">
      <c r="E84" s="20" t="str">
        <f>IF(B84&lt;&gt;"",IF(COUNTIF($H$2:$H$14,B84)=0, SUBSTITUTE('MASKING-GUIDE'!$I$20,"&lt;field&gt;",B84), INDEX($I$2:$I$14, MATCH(B84, $H$2:$H$14, 0))),"")</f>
        <v/>
      </c>
    </row>
    <row r="85" spans="5:5" s="20" customFormat="1" ht="16.2" customHeight="1" x14ac:dyDescent="0.3">
      <c r="E85" s="20" t="str">
        <f>IF(B85&lt;&gt;"",IF(COUNTIF($H$2:$H$14,B85)=0, SUBSTITUTE('MASKING-GUIDE'!$I$20,"&lt;field&gt;",B85), INDEX($I$2:$I$14, MATCH(B85, $H$2:$H$14, 0))),"")</f>
        <v/>
      </c>
    </row>
    <row r="86" spans="5:5" s="20" customFormat="1" ht="16.2" customHeight="1" x14ac:dyDescent="0.3">
      <c r="E86" s="20" t="str">
        <f>IF(B86&lt;&gt;"",IF(COUNTIF($H$2:$H$14,B86)=0, SUBSTITUTE('MASKING-GUIDE'!$I$20,"&lt;field&gt;",B86), INDEX($I$2:$I$14, MATCH(B86, $H$2:$H$14, 0))),"")</f>
        <v/>
      </c>
    </row>
    <row r="87" spans="5:5" s="20" customFormat="1" ht="16.2" customHeight="1" x14ac:dyDescent="0.3">
      <c r="E87" s="20" t="str">
        <f>IF(B87&lt;&gt;"",IF(COUNTIF($H$2:$H$14,B87)=0, SUBSTITUTE('MASKING-GUIDE'!$I$20,"&lt;field&gt;",B87), INDEX($I$2:$I$14, MATCH(B87, $H$2:$H$14, 0))),"")</f>
        <v/>
      </c>
    </row>
    <row r="88" spans="5:5" s="20" customFormat="1" ht="16.2" customHeight="1" x14ac:dyDescent="0.3">
      <c r="E88" s="20" t="str">
        <f>IF(B88&lt;&gt;"",IF(COUNTIF($H$2:$H$14,B88)=0, SUBSTITUTE('MASKING-GUIDE'!$I$20,"&lt;field&gt;",B88), INDEX($I$2:$I$14, MATCH(B88, $H$2:$H$14, 0))),"")</f>
        <v/>
      </c>
    </row>
    <row r="89" spans="5:5" s="20" customFormat="1" ht="16.2" customHeight="1" x14ac:dyDescent="0.3">
      <c r="E89" s="20" t="str">
        <f>IF(B89&lt;&gt;"",IF(COUNTIF($H$2:$H$14,B89)=0, SUBSTITUTE('MASKING-GUIDE'!$I$20,"&lt;field&gt;",B89), INDEX($I$2:$I$14, MATCH(B89, $H$2:$H$14, 0))),"")</f>
        <v/>
      </c>
    </row>
    <row r="90" spans="5:5" s="20" customFormat="1" ht="16.2" customHeight="1" x14ac:dyDescent="0.3">
      <c r="E90" s="20" t="str">
        <f>IF(B90&lt;&gt;"",IF(COUNTIF($H$2:$H$14,B90)=0, SUBSTITUTE('MASKING-GUIDE'!$I$20,"&lt;field&gt;",B90), INDEX($I$2:$I$14, MATCH(B90, $H$2:$H$14, 0))),"")</f>
        <v/>
      </c>
    </row>
    <row r="91" spans="5:5" s="20" customFormat="1" ht="16.2" customHeight="1" x14ac:dyDescent="0.3">
      <c r="E91" s="20" t="str">
        <f>IF(B91&lt;&gt;"",IF(COUNTIF($H$2:$H$14,B91)=0, SUBSTITUTE('MASKING-GUIDE'!$I$20,"&lt;field&gt;",B91), INDEX($I$2:$I$14, MATCH(B91, $H$2:$H$14, 0))),"")</f>
        <v/>
      </c>
    </row>
    <row r="92" spans="5:5" s="20" customFormat="1" ht="16.2" customHeight="1" x14ac:dyDescent="0.3">
      <c r="E92" s="20" t="str">
        <f>IF(B92&lt;&gt;"",IF(COUNTIF($H$2:$H$14,B92)=0, SUBSTITUTE('MASKING-GUIDE'!$I$20,"&lt;field&gt;",B92), INDEX($I$2:$I$14, MATCH(B92, $H$2:$H$14, 0))),"")</f>
        <v/>
      </c>
    </row>
    <row r="93" spans="5:5" s="20" customFormat="1" ht="16.2" customHeight="1" x14ac:dyDescent="0.3">
      <c r="E93" s="20" t="str">
        <f>IF(B93&lt;&gt;"",IF(COUNTIF($H$2:$H$14,B93)=0, SUBSTITUTE('MASKING-GUIDE'!$I$20,"&lt;field&gt;",B93), INDEX($I$2:$I$14, MATCH(B93, $H$2:$H$14, 0))),"")</f>
        <v/>
      </c>
    </row>
    <row r="94" spans="5:5" s="20" customFormat="1" ht="16.2" customHeight="1" x14ac:dyDescent="0.3">
      <c r="E94" s="20" t="str">
        <f>IF(B94&lt;&gt;"",IF(COUNTIF($H$2:$H$14,B94)=0, SUBSTITUTE('MASKING-GUIDE'!$I$20,"&lt;field&gt;",B94), INDEX($I$2:$I$14, MATCH(B94, $H$2:$H$14, 0))),"")</f>
        <v/>
      </c>
    </row>
    <row r="95" spans="5:5" s="20" customFormat="1" ht="16.2" customHeight="1" x14ac:dyDescent="0.3">
      <c r="E95" s="20" t="str">
        <f>IF(B95&lt;&gt;"",IF(COUNTIF($H$2:$H$14,B95)=0, SUBSTITUTE('MASKING-GUIDE'!$I$20,"&lt;field&gt;",B95), INDEX($I$2:$I$14, MATCH(B95, $H$2:$H$14, 0))),"")</f>
        <v/>
      </c>
    </row>
    <row r="96" spans="5:5" s="20" customFormat="1" ht="16.2" customHeight="1" x14ac:dyDescent="0.3">
      <c r="E96" s="20" t="str">
        <f>IF(B96&lt;&gt;"",IF(COUNTIF($H$2:$H$14,B96)=0, SUBSTITUTE('MASKING-GUIDE'!$I$20,"&lt;field&gt;",B96), INDEX($I$2:$I$14, MATCH(B96, $H$2:$H$14, 0))),"")</f>
        <v/>
      </c>
    </row>
    <row r="97" spans="5:5" s="20" customFormat="1" ht="16.2" customHeight="1" x14ac:dyDescent="0.3">
      <c r="E97" s="20" t="str">
        <f>IF(B97&lt;&gt;"",IF(COUNTIF($H$2:$H$14,B97)=0, SUBSTITUTE('MASKING-GUIDE'!$I$20,"&lt;field&gt;",B97), INDEX($I$2:$I$14, MATCH(B97, $H$2:$H$14, 0))),"")</f>
        <v/>
      </c>
    </row>
    <row r="98" spans="5:5" s="20" customFormat="1" ht="16.2" customHeight="1" x14ac:dyDescent="0.3">
      <c r="E98" s="20" t="str">
        <f>IF(B98&lt;&gt;"",IF(COUNTIF($H$2:$H$14,B98)=0, SUBSTITUTE('MASKING-GUIDE'!$I$20,"&lt;field&gt;",B98), INDEX($I$2:$I$14, MATCH(B98, $H$2:$H$14, 0))),"")</f>
        <v/>
      </c>
    </row>
    <row r="99" spans="5:5" s="20" customFormat="1" ht="16.2" customHeight="1" x14ac:dyDescent="0.3">
      <c r="E99" s="20" t="str">
        <f>IF(B99&lt;&gt;"",IF(COUNTIF($H$2:$H$14,B99)=0, SUBSTITUTE('MASKING-GUIDE'!$I$20,"&lt;field&gt;",B99), INDEX($I$2:$I$14, MATCH(B99, $H$2:$H$14, 0))),"")</f>
        <v/>
      </c>
    </row>
    <row r="100" spans="5:5" s="20" customFormat="1" ht="16.2" customHeight="1" x14ac:dyDescent="0.3">
      <c r="E100" s="20" t="str">
        <f>IF(B100&lt;&gt;"",IF(COUNTIF($H$2:$H$14,B100)=0, SUBSTITUTE('MASKING-GUIDE'!$I$20,"&lt;field&gt;",B100), INDEX($I$2:$I$14, MATCH(B100, $H$2:$H$14, 0))),"")</f>
        <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41015-4B45-4A87-AF5E-CDB473B1D3F3}">
  <sheetPr codeName="Sheet5"/>
  <dimension ref="A1:K24"/>
  <sheetViews>
    <sheetView workbookViewId="0">
      <selection activeCell="H18" sqref="H18"/>
    </sheetView>
  </sheetViews>
  <sheetFormatPr defaultRowHeight="15.6" x14ac:dyDescent="0.3"/>
  <cols>
    <col min="5" max="5" width="10.3984375" customWidth="1"/>
    <col min="6" max="6" width="32.59765625" bestFit="1" customWidth="1"/>
    <col min="7" max="7" width="5.796875" bestFit="1" customWidth="1"/>
    <col min="8" max="9" width="59.296875" bestFit="1" customWidth="1"/>
    <col min="10" max="10" width="11.796875" bestFit="1" customWidth="1"/>
  </cols>
  <sheetData>
    <row r="1" spans="1:11" x14ac:dyDescent="0.3">
      <c r="A1" s="4"/>
      <c r="B1" s="4"/>
      <c r="C1" s="4"/>
      <c r="D1" s="4"/>
      <c r="E1" s="4"/>
      <c r="F1" s="4"/>
      <c r="G1" s="4"/>
      <c r="H1" s="4"/>
      <c r="I1" s="4"/>
      <c r="J1" s="4"/>
      <c r="K1" s="4"/>
    </row>
    <row r="2" spans="1:11" x14ac:dyDescent="0.3">
      <c r="A2" s="4"/>
      <c r="B2" s="4"/>
      <c r="C2" s="4"/>
      <c r="D2" s="4"/>
      <c r="E2" s="4"/>
      <c r="F2" s="5" t="s">
        <v>61</v>
      </c>
      <c r="G2" s="4"/>
      <c r="H2" s="4"/>
      <c r="I2" s="4"/>
      <c r="J2" s="4"/>
      <c r="K2" s="4"/>
    </row>
    <row r="3" spans="1:11" x14ac:dyDescent="0.3">
      <c r="A3" s="4"/>
      <c r="B3" s="4"/>
      <c r="C3" s="4"/>
      <c r="D3" s="4"/>
      <c r="E3" s="4"/>
      <c r="F3" s="4"/>
      <c r="G3" s="4"/>
      <c r="H3" s="4"/>
      <c r="I3" s="4"/>
      <c r="J3" s="4"/>
      <c r="K3" s="4"/>
    </row>
    <row r="4" spans="1:11" x14ac:dyDescent="0.3">
      <c r="A4" s="4"/>
      <c r="B4" s="4"/>
      <c r="C4" s="4"/>
      <c r="D4" s="4"/>
      <c r="E4" s="4"/>
      <c r="F4" s="6" t="s">
        <v>62</v>
      </c>
      <c r="G4" s="4"/>
      <c r="H4" s="4"/>
      <c r="I4" s="4"/>
      <c r="J4" s="4"/>
      <c r="K4" s="4"/>
    </row>
    <row r="5" spans="1:11" x14ac:dyDescent="0.3">
      <c r="A5" s="4"/>
      <c r="B5" s="4"/>
      <c r="C5" s="4"/>
      <c r="D5" s="4"/>
      <c r="E5" s="4"/>
      <c r="F5" s="4"/>
      <c r="G5" s="4"/>
      <c r="H5" s="4"/>
      <c r="I5" s="4"/>
      <c r="J5" s="4"/>
      <c r="K5" s="4"/>
    </row>
    <row r="6" spans="1:11" x14ac:dyDescent="0.3">
      <c r="A6" s="4"/>
      <c r="B6" s="4"/>
      <c r="C6" s="4"/>
      <c r="D6" s="4"/>
      <c r="E6" s="4"/>
      <c r="F6" s="4"/>
      <c r="G6" s="7"/>
      <c r="H6" s="7"/>
      <c r="I6" s="7"/>
      <c r="J6" s="7"/>
      <c r="K6" s="4"/>
    </row>
    <row r="7" spans="1:11" x14ac:dyDescent="0.3">
      <c r="A7" s="4"/>
      <c r="B7" s="4"/>
      <c r="C7" s="4"/>
      <c r="D7" s="4"/>
      <c r="E7" s="4"/>
      <c r="F7" s="8"/>
      <c r="G7" s="4"/>
      <c r="H7" s="9" t="s">
        <v>63</v>
      </c>
      <c r="I7" s="10" t="s">
        <v>64</v>
      </c>
      <c r="J7" s="11" t="s">
        <v>65</v>
      </c>
      <c r="K7" s="12"/>
    </row>
    <row r="8" spans="1:11" ht="57.6" x14ac:dyDescent="0.3">
      <c r="A8" s="4"/>
      <c r="B8" s="4"/>
      <c r="C8" s="4"/>
      <c r="D8" s="4"/>
      <c r="E8" s="44" t="s">
        <v>66</v>
      </c>
      <c r="F8" s="44" t="s">
        <v>67</v>
      </c>
      <c r="G8" s="11" t="s">
        <v>68</v>
      </c>
      <c r="H8" s="13" t="s">
        <v>69</v>
      </c>
      <c r="I8" s="13" t="s">
        <v>70</v>
      </c>
      <c r="J8" s="14"/>
      <c r="K8" s="12"/>
    </row>
    <row r="9" spans="1:11" x14ac:dyDescent="0.3">
      <c r="A9" s="4"/>
      <c r="B9" s="4"/>
      <c r="C9" s="4"/>
      <c r="D9" s="4"/>
      <c r="E9" s="45"/>
      <c r="F9" s="45"/>
      <c r="G9" s="11" t="s">
        <v>71</v>
      </c>
      <c r="H9" s="14" t="s">
        <v>72</v>
      </c>
      <c r="I9" s="14" t="s">
        <v>72</v>
      </c>
      <c r="J9" s="14" t="b">
        <v>1</v>
      </c>
      <c r="K9" s="12"/>
    </row>
    <row r="10" spans="1:11" x14ac:dyDescent="0.3">
      <c r="A10" s="4"/>
      <c r="B10" s="4"/>
      <c r="C10" s="4"/>
      <c r="D10" s="4"/>
      <c r="E10" s="4"/>
      <c r="F10" s="15"/>
      <c r="G10" s="16"/>
      <c r="H10" s="17"/>
      <c r="I10" s="17"/>
      <c r="J10" s="17"/>
      <c r="K10" s="4"/>
    </row>
    <row r="11" spans="1:11" ht="57.6" x14ac:dyDescent="0.3">
      <c r="A11" s="4"/>
      <c r="B11" s="4"/>
      <c r="C11" s="4"/>
      <c r="D11" s="4"/>
      <c r="E11" s="44" t="s">
        <v>73</v>
      </c>
      <c r="F11" s="44" t="s">
        <v>74</v>
      </c>
      <c r="G11" s="11" t="s">
        <v>68</v>
      </c>
      <c r="H11" s="13" t="s">
        <v>75</v>
      </c>
      <c r="I11" s="13" t="s">
        <v>76</v>
      </c>
      <c r="J11" s="14"/>
      <c r="K11" s="12"/>
    </row>
    <row r="12" spans="1:11" x14ac:dyDescent="0.3">
      <c r="A12" s="4"/>
      <c r="B12" s="4"/>
      <c r="C12" s="4"/>
      <c r="D12" s="4"/>
      <c r="E12" s="45"/>
      <c r="F12" s="45"/>
      <c r="G12" s="11" t="s">
        <v>71</v>
      </c>
      <c r="H12" s="14" t="s">
        <v>72</v>
      </c>
      <c r="I12" s="14" t="s">
        <v>72</v>
      </c>
      <c r="J12" s="14" t="b">
        <v>1</v>
      </c>
      <c r="K12" s="12"/>
    </row>
    <row r="13" spans="1:11" x14ac:dyDescent="0.3">
      <c r="A13" s="4"/>
      <c r="B13" s="4"/>
      <c r="C13" s="4"/>
      <c r="D13" s="4"/>
      <c r="E13" s="4"/>
      <c r="F13" s="18"/>
      <c r="G13" s="18"/>
      <c r="H13" s="18"/>
      <c r="I13" s="18"/>
      <c r="J13" s="18"/>
      <c r="K13" s="4"/>
    </row>
    <row r="14" spans="1:11" x14ac:dyDescent="0.3">
      <c r="A14" s="4"/>
      <c r="B14" s="4"/>
      <c r="C14" s="4"/>
      <c r="D14" s="4"/>
      <c r="E14" s="4"/>
      <c r="F14" s="4"/>
      <c r="G14" s="6" t="s">
        <v>77</v>
      </c>
      <c r="H14" s="4">
        <v>64</v>
      </c>
      <c r="I14" s="4">
        <v>64</v>
      </c>
      <c r="J14" s="4"/>
      <c r="K14" s="4"/>
    </row>
    <row r="15" spans="1:11" x14ac:dyDescent="0.3">
      <c r="A15" s="4"/>
      <c r="B15" s="4"/>
      <c r="C15" s="4"/>
      <c r="D15" s="4"/>
      <c r="E15" s="4"/>
      <c r="F15" s="4"/>
      <c r="G15" s="4"/>
      <c r="H15" s="4"/>
      <c r="I15" s="4"/>
      <c r="J15" s="4"/>
      <c r="K15" s="4"/>
    </row>
    <row r="16" spans="1:11" x14ac:dyDescent="0.3">
      <c r="A16" s="4"/>
      <c r="B16" s="4"/>
      <c r="C16" s="4"/>
      <c r="D16" s="4"/>
      <c r="E16" s="4"/>
      <c r="F16" s="6" t="s">
        <v>78</v>
      </c>
      <c r="G16" s="4"/>
      <c r="H16" s="4"/>
      <c r="I16" s="4"/>
      <c r="J16" s="4"/>
      <c r="K16" s="4"/>
    </row>
    <row r="17" spans="1:11" x14ac:dyDescent="0.3">
      <c r="A17" s="4"/>
      <c r="B17" s="4"/>
      <c r="C17" s="4"/>
      <c r="D17" s="4"/>
      <c r="E17" s="4"/>
      <c r="F17" s="4"/>
      <c r="G17" s="4"/>
      <c r="H17" s="4"/>
      <c r="I17" s="4"/>
      <c r="J17" s="4"/>
      <c r="K17" s="4"/>
    </row>
    <row r="18" spans="1:11" x14ac:dyDescent="0.3">
      <c r="A18" s="4"/>
      <c r="B18" s="4"/>
      <c r="C18" s="4"/>
      <c r="D18" s="4"/>
      <c r="E18" s="4"/>
      <c r="F18" s="4"/>
      <c r="G18" s="7"/>
      <c r="H18" s="7"/>
      <c r="I18" s="7"/>
      <c r="J18" s="7"/>
      <c r="K18" s="4"/>
    </row>
    <row r="19" spans="1:11" x14ac:dyDescent="0.3">
      <c r="A19" s="4"/>
      <c r="B19" s="4"/>
      <c r="C19" s="4"/>
      <c r="D19" s="4"/>
      <c r="E19" s="4"/>
      <c r="F19" s="8"/>
      <c r="G19" s="4"/>
      <c r="H19" s="9" t="s">
        <v>63</v>
      </c>
      <c r="I19" s="10" t="s">
        <v>64</v>
      </c>
      <c r="J19" s="11" t="s">
        <v>65</v>
      </c>
      <c r="K19" s="4"/>
    </row>
    <row r="20" spans="1:11" ht="57.6" x14ac:dyDescent="0.3">
      <c r="A20" s="4"/>
      <c r="B20" s="4"/>
      <c r="C20" s="4"/>
      <c r="D20" s="4"/>
      <c r="E20" s="44" t="s">
        <v>79</v>
      </c>
      <c r="F20" s="46" t="s">
        <v>80</v>
      </c>
      <c r="G20" s="11" t="s">
        <v>68</v>
      </c>
      <c r="H20" s="13" t="s">
        <v>81</v>
      </c>
      <c r="I20" s="13" t="s">
        <v>82</v>
      </c>
      <c r="J20" s="14"/>
      <c r="K20" s="4"/>
    </row>
    <row r="21" spans="1:11" x14ac:dyDescent="0.3">
      <c r="A21" s="4"/>
      <c r="B21" s="4"/>
      <c r="C21" s="4"/>
      <c r="D21" s="4"/>
      <c r="E21" s="45"/>
      <c r="F21" s="47"/>
      <c r="G21" s="11" t="s">
        <v>71</v>
      </c>
      <c r="H21" s="14" t="s">
        <v>83</v>
      </c>
      <c r="I21" s="14" t="s">
        <v>83</v>
      </c>
      <c r="J21" s="14" t="b">
        <v>1</v>
      </c>
      <c r="K21" s="4"/>
    </row>
    <row r="22" spans="1:11" x14ac:dyDescent="0.3">
      <c r="A22" s="4"/>
      <c r="B22" s="4"/>
      <c r="C22" s="4"/>
      <c r="D22" s="4"/>
      <c r="E22" s="4"/>
      <c r="F22" s="15"/>
      <c r="G22" s="16"/>
      <c r="H22" s="17"/>
      <c r="I22" s="17"/>
      <c r="J22" s="17"/>
      <c r="K22" s="4"/>
    </row>
    <row r="23" spans="1:11" x14ac:dyDescent="0.3">
      <c r="A23" s="4"/>
      <c r="B23" s="4"/>
      <c r="C23" s="4"/>
      <c r="D23" s="4"/>
      <c r="E23" s="4"/>
      <c r="F23" s="4"/>
      <c r="G23" s="4"/>
      <c r="H23" s="4"/>
      <c r="I23" s="4"/>
      <c r="J23" s="4"/>
      <c r="K23" s="4"/>
    </row>
    <row r="24" spans="1:11" x14ac:dyDescent="0.3">
      <c r="A24" s="4"/>
      <c r="B24" s="4"/>
      <c r="C24" s="4"/>
      <c r="D24" s="4"/>
      <c r="E24" s="41" t="s">
        <v>84</v>
      </c>
      <c r="F24" s="42"/>
      <c r="G24" s="42"/>
      <c r="H24" s="42"/>
      <c r="I24" s="42"/>
      <c r="J24" s="43"/>
      <c r="K24" s="4"/>
    </row>
  </sheetData>
  <mergeCells count="7">
    <mergeCell ref="E24:J24"/>
    <mergeCell ref="E8:E9"/>
    <mergeCell ref="F8:F9"/>
    <mergeCell ref="E11:E12"/>
    <mergeCell ref="F11:F12"/>
    <mergeCell ref="E20:E21"/>
    <mergeCell ref="F20:F2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schema</vt:lpstr>
      <vt:lpstr>newcontext</vt:lpstr>
      <vt:lpstr>TAGS</vt:lpstr>
      <vt:lpstr>hash</vt:lpstr>
      <vt:lpstr>masking_fields</vt:lpstr>
      <vt:lpstr>MASKING-GUIDE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MEMBRANO, Kenny L.</dc:creator>
  <cp:lastModifiedBy>MEMBRANO, Kenny L.</cp:lastModifiedBy>
  <dcterms:created xsi:type="dcterms:W3CDTF">2025-06-06T06:22:25Z</dcterms:created>
  <dcterms:modified xsi:type="dcterms:W3CDTF">2025-09-15T05:02:19Z</dcterms:modified>
</cp:coreProperties>
</file>