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DEF18157-63B4-4F58-8F2A-2C40EA3827C7}"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<sst xmlns="http://schemas.openxmlformats.org/spreadsheetml/2006/main" count="367" uniqueCount="178">
  <si>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</si>
  <si>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</si>
  <si>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</si>
  <si>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</si>
  <si>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</si>
  <si>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</si>
  <si>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</si>
  <si>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</si>
  <si>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</si>
  <si>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</si>
  <si>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</si>
  <si>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</si>
  <si>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</si>
  <si>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</si>
  <si>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</si>
  <si>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</si>
  <si>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</si>
  <si>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</si>
  <si>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</si>
  <si>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</si>
  <si>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</si>
  <si>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</si>
  <si>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</si>
  <si>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</si>
  <si>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</si>
  <si>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</si>
  <si>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</si>
  <si>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</si>
  <si>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</si>
  <si>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</si>
  <si>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</si>
  <si>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</si>
  <si>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</si>
  <si>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</si>
  <si>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</si>
  <si>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</si>
  <si>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</si>
  <si>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</si>
  <si>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</si>
  <si>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</si>
  <si>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</si>
  <si>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</si>
  <si>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</si>
  <si>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</si>
  <si>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</si>
  <si>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</si>
  <si>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</si>
  <si>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</si>
  <si>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</si>
  <si>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</si>
  <si>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</si>
  <si>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</si>
  <si>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</si>
  <si>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</si>
  <si>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</si>
  <si>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</si>
  <si>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</si>
  <si>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</si>
  <si>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</si>
  <si>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</si>
  <si>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</si>
  <si>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</si>
  <si>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</si>
  <si>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</si>
  <si>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</si>
  <si>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</si>
  <si>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</si>
  <si>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</si>
  <si>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</si>
  <si>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</si>
  <si>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</si>
  <si>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</si>
  <si>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</si>
  <si>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</si>
  <si>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</si>
  <si>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</si>
  <si>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</si>
  <si>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</si>
  <si>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</si>
  <si>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</si>
  <si>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</si>
  <si>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</si>
  <si>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</si>
  <si>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</si>
  <si>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</si>
  <si>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</si>
  <si>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</si>
  <si>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</si>
  <si>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</si>
  <si>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</si>
  <si>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</si>
  <si>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</si>
  <si>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</si>
  <si>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</si>
  <si>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</si>
  <si>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</si>
  <si>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</si>
  <si>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</si>
  <si>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</si>
  <si>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</si>
  <si>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</si>
  <si>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</si>
  <si>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</si>
  <si>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</si>
  <si>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</si>
  <si>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</si>
  <si>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</si>
  <si>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</si>
  <si>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</si>
  <si>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</si>
  <si>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</si>
  <si>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</si>
  <si>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</si>
  <si>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</si>
  <si>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4gb</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</si>
  <si>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</si>
  <si>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</si>
  <si>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</si>
  <si>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</si>
  <si>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</si>
  <si>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</si>
  <si>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</si>
  <si>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</si>
  <si>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</si>
  <si>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</si>
  <si>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</si>
  <si>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</si>
  <si>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</si>
  <si>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</si>
  <si>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</si>
  <si>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</si>
  <si>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</si>
  <si>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</si>
  <si>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</si>
  <si>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</si>
  <si>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</si>
  <si>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</si>
  <si>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</si>
  <si>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</si>
  <si>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</si>
  <si>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</si>
  <si>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</si>
  <si>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</si>
  <si>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</si>
  <si>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</si>
  <si>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</si>
  <si>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</si>
  <si>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</si>
  <si>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</si>
  <si>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</si>
  <si>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</si>
  <si>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</si>
  <si>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</si>
  <si>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</si>
  <si>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</si>
  <si>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</si>
  <si>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</si>
  <si>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</si>
  <si>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</si>
  <si>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</si>
  <si>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</si>
  <si>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</si>
  <si>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</si>
  <si>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optima_daily_cb_procinstextid</t>
  </si>
  <si>
    <t>parquet</t>
  </si>
  <si>
    <t>procinstextid*</t>
  </si>
  <si>
    <t>/talend_prod/data/hive/gdm_landing/optima/procinstextid/</t>
  </si>
  <si>
    <t>OPTIMA - optima_daily_cb_procinstextid</t>
  </si>
  <si>
    <t>bigint</t>
  </si>
  <si>
    <t>accountinternalid</t>
  </si>
  <si>
    <t>assigneeroleid</t>
  </si>
  <si>
    <t>externalid</t>
  </si>
  <si>
    <t>processinstdocid</t>
  </si>
  <si>
    <t>sladuedate</t>
  </si>
  <si>
    <t>slathresholddate</t>
  </si>
  <si>
    <t>tenantid</t>
  </si>
  <si>
    <t>sid_source</t>
  </si>
  <si>
    <t>bigdecimal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</si>
</sst>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D3" sqref="D3"/>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119</v>
      </c>
      <c r="F1" s="38" t="s">
        <v>120</v>
      </c>
    </row>
    <row r="2" spans="1:11" ht="16.2" customHeight="1" x14ac:dyDescent="0.3">
      <c r="A2" t="str">
        <f t="shared" ref="A2:A25" si="0">IF(B2&lt;&gt;"", "_c" &amp; ROW(B2)-ROW($B$2), "")</f>
        <v>_c0</v>
      </c>
      <c r="B2" t="s">
        <v>169</v>
      </c>
      <c r="C2" t="s">
        <v>168</v>
      </c>
      <c r="D2" s="28" t="s">
        <v>177</v>
      </c>
      <c r="E2" t="str" cm="1">
        <f t="array" ref="E2">_xlfn.XLOOKUP(B2,TAGS!$A$2:$A$29,TAGS!$B$2:$C$29,"",0)</f>
        <v/>
      </c>
      <c r="I2" s="1" t="s">
        <v>90</v>
      </c>
      <c r="J2" s="1" t="s">
        <v>91</v>
      </c>
      <c r="K2" s="1" t="s">
        <v>92</v>
      </c>
    </row>
    <row r="3" spans="1:11" ht="15.6" customHeight="1" x14ac:dyDescent="0.3">
      <c r="A3" t="str">
        <f t="shared" si="0"/>
        <v>_c1</v>
      </c>
      <c r="B3" t="s">
        <v>170</v>
      </c>
      <c r="C3" t="s">
        <v>6</v>
      </c>
      <c r="D3" s="28"/>
      <c r="E3" t="str" cm="1">
        <f t="array" ref="E3">_xlfn.XLOOKUP(B3,TAGS!$A$2:$A$29,TAGS!$B$2:$C$29,"",0)</f>
        <v/>
      </c>
      <c r="I3" s="22"/>
    </row>
    <row r="4" spans="1:11" ht="15" customHeight="1" x14ac:dyDescent="0.3">
      <c r="A4" t="str">
        <f t="shared" si="0"/>
        <v>_c2</v>
      </c>
      <c r="B4" t="s">
        <v>171</v>
      </c>
      <c r="C4" t="s">
        <v>6</v>
      </c>
      <c r="D4" s="29"/>
      <c r="E4" t="str" cm="1">
        <f t="array" ref="E4">_xlfn.XLOOKUP(B4,TAGS!$A$2:$A$29,TAGS!$B$2:$C$29,"",0)</f>
        <v/>
      </c>
    </row>
    <row r="5" spans="1:11" ht="16.2" customHeight="1" x14ac:dyDescent="0.3">
      <c r="A5" t="str">
        <f t="shared" si="0"/>
        <v>_c3</v>
      </c>
      <c r="B5" t="s">
        <v>172</v>
      </c>
      <c r="C5" t="s">
        <v>168</v>
      </c>
      <c r="D5" s="28"/>
      <c r="E5" t="str" cm="1">
        <f t="array" ref="E5">_xlfn.XLOOKUP(B5,TAGS!$A$2:$A$29,TAGS!$B$2:$C$29,"",0)</f>
        <v/>
      </c>
    </row>
    <row r="6" spans="1:11" ht="15" customHeight="1" x14ac:dyDescent="0.3">
      <c r="A6" t="str">
        <f t="shared" ref="A6:A17" si="1">IF(B6&lt;&gt;"", "_c" &amp; ROW(B6)-ROW($B$2), "")</f>
        <v>_c4</v>
      </c>
      <c r="B6" t="s">
        <v>173</v>
      </c>
      <c r="C6" t="s">
        <v>6</v>
      </c>
      <c r="D6" s="29"/>
      <c r="E6" t="str" cm="1">
        <f t="array" ref="E6">_xlfn.XLOOKUP(B6,TAGS!$A$2:$A$29,TAGS!$B$2:$C$29,"",0)</f>
        <v/>
      </c>
      <c r="I6" t="s">
        <v>115</v>
      </c>
      <c r="J6" t="s">
        <v>108</v>
      </c>
      <c r="K6" t="s">
        <v>109</v>
      </c>
    </row>
    <row r="7" spans="1:11" ht="16.2" customHeight="1" x14ac:dyDescent="0.3">
      <c r="A7" t="str">
        <f t="shared" si="1"/>
        <v>_c5</v>
      </c>
      <c r="B7" t="s">
        <v>174</v>
      </c>
      <c r="C7" t="s">
        <v>6</v>
      </c>
      <c r="D7" s="29"/>
      <c r="E7" t="str" cm="1">
        <f t="array" ref="E7">_xlfn.XLOOKUP(B7,TAGS!$A$2:$A$29,TAGS!$B$2:$C$29,"",0)</f>
        <v/>
      </c>
      <c r="I7" t="s">
        <v>107</v>
      </c>
      <c r="J7" t="s">
        <v>108</v>
      </c>
      <c r="K7" t="s">
        <v>110</v>
      </c>
    </row>
    <row r="8" spans="1:11" ht="16.2" customHeight="1" x14ac:dyDescent="0.3">
      <c r="A8" t="str">
        <f t="shared" si="1"/>
        <v>_c6</v>
      </c>
      <c r="B8" t="s">
        <v>175</v>
      </c>
      <c r="C8" t="s">
        <v>6</v>
      </c>
      <c r="D8" s="29"/>
      <c r="E8" t="str" cm="1">
        <f t="array" ref="E8">_xlfn.XLOOKUP(B8,TAGS!$A$2:$A$29,TAGS!$B$2:$C$29,"",0)</f>
        <v/>
      </c>
      <c r="I8" t="s">
        <v>160</v>
      </c>
      <c r="J8" t="s">
        <v>101</v>
      </c>
      <c r="K8" t="s">
        <v>161</v>
      </c>
    </row>
    <row r="9" spans="1:11" ht="16.2" customHeight="1" x14ac:dyDescent="0.3">
      <c r="A9" t="str">
        <f t="shared" si="1"/>
        <v>_c7</v>
      </c>
      <c r="B9" t="s">
        <v>176</v>
      </c>
      <c r="C9" t="s">
        <v>6</v>
      </c>
      <c r="D9"/>
      <c r="E9" t="str" cm="1">
        <f t="array" ref="E9">_xlfn.XLOOKUP(B9,TAGS!$A$2:$A$29,TAGS!$B$2:$C$29,"",0)</f>
        <v/>
      </c>
      <c r="I9" t="s">
        <v>100</v>
      </c>
      <c r="J9" t="s">
        <v>101</v>
      </c>
      <c r="K9" t="s">
        <v>111</v>
      </c>
    </row>
    <row r="10" spans="1:11" ht="16.2" customHeight="1" x14ac:dyDescent="0.3">
      <c r="A10" t="str">
        <f t="shared" si="1"/>
        <v>_c8</v>
      </c>
      <c r="B10" t="s">
        <v>115</v>
      </c>
      <c r="C10" t="s">
        <v>108</v>
      </c>
      <c r="D10" t="s">
        <v>109</v>
      </c>
      <c r="E10" t="str" cm="1">
        <f t="array" ref="E10">_xlfn.XLOOKUP(B10,TAGS!$A$2:$A$29,TAGS!$B$2:$C$29,"",0)</f>
        <v/>
      </c>
      <c r="I10" t="s">
        <v>102</v>
      </c>
      <c r="J10" t="s">
        <v>6</v>
      </c>
      <c r="K10" t="s">
        <v>112</v>
      </c>
    </row>
    <row r="11" spans="1:11" ht="16.2" customHeight="1" x14ac:dyDescent="0.3">
      <c r="A11" t="str">
        <f t="shared" si="1"/>
        <v>_c9</v>
      </c>
      <c r="B11" t="s">
        <v>107</v>
      </c>
      <c r="C11" t="s">
        <v>108</v>
      </c>
      <c r="D11" t="s">
        <v>110</v>
      </c>
      <c r="E11" t="str" cm="1">
        <f t="array" ref="E11">_xlfn.XLOOKUP(B11,TAGS!$A$2:$A$29,TAGS!$B$2:$C$29,"",0)</f>
        <v/>
      </c>
      <c r="I11" t="s">
        <v>5</v>
      </c>
      <c r="J11" t="s">
        <v>6</v>
      </c>
      <c r="K11" t="s">
        <v>5</v>
      </c>
    </row>
    <row r="12" spans="1:11" ht="16.2" customHeight="1" x14ac:dyDescent="0.3">
      <c r="A12" t="str">
        <f t="shared" si="1"/>
        <v>_c10</v>
      </c>
      <c r="B12" t="s">
        <v>100</v>
      </c>
      <c r="C12" t="s">
        <v>101</v>
      </c>
      <c r="D12" t="s">
        <v>111</v>
      </c>
      <c r="E12" t="str" cm="1">
        <f t="array" ref="E12">_xlfn.XLOOKUP(B12,TAGS!$A$2:$A$29,TAGS!$B$2:$C$29,"",0)</f>
        <v/>
      </c>
    </row>
    <row r="13" spans="1:11" ht="16.2" customHeight="1" x14ac:dyDescent="0.3">
      <c r="A13" t="str">
        <f t="shared" si="1"/>
        <v>_c11</v>
      </c>
      <c r="B13" t="s">
        <v>102</v>
      </c>
      <c r="C13" t="s">
        <v>6</v>
      </c>
      <c r="D13" t="s">
        <v>112</v>
      </c>
      <c r="E13" t="str" cm="1">
        <f t="array" ref="E13">_xlfn.XLOOKUP(B13,TAGS!$A$2:$A$29,TAGS!$B$2:$C$29,"",0)</f>
        <v/>
      </c>
    </row>
    <row r="14" spans="1:11" ht="16.2" customHeight="1" x14ac:dyDescent="0.3">
      <c r="A14" t="str">
        <f t="shared" si="1"/>
        <v>_c12</v>
      </c>
      <c r="B14" t="s">
        <v>5</v>
      </c>
      <c r="C14" t="s">
        <v>6</v>
      </c>
      <c r="D14" t="s">
        <v>5</v>
      </c>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11</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8</xdr:col>
                <xdr:colOff>1203960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opLeftCell="A4" workbookViewId="0">
      <selection activeCell="C11" sqref="C11"/>
    </sheetView>
  </sheetViews>
  <sheetFormatPr defaultRowHeight="15.6" x14ac:dyDescent="0.3"/>
  <cols>
    <col min="2" max="2" width="19.796875" customWidth="1"/>
    <col min="3" max="3" width="49.2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153</v>
      </c>
      <c r="G3" s="44"/>
    </row>
    <row r="4" spans="2:7" ht="16.2" customHeight="1" x14ac:dyDescent="0.3">
      <c r="B4" s="23" t="s">
        <v>98</v>
      </c>
      <c r="C4" s="30" t="str">
        <f>IF(C6="silver","_s",IF(C6="bronze","_b",IF(C6="reference"," ","")))</f>
        <v>_b</v>
      </c>
      <c r="F4" s="23" t="s">
        <v>154</v>
      </c>
      <c r="G4" s="2" t="s">
        <v>159</v>
      </c>
    </row>
    <row r="5" spans="2:7" x14ac:dyDescent="0.3">
      <c r="B5" s="1" t="s">
        <v>8</v>
      </c>
      <c r="C5" s="41" t="s">
        <v>163</v>
      </c>
      <c r="F5" s="1" t="s">
        <v>155</v>
      </c>
      <c r="G5" s="2" t="s">
        <v>158</v>
      </c>
    </row>
    <row r="6" spans="2:7" x14ac:dyDescent="0.3">
      <c r="B6" s="1" t="s">
        <v>10</v>
      </c>
      <c r="C6" s="41" t="s">
        <v>106</v>
      </c>
      <c r="F6" s="42" t="s">
        <v>156</v>
      </c>
      <c r="G6" s="2" t="s">
        <v>157</v>
      </c>
    </row>
    <row r="7" spans="2:7" x14ac:dyDescent="0.3">
      <c r="B7" s="1" t="s">
        <v>14</v>
      </c>
      <c r="C7" s="41" t="s">
        <v>163</v>
      </c>
    </row>
    <row r="8" spans="2:7" x14ac:dyDescent="0.3">
      <c r="B8" s="1" t="s">
        <v>11</v>
      </c>
      <c r="C8" s="41" t="s">
        <v>104</v>
      </c>
      <c r="F8" s="1" t="s">
        <v>145</v>
      </c>
      <c r="G8" s="2" t="s">
        <v>148</v>
      </c>
    </row>
    <row r="9" spans="2:7" ht="18.600000000000001" customHeight="1" x14ac:dyDescent="0.3">
      <c r="B9" s="1" t="s">
        <v>9</v>
      </c>
      <c r="C9" s="41" t="s">
        <v>162</v>
      </c>
      <c r="F9" s="1" t="s">
        <v>146</v>
      </c>
      <c r="G9" s="40" t="s">
        <v>152</v>
      </c>
    </row>
    <row r="10" spans="2:7" x14ac:dyDescent="0.3">
      <c r="B10" s="1" t="s">
        <v>17</v>
      </c>
      <c r="C10" s="41" t="s">
        <v>164</v>
      </c>
      <c r="F10" s="1" t="s">
        <v>147</v>
      </c>
      <c r="G10" s="2" t="s">
        <v>149</v>
      </c>
    </row>
    <row r="11" spans="2:7" x14ac:dyDescent="0.3">
      <c r="B11" s="25" t="s">
        <v>12</v>
      </c>
      <c r="C11" s="41" t="b">
        <v>1</v>
      </c>
      <c r="F11" s="1" t="s">
        <v>150</v>
      </c>
      <c r="G11" s="39" t="s">
        <v>151</v>
      </c>
    </row>
    <row r="12" spans="2:7" x14ac:dyDescent="0.3">
      <c r="B12" s="1" t="s">
        <v>13</v>
      </c>
      <c r="C12" s="41"/>
    </row>
    <row r="13" spans="2:7" x14ac:dyDescent="0.3">
      <c r="B13" s="1" t="s">
        <v>15</v>
      </c>
      <c r="C13" s="41" t="s">
        <v>105</v>
      </c>
    </row>
    <row r="14" spans="2:7" x14ac:dyDescent="0.3">
      <c r="B14" s="1" t="s">
        <v>19</v>
      </c>
      <c r="C14" s="41" t="s">
        <v>166</v>
      </c>
    </row>
    <row r="15" spans="2:7" x14ac:dyDescent="0.3">
      <c r="B15" s="1" t="s">
        <v>20</v>
      </c>
      <c r="C15" s="41" t="s">
        <v>165</v>
      </c>
    </row>
    <row r="16" spans="2:7" x14ac:dyDescent="0.3">
      <c r="B16" s="1" t="s">
        <v>103</v>
      </c>
      <c r="C16" s="41" t="s">
        <v>114</v>
      </c>
    </row>
    <row r="17" spans="2:4" x14ac:dyDescent="0.3">
      <c r="B17" s="1" t="s">
        <v>16</v>
      </c>
      <c r="C17" s="41" t="s">
        <v>167</v>
      </c>
    </row>
    <row r="18" spans="2:4" x14ac:dyDescent="0.3">
      <c r="B18" s="23" t="s">
        <v>113</v>
      </c>
      <c r="C18" s="32" t="str">
        <f>_xlfn.CONCAT(D18,"_task")</f>
        <v>optima_daily_cb_procinstextid_task</v>
      </c>
      <c r="D18" s="36" t="str">
        <f>C7</f>
        <v>optima_daily_cb_procinstextid</v>
      </c>
    </row>
    <row r="19" spans="2:4" x14ac:dyDescent="0.3">
      <c r="B19" s="23" t="s">
        <v>116</v>
      </c>
      <c r="C19" s="32" t="str">
        <f>IF(LOWER(C9)="hourly","file_timestamp_bucket, txn_date",
IF(LOWER(C9)="daily","txn_date, file_date",
IF(LOWER(C9)="minutes","file_timestamp_bucket, txn_date","")))</f>
        <v>txn_date, file_date</v>
      </c>
    </row>
    <row r="20" spans="2:4" x14ac:dyDescent="0.3">
      <c r="B20" s="34" t="s">
        <v>117</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118</v>
      </c>
      <c r="B1" s="37" t="s">
        <v>119</v>
      </c>
      <c r="C1" s="37" t="s">
        <v>120</v>
      </c>
    </row>
    <row r="2" spans="1:3" x14ac:dyDescent="0.3">
      <c r="A2" t="s">
        <v>3</v>
      </c>
      <c r="B2" t="s">
        <v>121</v>
      </c>
      <c r="C2" t="s">
        <v>122</v>
      </c>
    </row>
    <row r="3" spans="1:3" x14ac:dyDescent="0.3">
      <c r="A3" t="s">
        <v>24</v>
      </c>
      <c r="B3" t="s">
        <v>121</v>
      </c>
      <c r="C3" t="s">
        <v>122</v>
      </c>
    </row>
    <row r="4" spans="1:3" x14ac:dyDescent="0.3">
      <c r="A4" t="s">
        <v>88</v>
      </c>
      <c r="B4" t="s">
        <v>121</v>
      </c>
      <c r="C4" t="s">
        <v>122</v>
      </c>
    </row>
    <row r="5" spans="1:3" x14ac:dyDescent="0.3">
      <c r="A5" t="s">
        <v>89</v>
      </c>
      <c r="B5" t="s">
        <v>121</v>
      </c>
      <c r="C5" t="s">
        <v>122</v>
      </c>
    </row>
    <row r="6" spans="1:3" x14ac:dyDescent="0.3">
      <c r="A6" t="s">
        <v>123</v>
      </c>
      <c r="B6" t="s">
        <v>121</v>
      </c>
      <c r="C6" t="s">
        <v>122</v>
      </c>
    </row>
    <row r="7" spans="1:3" x14ac:dyDescent="0.3">
      <c r="A7" t="s">
        <v>32</v>
      </c>
      <c r="B7" t="s">
        <v>121</v>
      </c>
      <c r="C7" t="s">
        <v>122</v>
      </c>
    </row>
    <row r="8" spans="1:3" x14ac:dyDescent="0.3">
      <c r="A8" t="s">
        <v>37</v>
      </c>
      <c r="B8" t="s">
        <v>121</v>
      </c>
      <c r="C8" t="s">
        <v>122</v>
      </c>
    </row>
    <row r="9" spans="1:3" x14ac:dyDescent="0.3">
      <c r="A9" t="s">
        <v>124</v>
      </c>
      <c r="B9" t="s">
        <v>121</v>
      </c>
      <c r="C9" t="s">
        <v>122</v>
      </c>
    </row>
    <row r="10" spans="1:3" x14ac:dyDescent="0.3">
      <c r="A10" t="s">
        <v>125</v>
      </c>
      <c r="B10" t="s">
        <v>121</v>
      </c>
      <c r="C10" t="s">
        <v>122</v>
      </c>
    </row>
    <row r="11" spans="1:3" x14ac:dyDescent="0.3">
      <c r="A11" t="s">
        <v>126</v>
      </c>
      <c r="B11" t="s">
        <v>121</v>
      </c>
      <c r="C11" t="s">
        <v>122</v>
      </c>
    </row>
    <row r="12" spans="1:3" x14ac:dyDescent="0.3">
      <c r="A12" t="s">
        <v>127</v>
      </c>
      <c r="B12" t="s">
        <v>121</v>
      </c>
      <c r="C12" t="s">
        <v>122</v>
      </c>
    </row>
    <row r="13" spans="1:3" x14ac:dyDescent="0.3">
      <c r="A13" t="s">
        <v>128</v>
      </c>
      <c r="B13" t="s">
        <v>121</v>
      </c>
      <c r="C13" t="s">
        <v>122</v>
      </c>
    </row>
    <row r="14" spans="1:3" x14ac:dyDescent="0.3">
      <c r="A14" t="s">
        <v>129</v>
      </c>
      <c r="B14" t="s">
        <v>121</v>
      </c>
      <c r="C14" t="s">
        <v>122</v>
      </c>
    </row>
    <row r="15" spans="1:3" x14ac:dyDescent="0.3">
      <c r="A15" t="s">
        <v>130</v>
      </c>
      <c r="B15" t="s">
        <v>121</v>
      </c>
      <c r="C15" t="s">
        <v>122</v>
      </c>
    </row>
    <row r="16" spans="1:3" x14ac:dyDescent="0.3">
      <c r="A16" t="s">
        <v>131</v>
      </c>
      <c r="B16" t="s">
        <v>121</v>
      </c>
      <c r="C16" t="s">
        <v>122</v>
      </c>
    </row>
    <row r="17" spans="1:3" x14ac:dyDescent="0.3">
      <c r="A17" t="s">
        <v>132</v>
      </c>
      <c r="B17" t="s">
        <v>121</v>
      </c>
      <c r="C17" t="s">
        <v>122</v>
      </c>
    </row>
    <row r="18" spans="1:3" x14ac:dyDescent="0.3">
      <c r="A18" t="s">
        <v>133</v>
      </c>
      <c r="B18" t="s">
        <v>134</v>
      </c>
      <c r="C18" t="s">
        <v>135</v>
      </c>
    </row>
    <row r="19" spans="1:3" x14ac:dyDescent="0.3">
      <c r="A19" t="s">
        <v>136</v>
      </c>
      <c r="B19" t="s">
        <v>134</v>
      </c>
      <c r="C19" t="s">
        <v>135</v>
      </c>
    </row>
    <row r="20" spans="1:3" x14ac:dyDescent="0.3">
      <c r="A20" t="s">
        <v>137</v>
      </c>
      <c r="B20" t="s">
        <v>134</v>
      </c>
      <c r="C20" t="s">
        <v>135</v>
      </c>
    </row>
    <row r="21" spans="1:3" x14ac:dyDescent="0.3">
      <c r="A21" t="s">
        <v>138</v>
      </c>
      <c r="B21" t="s">
        <v>134</v>
      </c>
      <c r="C21" t="s">
        <v>135</v>
      </c>
    </row>
    <row r="22" spans="1:3" x14ac:dyDescent="0.3">
      <c r="A22" t="s">
        <v>139</v>
      </c>
      <c r="B22" t="s">
        <v>134</v>
      </c>
      <c r="C22" t="s">
        <v>135</v>
      </c>
    </row>
    <row r="23" spans="1:3" x14ac:dyDescent="0.3">
      <c r="A23" t="s">
        <v>140</v>
      </c>
      <c r="B23" t="s">
        <v>134</v>
      </c>
      <c r="C23" t="s">
        <v>135</v>
      </c>
    </row>
    <row r="24" spans="1:3" x14ac:dyDescent="0.3">
      <c r="A24" t="s">
        <v>141</v>
      </c>
      <c r="B24" t="s">
        <v>134</v>
      </c>
      <c r="C24" t="s">
        <v>135</v>
      </c>
    </row>
    <row r="25" spans="1:3" x14ac:dyDescent="0.3">
      <c r="A25" t="s">
        <v>142</v>
      </c>
      <c r="B25" t="s">
        <v>134</v>
      </c>
      <c r="C25" t="s">
        <v>135</v>
      </c>
    </row>
    <row r="26" spans="1:3" x14ac:dyDescent="0.3">
      <c r="A26" t="s">
        <v>143</v>
      </c>
      <c r="B26" t="s">
        <v>134</v>
      </c>
      <c r="C26" t="s">
        <v>135</v>
      </c>
    </row>
    <row r="27" spans="1:3" x14ac:dyDescent="0.3">
      <c r="A27" t="s">
        <v>144</v>
      </c>
      <c r="B27" t="s">
        <v>134</v>
      </c>
      <c r="C27" t="s">
        <v>135</v>
      </c>
    </row>
    <row r="28" spans="1:3" x14ac:dyDescent="0.3">
      <c r="A28" t="s">
        <v>55</v>
      </c>
      <c r="B28" t="s">
        <v>134</v>
      </c>
      <c r="C28" t="s">
        <v>135</v>
      </c>
    </row>
    <row r="29" spans="1:3" x14ac:dyDescent="0.3">
      <c r="A29" t="s">
        <v>56</v>
      </c>
      <c r="B29" t="s">
        <v>134</v>
      </c>
      <c r="C29"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0,accountinternalid</v>
      </c>
      <c r="B2" t="str">
        <f>IF(schema!B2&lt;&gt;"", schema!B2, "")</f>
        <v>accountinternalid</v>
      </c>
      <c r="C2" t="str">
        <f>IF(schema!C2&lt;&gt;"", schema!C2, "")</f>
        <v>bigint</v>
      </c>
      <c r="D2" s="20" t="str">
        <f>IF(schema!B2&lt;&gt;"",_xlfn.XLOOKUP(TRIM(B2), masking_fields!$B$2:$B$100, masking_fields!$E$2:$E$100, B2, 0),"")</f>
        <v>accountinternalid</v>
      </c>
    </row>
    <row r="3" spans="1:4" x14ac:dyDescent="0.3">
      <c r="A3" t="str">
        <f t="shared" ref="A3:A66" si="0">IF(B3&lt;&gt;"", ROW(B3)-ROW($B$2) &amp; ","&amp;B3, "")</f>
        <v>1,assigneeroleid</v>
      </c>
      <c r="B3" t="str">
        <f>IF(schema!B3&lt;&gt;"", schema!B3, "")</f>
        <v>assigneeroleid</v>
      </c>
      <c r="C3" t="str">
        <f>IF(schema!C3&lt;&gt;"", schema!C3, "")</f>
        <v>string</v>
      </c>
      <c r="D3" s="20" t="str">
        <f>IF(schema!B3&lt;&gt;"",_xlfn.XLOOKUP(TRIM(B3), masking_fields!$B$2:$B$100, masking_fields!$E$2:$E$100, B3, 0),"")</f>
        <v>assigneeroleid</v>
      </c>
    </row>
    <row r="4" spans="1:4" ht="16.8" customHeight="1" x14ac:dyDescent="0.3">
      <c r="A4" t="str">
        <f t="shared" si="0"/>
        <v>2,externalid</v>
      </c>
      <c r="B4" t="str">
        <f>IF(schema!B4&lt;&gt;"", schema!B4, "")</f>
        <v>externalid</v>
      </c>
      <c r="C4" t="str">
        <f>IF(schema!C4&lt;&gt;"", schema!C4, "")</f>
        <v>string</v>
      </c>
      <c r="D4" s="20" t="str">
        <f>IF(schema!B4&lt;&gt;"",_xlfn.XLOOKUP(TRIM(B4), masking_fields!$B$2:$B$100, masking_fields!$E$2:$E$100, B4, 0),"")</f>
        <v>externalid</v>
      </c>
    </row>
    <row r="5" spans="1:4" ht="15" customHeight="1" x14ac:dyDescent="0.3">
      <c r="A5" t="str">
        <f t="shared" si="0"/>
        <v>3,processinstdocid</v>
      </c>
      <c r="B5" t="str">
        <f>IF(schema!B5&lt;&gt;"", schema!B5, "")</f>
        <v>processinstdocid</v>
      </c>
      <c r="C5" t="str">
        <f>IF(schema!C5&lt;&gt;"", schema!C5, "")</f>
        <v>bigint</v>
      </c>
      <c r="D5" s="20" t="str">
        <f>IF(schema!B5&lt;&gt;"",_xlfn.XLOOKUP(TRIM(B5), masking_fields!$B$2:$B$100, masking_fields!$E$2:$E$100, B5, 0),"")</f>
        <v>processinstdocid</v>
      </c>
    </row>
    <row r="6" spans="1:4" x14ac:dyDescent="0.3">
      <c r="A6" t="str">
        <f t="shared" si="0"/>
        <v>4,sladuedate</v>
      </c>
      <c r="B6" t="str">
        <f>IF(schema!B6&lt;&gt;"", schema!B6, "")</f>
        <v>sladuedate</v>
      </c>
      <c r="C6" t="str">
        <f>IF(schema!C6&lt;&gt;"", schema!C6, "")</f>
        <v>string</v>
      </c>
      <c r="D6" s="20" t="str">
        <f>IF(schema!B6&lt;&gt;"",_xlfn.XLOOKUP(TRIM(B6), masking_fields!$B$2:$B$100, masking_fields!$E$2:$E$100, B6, 0),"")</f>
        <v>sladuedate</v>
      </c>
    </row>
    <row r="7" spans="1:4" x14ac:dyDescent="0.3">
      <c r="A7" t="str">
        <f t="shared" si="0"/>
        <v>5,slathresholddate</v>
      </c>
      <c r="B7" t="str">
        <f>IF(schema!B7&lt;&gt;"", schema!B7, "")</f>
        <v>slathresholddate</v>
      </c>
      <c r="C7" t="str">
        <f>IF(schema!C7&lt;&gt;"", schema!C7, "")</f>
        <v>string</v>
      </c>
      <c r="D7" s="20" t="str">
        <f>IF(schema!B7&lt;&gt;"",_xlfn.XLOOKUP(TRIM(B7), masking_fields!$B$2:$B$100, masking_fields!$E$2:$E$100, B7, 0),"")</f>
        <v>slathresholddate</v>
      </c>
    </row>
    <row r="8" spans="1:4" x14ac:dyDescent="0.3">
      <c r="A8" t="str">
        <f t="shared" si="0"/>
        <v>6,tenantid</v>
      </c>
      <c r="B8" t="str">
        <f>IF(schema!B8&lt;&gt;"", schema!B8, "")</f>
        <v>tenantid</v>
      </c>
      <c r="C8" t="str">
        <f>IF(schema!C8&lt;&gt;"", schema!C8, "")</f>
        <v>string</v>
      </c>
      <c r="D8" s="20" t="str">
        <f>IF(schema!B8&lt;&gt;"",_xlfn.XLOOKUP(TRIM(B8), masking_fields!$B$2:$B$100, masking_fields!$E$2:$E$100, B8, 0),"")</f>
        <v>tenantid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8,txn_date</v>
      </c>
      <c r="B10" t="str">
        <f>IF(schema!B10&lt;&gt;"", schema!B10, "")</f>
        <v>txn_date</v>
      </c>
      <c r="C10" t="str">
        <f>IF(schema!C10&lt;&gt;"", schema!C10, "")</f>
        <v>date</v>
      </c>
      <c r="D10" s="20" t="str">
        <f>IF(schema!B10&lt;&gt;"",_xlfn.XLOOKUP(TRIM(B10), masking_fields!$B$2:$B$100, masking_fields!$E$2:$E$100, B10, 0),"")</f>
        <v>txn_date</v>
      </c>
    </row>
    <row r="11" spans="1:4" x14ac:dyDescent="0.3">
      <c r="A11" t="str">
        <f t="shared" si="0"/>
        <v>9,file_date</v>
      </c>
      <c r="B11" t="str">
        <f>IF(schema!B11&lt;&gt;"", schema!B11, "")</f>
        <v>file_date</v>
      </c>
      <c r="C11" t="str">
        <f>IF(schema!C11&lt;&gt;"", schema!C11, "")</f>
        <v>date</v>
      </c>
      <c r="D11" s="20" t="str">
        <f>IF(schema!B11&lt;&gt;"",_xlfn.XLOOKUP(TRIM(B11), masking_fields!$B$2:$B$100, masking_fields!$E$2:$E$100, B11, 0),"")</f>
        <v>file_date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11,file_name</v>
      </c>
      <c r="B13" t="str">
        <f>IF(schema!B13&lt;&gt;"", schema!B13, "")</f>
        <v>file_name</v>
      </c>
      <c r="C13" t="str">
        <f>IF(schema!C13&lt;&gt;"", schema!C13, "")</f>
        <v>string</v>
      </c>
      <c r="D13" s="20" t="str">
        <f>IF(schema!B13&lt;&gt;"",_xlfn.XLOOKUP(TRIM(B13), masking_fields!$B$2:$B$100, masking_fields!$E$2:$E$100, B13, 0),"")</f>
        <v>file_name</v>
      </c>
    </row>
    <row r="14" spans="1:4" x14ac:dyDescent="0.3">
      <c r="A14" t="str">
        <f t="shared" si="0"/>
        <v>12,file_id</v>
      </c>
      <c r="B14" t="str">
        <f>IF(schema!B14&lt;&gt;"", schema!B14, "")</f>
        <v>file_id</v>
      </c>
      <c r="C14" t="str">
        <f>IF(schema!C14&lt;&gt;"", schema!C14, "")</f>
        <v>string</v>
      </c>
      <c r="D14" s="20" t="str">
        <f>IF(schema!B14&lt;&gt;"",_xlfn.XLOOKUP(TRIM(B14), masking_fields!$B$2:$B$100, masking_fields!$E$2:$E$100, B14, 0),"")</f>
        <v>file_id</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2025-09-17T06:41:27Z</dcterms:modified>
</cp:coreProperties>
</file>