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"/>
  </sheets>
  <calcPr fullCalcOnLoad="1"/>
</workbook>
</file>

<file path=xl/sharedStrings.xml><?xml version="1.0" encoding="utf-8"?>
<sst xmlns="http://schemas.openxmlformats.org/spreadsheetml/2006/main" count="335" uniqueCount="186">
  <si>
    <t>ï»¿Mouser Part Number</t>
  </si>
  <si>
    <t>Mfr Part Number</t>
  </si>
  <si>
    <t>Mfr.</t>
  </si>
  <si>
    <t>Datasheet</t>
  </si>
  <si>
    <t>Availability</t>
  </si>
  <si>
    <t>Pricing</t>
  </si>
  <si>
    <t>RoHS</t>
  </si>
  <si>
    <t>Lifecycle</t>
  </si>
  <si>
    <t>Product Detail</t>
  </si>
  <si>
    <t>Product Type</t>
  </si>
  <si>
    <t>Mounting Style</t>
  </si>
  <si>
    <t>Package / Case</t>
  </si>
  <si>
    <t>Vr - Reverse Voltage</t>
  </si>
  <si>
    <t>Vf - Forward Voltage</t>
  </si>
  <si>
    <t>If - Forward Current</t>
  </si>
  <si>
    <t>755-RB048RSM10STFTL1</t>
  </si>
  <si>
    <t>RB048RSM10STFTL1</t>
  </si>
  <si>
    <t>ROHM Semiconductor</t>
  </si>
  <si>
    <t>https://www.rohm.com/datasheet?p=RB048RSM10STF&amp;dist=Mouser&amp;media=referral&amp;source=mouser.com&amp;campaign=Mouser</t>
  </si>
  <si>
    <t>7.478  In Stock</t>
  </si>
  <si>
    <t>RoHS Compliant</t>
  </si>
  <si>
    <t>New Product</t>
  </si>
  <si>
    <t>https://co.mouser.com/ProductDetail/ROHM-Semiconductor/RB048RSM10STFTL1?qs=sGAEpiMZZMtbRapU8LlZD8qu4xuMq4%252BS5OR5VfODzCdrmB1QKpDNWg%3D%3D&amp;utm_source=mouser-refine-download&amp;utm_medium=file&amp;utm_campaign=RB048RSM10STFTL1&amp;utm_content=ROHM-Semiconductor</t>
  </si>
  <si>
    <t>Schottky Diodes &amp; Rectifiers</t>
  </si>
  <si>
    <t>SMD/SMT</t>
  </si>
  <si>
    <t>TO-277A-3</t>
  </si>
  <si>
    <t>100 V</t>
  </si>
  <si>
    <t>750 mV</t>
  </si>
  <si>
    <t>755-RSX078BM2STL</t>
  </si>
  <si>
    <t>RSX078BM2STL</t>
  </si>
  <si>
    <t>https://www.rohm.com/datasheet?p=RSX078BM2S&amp;dist=Mouser&amp;media=referral&amp;source=mouser.com&amp;campaign=Mouser</t>
  </si>
  <si>
    <t>4.976  In Stock</t>
  </si>
  <si>
    <t>https://co.mouser.com/ProductDetail/ROHM-Semiconductor/RSX078BM2STL?qs=sGAEpiMZZMtbRapU8LlZD8qu4xuMq4%252BSKxlvuvnNPATxbMS38EfqXA%3D%3D&amp;utm_source=mouser-refine-download&amp;utm_medium=file&amp;utm_campaign=RSX078BM2STL&amp;utm_content=ROHM-Semiconductor</t>
  </si>
  <si>
    <t>TO-252-3</t>
  </si>
  <si>
    <t>200 V</t>
  </si>
  <si>
    <t>840 mV</t>
  </si>
  <si>
    <t>78-SE100PWTJ-M3/I</t>
  </si>
  <si>
    <t>SE100PWTJ-M3/I</t>
  </si>
  <si>
    <t>Vishay Semiconductors</t>
  </si>
  <si>
    <t>https://www.vishay.com/doc?98361</t>
  </si>
  <si>
    <t>4.500  In Stock</t>
  </si>
  <si>
    <t>RoHS Compliant By Exemption</t>
  </si>
  <si>
    <t>https://co.mouser.com/ProductDetail/Vishay-Semiconductors/SE100PWTJ-M3-I?qs=sGAEpiMZZMtbRapU8LlZD8qu4xuMq4%252BS9gDfvktdRpsdzdye4B%252BFRA%3D%3D&amp;utm_source=mouser-refine-download&amp;utm_medium=file&amp;utm_campaign=SE100PWTJ-M3%2FI&amp;utm_content=Vishay-Semiconductors</t>
  </si>
  <si>
    <t>Rectifiers</t>
  </si>
  <si>
    <t>DPAK 2L</t>
  </si>
  <si>
    <t>600 V</t>
  </si>
  <si>
    <t>1.14 V</t>
  </si>
  <si>
    <t>511-STPST8H100SF</t>
  </si>
  <si>
    <t>STPST8H100SF</t>
  </si>
  <si>
    <t>STMicroelectronics</t>
  </si>
  <si>
    <t>https://co.mouser.com/datasheet/2/389/stpst8h100-3106917.pdf</t>
  </si>
  <si>
    <t>5.996  In Stock</t>
  </si>
  <si>
    <t>https://co.mouser.com/ProductDetail/STMicroelectronics/STPST8H100SF?qs=sGAEpiMZZMtbRapU8LlZD8qu4xuMq4%252BSZli7bnuNtXhzmHMz2CsKfg%3D%3D&amp;utm_source=mouser-refine-download&amp;utm_medium=file&amp;utm_campaign=STPST8H100SF&amp;utm_content=STMicroelectronics</t>
  </si>
  <si>
    <t>625 mV</t>
  </si>
  <si>
    <t>78-SE100PWTGHM3/I</t>
  </si>
  <si>
    <t>SE100PWTGHM3/I</t>
  </si>
  <si>
    <t>https://co.mouser.com/ProductDetail/Vishay-Semiconductors/SE100PWTGHM3-I?qs=sGAEpiMZZMtbRapU8LlZD8qu4xuMq4%252BSQHIfAWplIJM1v4%2FGXzgjAg%3D%3D&amp;utm_source=mouser-refine-download&amp;utm_medium=file&amp;utm_campaign=SE100PWTGHM3%2FI&amp;utm_content=Vishay-Semiconductors</t>
  </si>
  <si>
    <t>400 V</t>
  </si>
  <si>
    <t>78-SE100PWTG-M3/I</t>
  </si>
  <si>
    <t>SE100PWTG-M3/I</t>
  </si>
  <si>
    <t>4.480  In Stock</t>
  </si>
  <si>
    <t>https://co.mouser.com/ProductDetail/Vishay-Semiconductors/SE100PWTG-M3-I?qs=sGAEpiMZZMtbRapU8LlZD8qu4xuMq4%252BS5LoKKNLW2MEtFRK9dlLfag%3D%3D&amp;utm_source=mouser-refine-download&amp;utm_medium=file&amp;utm_campaign=SE100PWTG-M3%2FI&amp;utm_content=Vishay-Semiconductors</t>
  </si>
  <si>
    <t>78-VS-E5TX3006S2L-M3</t>
  </si>
  <si>
    <t>VS-E5TX3006S2L-M3</t>
  </si>
  <si>
    <t>https://www.vishay.com/doc?97029</t>
  </si>
  <si>
    <t>1.522  In Stock</t>
  </si>
  <si>
    <t>https://co.mouser.com/ProductDetail/Vishay-Semiconductors/VS-E5TX3006S2L-M3?qs=sGAEpiMZZMtbRapU8LlZD8qu4xuMq4%252BSN13670Qith4vQHQDkxIRkw%3D%3D&amp;utm_source=mouser-refine-download&amp;utm_medium=file&amp;utm_campaign=VS-E5TX3006S2L-M3&amp;utm_content=Vishay-Semiconductors</t>
  </si>
  <si>
    <t>D2PAK 2L</t>
  </si>
  <si>
    <t>1.3 V</t>
  </si>
  <si>
    <t>78-VS-E5TH1512S2L-M3</t>
  </si>
  <si>
    <t>VS-E5TH1512S2L-M3</t>
  </si>
  <si>
    <t>https://www.vishay.com/doc?97021</t>
  </si>
  <si>
    <t>1.519  In Stock</t>
  </si>
  <si>
    <t>https://co.mouser.com/ProductDetail/Vishay-Semiconductors/VS-E5TH1512S2L-M3?qs=sGAEpiMZZMtbRapU8LlZD8qu4xuMq4%252BSMWSFBVWDREjoUpsqtXFrAA%3D%3D&amp;utm_source=mouser-refine-download&amp;utm_medium=file&amp;utm_campaign=VS-E5TH1512S2L-M3&amp;utm_content=Vishay-Semiconductors</t>
  </si>
  <si>
    <t>1.2 kV</t>
  </si>
  <si>
    <t>1.7 V</t>
  </si>
  <si>
    <t>78-VS-E5TX1512S2L-M3</t>
  </si>
  <si>
    <t>VS-E5TX1512S2L-M3</t>
  </si>
  <si>
    <t>https://www.vishay.com/doc?97026</t>
  </si>
  <si>
    <t>1.539  In Stock</t>
  </si>
  <si>
    <t>https://co.mouser.com/ProductDetail/Vishay-Semiconductors/VS-E5TX1512S2L-M3?qs=sGAEpiMZZMtbRapU8LlZD8qu4xuMq4%252BSZlqxAwyIjCiJ3bE3M0hB3w%3D%3D&amp;utm_source=mouser-refine-download&amp;utm_medium=file&amp;utm_campaign=VS-E5TX1512S2L-M3&amp;utm_content=Vishay-Semiconductors</t>
  </si>
  <si>
    <t>2.1 V</t>
  </si>
  <si>
    <t>771-PMEG050V150EPEQZ</t>
  </si>
  <si>
    <t>PMEG050V150EPE-QZ</t>
  </si>
  <si>
    <t>Nexperia</t>
  </si>
  <si>
    <t>https://co.mouser.com/datasheet/2/916/PMEG050V150EPE_Q-3006171.pdf</t>
  </si>
  <si>
    <t>4.898  In Stock</t>
  </si>
  <si>
    <t>https://co.mouser.com/ProductDetail/Nexperia/PMEG050V150EPE-QZ?qs=sGAEpiMZZMtbRapU8LlZD8qu4xuMq4%252BS%252BOhK9lA0Mi7I380WGkOB1Q%3D%3D&amp;utm_source=mouser-refine-download&amp;utm_medium=file&amp;utm_campaign=PMEG050V150EPE-QZ&amp;utm_content=Nexperia</t>
  </si>
  <si>
    <t>SOT-1289B-3</t>
  </si>
  <si>
    <t>50 V</t>
  </si>
  <si>
    <t>650 mV</t>
  </si>
  <si>
    <t>755-RB225NS-40TL</t>
  </si>
  <si>
    <t>RB225NS-40TL</t>
  </si>
  <si>
    <t>https://www.rohm.com/datasheet?p=RB225NS-40&amp;dist=Mouser&amp;media=referral&amp;source=mouser.com&amp;campaign=Mouser</t>
  </si>
  <si>
    <t>2.879  In Stock</t>
  </si>
  <si>
    <t>https://co.mouser.com/ProductDetail/ROHM-Semiconductor/RB225NS-40TL?qs=sGAEpiMZZMtbRapU8LlZD7PkHJtcApwEmKpEacTNWt0%3D&amp;utm_source=mouser-refine-download&amp;utm_medium=file&amp;utm_campaign=RB225NS-40TL&amp;utm_content=ROHM-Semiconductor</t>
  </si>
  <si>
    <t>TO-263-3</t>
  </si>
  <si>
    <t>40 V</t>
  </si>
  <si>
    <t>530 mV</t>
  </si>
  <si>
    <t>771-PMEG030V050EPEQZ</t>
  </si>
  <si>
    <t>PMEG030V050EPE-QZ</t>
  </si>
  <si>
    <t>https://co.mouser.com/datasheet/2/916/PMEG030V050EPE_Q-3006096.pdf</t>
  </si>
  <si>
    <t>19.906  In Stock</t>
  </si>
  <si>
    <t>https://co.mouser.com/ProductDetail/Nexperia/PMEG030V050EPE-QZ?qs=sGAEpiMZZMtbRapU8LlZD8qu4xuMq4%252BSDJkwgLsuz6i6l%252B8geodZPA%3D%3D&amp;utm_source=mouser-refine-download&amp;utm_medium=file&amp;utm_campaign=PMEG030V050EPE-QZ&amp;utm_content=Nexperia</t>
  </si>
  <si>
    <t>30 V</t>
  </si>
  <si>
    <t>500 mV</t>
  </si>
  <si>
    <t>771-MEG100V100ELPEQZ</t>
  </si>
  <si>
    <t>PMEG100V100ELPE-QZ</t>
  </si>
  <si>
    <t>https://co.mouser.com/datasheet/2/916/PMEG100V100ELPE_Q-3006239.pdf</t>
  </si>
  <si>
    <t>11.918  In Stock</t>
  </si>
  <si>
    <t>https://co.mouser.com/ProductDetail/Nexperia/PMEG100V100ELPE-QZ?qs=sGAEpiMZZMtbRapU8LlZD8qu4xuMq4%252BSc19w0WzaarqQARWNd%252BgCpw%3D%3D&amp;utm_source=mouser-refine-download&amp;utm_medium=file&amp;utm_campaign=PMEG100V100ELPE-QZ&amp;utm_content=Nexperia</t>
  </si>
  <si>
    <t>SOT-1289-B-3</t>
  </si>
  <si>
    <t>850 mV</t>
  </si>
  <si>
    <t>771-PMEG045V100EPEQZ</t>
  </si>
  <si>
    <t>PMEG045V100EPE-QZ</t>
  </si>
  <si>
    <t>https://co.mouser.com/datasheet/2/916/PMEG045V100EPE_Q-3006164.pdf</t>
  </si>
  <si>
    <t>9.370  In Stock</t>
  </si>
  <si>
    <t>https://co.mouser.com/ProductDetail/Nexperia/PMEG045V100EPE-QZ?qs=sGAEpiMZZMtbRapU8LlZD8qu4xuMq4%252BS9%252Bo6Oizbt2KZl5mrUsCWhw%3D%3D&amp;utm_source=mouser-refine-download&amp;utm_medium=file&amp;utm_campaign=PMEG045V100EPE-QZ&amp;utm_content=Nexperia</t>
  </si>
  <si>
    <t>45 V</t>
  </si>
  <si>
    <t>490 mV</t>
  </si>
  <si>
    <t>771-PMEG045V150EPEQZ</t>
  </si>
  <si>
    <t>PMEG045V150EPE-QZ</t>
  </si>
  <si>
    <t>https://co.mouser.com/datasheet/2/916/PMEG045V150EPE_Q-3006211.pdf</t>
  </si>
  <si>
    <t>4.885  In Stock</t>
  </si>
  <si>
    <t>https://co.mouser.com/ProductDetail/Nexperia/PMEG045V150EPE-QZ?qs=sGAEpiMZZMtbRapU8LlZD8qu4xuMq4%252BS%2FFdD2%2FUXAmvVRN9Y3ufpjg%3D%3D&amp;utm_source=mouser-refine-download&amp;utm_medium=file&amp;utm_campaign=PMEG045V150EPE-QZ&amp;utm_content=Nexperia</t>
  </si>
  <si>
    <t>570 mV</t>
  </si>
  <si>
    <t>771-PMEG060V100EPEQZ</t>
  </si>
  <si>
    <t>PMEG060V100EPE-QZ</t>
  </si>
  <si>
    <t>https://co.mouser.com/datasheet/2/916/PMEG060V100EPE_Q-3006177.pdf</t>
  </si>
  <si>
    <t>12.428  In Stock</t>
  </si>
  <si>
    <t>https://co.mouser.com/ProductDetail/Nexperia/PMEG060V100EPE-QZ?qs=sGAEpiMZZMtbRapU8LlZD8qu4xuMq4%252BSRvZ%252BT2lKyIH%2F7A9e%252BGn1Hw%3D%3D&amp;utm_source=mouser-refine-download&amp;utm_medium=file&amp;utm_campaign=PMEG060V100EPE-QZ&amp;utm_content=Nexperia</t>
  </si>
  <si>
    <t>60 V</t>
  </si>
  <si>
    <t>560 mV</t>
  </si>
  <si>
    <t>78-SE80PWTJHM3/I</t>
  </si>
  <si>
    <t>SE80PWTJHM3/I</t>
  </si>
  <si>
    <t>https://www.vishay.com/doc?98189</t>
  </si>
  <si>
    <t>4.499  In Stock</t>
  </si>
  <si>
    <t>https://co.mouser.com/ProductDetail/Vishay-Semiconductors/SE80PWTJHM3-I?qs=sGAEpiMZZMtbRapU8LlZD8qu4xuMq4%252BSP%2FHqE7g4pBnLCdsBySdsaQ%3D%3D&amp;utm_source=mouser-refine-download&amp;utm_medium=file&amp;utm_campaign=SE80PWTJHM3%2FI&amp;utm_content=Vishay-Semiconductors</t>
  </si>
  <si>
    <t>SlimDPAK 2L</t>
  </si>
  <si>
    <t>1.12 V</t>
  </si>
  <si>
    <t>78-SE80PWTGHM3/I</t>
  </si>
  <si>
    <t>SE80PWTGHM3/I</t>
  </si>
  <si>
    <t>https://co.mouser.com/ProductDetail/Vishay-Semiconductors/SE80PWTGHM3-I?qs=sGAEpiMZZMtbRapU8LlZD8qu4xuMq4%252BS6%2FZ9DhdvKYNKyOLGBWky%252BQ%3D%3D&amp;utm_source=mouser-refine-download&amp;utm_medium=file&amp;utm_campaign=SE80PWTGHM3%2FI&amp;utm_content=Vishay-Semiconductors</t>
  </si>
  <si>
    <t>78-VS-E5PH7512L-N3</t>
  </si>
  <si>
    <t>VS-E5PH7512L-N3</t>
  </si>
  <si>
    <t>https://www.vishay.com/doc?96885</t>
  </si>
  <si>
    <t>1.195  In Stock</t>
  </si>
  <si>
    <t>https://co.mouser.com/ProductDetail/Vishay-Semiconductors/VS-E5PH7512L-N3?qs=sGAEpiMZZMtbRapU8LlZD8qu4xuMq4%252BSVvPxhC5biDxgLvJOL0fouQ%3D%3D&amp;utm_source=mouser-refine-download&amp;utm_medium=file&amp;utm_campaign=VS-E5PH7512L-N3&amp;utm_content=Vishay-Semiconductors</t>
  </si>
  <si>
    <t>Through Hole</t>
  </si>
  <si>
    <t>TO-247AD-2</t>
  </si>
  <si>
    <t>2 V</t>
  </si>
  <si>
    <t>576-SP3022-01ETG-NM</t>
  </si>
  <si>
    <t>SP3022-01ETG-NM</t>
  </si>
  <si>
    <t>Littelfuse</t>
  </si>
  <si>
    <t>https://co.mouser.com/datasheet/2/240/Littelfuse_TVS_Diode_Array_SP3022_Datasheet_pdf-3193388.pdf</t>
  </si>
  <si>
    <t>20.096  In Stock</t>
  </si>
  <si>
    <t>https://co.mouser.com/ProductDetail/Littelfuse/SP3022-01ETG-NM?qs=sGAEpiMZZMtbRapU8LlZD8qu4xuMq4%252BSs2CQomqjbfMSv3qHE6NjEA%3D%3D&amp;utm_source=mouser-refine-download&amp;utm_medium=file&amp;utm_campaign=SP3022-01ETG-NM&amp;utm_content=Littelfuse</t>
  </si>
  <si>
    <t>TVS Diodes</t>
  </si>
  <si>
    <t>SOD-882-2</t>
  </si>
  <si>
    <t>755-RSX058BM2SFHTL</t>
  </si>
  <si>
    <t>RSX058BM2SFHTL</t>
  </si>
  <si>
    <t>https://www.rohm.com/datasheet?p=RSX058BM2SFH&amp;dist=Mouser&amp;media=referral&amp;source=mouser.com&amp;campaign=Mouser</t>
  </si>
  <si>
    <t>4.997  In Stock</t>
  </si>
  <si>
    <t>https://co.mouser.com/ProductDetail/ROHM-Semiconductor/RSX058BM2SFHTL?qs=sGAEpiMZZMtbRapU8LlZD8qu4xuMq4%252BS2gjbjLxyi3dpmgNEO7H92w%3D%3D&amp;utm_source=mouser-refine-download&amp;utm_medium=file&amp;utm_campaign=RSX058BM2SFHTL&amp;utm_content=ROHM-Semiconductor</t>
  </si>
  <si>
    <t>800 mV</t>
  </si>
  <si>
    <t>755-RSX078BM2SFHTL</t>
  </si>
  <si>
    <t>RSX078BM2SFHTL</t>
  </si>
  <si>
    <t>https://www.rohm.com/datasheet?p=RSX078BM2SFH&amp;dist=Mouser&amp;media=referral&amp;source=mouser.com&amp;campaign=Mouser</t>
  </si>
  <si>
    <t>4.988  In Stock</t>
  </si>
  <si>
    <t>https://co.mouser.com/ProductDetail/ROHM-Semiconductor/RSX078BM2SFHTL?qs=sGAEpiMZZMtbRapU8LlZD8qu4xuMq4%252BSsSUB8hcRsKnUHxVK9ziYpQ%3D%3D&amp;utm_source=mouser-refine-download&amp;utm_medium=file&amp;utm_campaign=RSX078BM2SFHTL&amp;utm_content=ROHM-Semiconductor</t>
  </si>
  <si>
    <t>511-STPST12H100SF</t>
  </si>
  <si>
    <t>STPST12H100SF</t>
  </si>
  <si>
    <t>https://www.st.com/resource/en/datasheet/stpst12h100.pdf</t>
  </si>
  <si>
    <t>5.982  In Stock</t>
  </si>
  <si>
    <t>https://co.mouser.com/ProductDetail/STMicroelectronics/STPST12H100SF?qs=sGAEpiMZZMtbRapU8LlZD8qu4xuMq4%252BSKz3SnmAp7nka2RSLBfV47Q%3D%3D&amp;utm_source=mouser-refine-download&amp;utm_medium=file&amp;utm_campaign=STPST12H100SF&amp;utm_content=STMicroelectronics</t>
  </si>
  <si>
    <t>640 mV</t>
  </si>
  <si>
    <t>78-VS-E5TX3012S2L-M3</t>
  </si>
  <si>
    <t>VS-E5TX3012S2L-M3</t>
  </si>
  <si>
    <t>https://www.vishay.com/doc?96999</t>
  </si>
  <si>
    <t>1.362  In Stock</t>
  </si>
  <si>
    <t>https://co.mouser.com/ProductDetail/Vishay-Semiconductors/VS-E5TX3012S2L-M3?qs=sGAEpiMZZMtbRapU8LlZD8qu4xuMq4%252BSXlERQiADAmENC2JGl3RaeQ%3D%3D&amp;utm_source=mouser-refine-download&amp;utm_medium=file&amp;utm_campaign=VS-E5TX3012S2L-M3&amp;utm_content=Vishay-Semiconductors</t>
  </si>
  <si>
    <t>755-RB078RSM10STFTL1</t>
  </si>
  <si>
    <t>RB078RSM10STFTL1</t>
  </si>
  <si>
    <t>https://www.rohm.com/datasheet?p=RB078RSM10STF&amp;dist=Mouser&amp;media=referral&amp;source=mouser.com&amp;campaign=Mouser</t>
  </si>
  <si>
    <t>11.985  In Stock</t>
  </si>
  <si>
    <t>https://co.mouser.com/ProductDetail/ROHM-Semiconductor/RB078RSM10STFTL1?qs=sGAEpiMZZMtbRapU8LlZD8qu4xuMq4%252BSrwhUZFoCq12jzN2Sm5EwlQ%3D%3D&amp;utm_source=mouser-refine-download&amp;utm_medium=file&amp;utm_campaign=RB078RSM10STFTL1&amp;utm_content=ROHM-Semiconductor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</si>
</sst>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6"/>
  <sheetViews>
    <sheetView workbookViewId="0" tabSelected="1"/>
  </sheetViews>
  <sheetFormatPr defaultRowHeight="15" x14ac:dyDescent="0.25"/>
  <cols>
    <col min="1" max="1" style="3" width="54.71928571428572" customWidth="1" bestFit="1"/>
    <col min="2" max="2" style="3" width="59.43357142857143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204.4335714285714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  <col min="13" max="13" style="3" width="13.576428571428572" customWidth="1" bestFit="1"/>
    <col min="14" max="14" style="3" width="13.576428571428572" customWidth="1" bestFit="1"/>
    <col min="15" max="15" style="3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x14ac:dyDescent="0.25" r="2" customHeight="1" ht="18.75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2">
        <f>"$ 7.339"</f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2">
        <f>"8 A"</f>
      </c>
    </row>
    <row x14ac:dyDescent="0.25" r="3" customHeight="1" ht="18.75">
      <c r="A3" s="1" t="s">
        <v>28</v>
      </c>
      <c r="B3" s="1" t="s">
        <v>29</v>
      </c>
      <c r="C3" s="1" t="s">
        <v>17</v>
      </c>
      <c r="D3" s="1" t="s">
        <v>30</v>
      </c>
      <c r="E3" s="1" t="s">
        <v>31</v>
      </c>
      <c r="F3" s="2">
        <f>"$ 6.183"</f>
      </c>
      <c r="G3" s="1" t="s">
        <v>20</v>
      </c>
      <c r="H3" s="1" t="s">
        <v>21</v>
      </c>
      <c r="I3" s="1" t="s">
        <v>32</v>
      </c>
      <c r="J3" s="1" t="s">
        <v>23</v>
      </c>
      <c r="K3" s="1" t="s">
        <v>24</v>
      </c>
      <c r="L3" s="1" t="s">
        <v>33</v>
      </c>
      <c r="M3" s="1" t="s">
        <v>34</v>
      </c>
      <c r="N3" s="1" t="s">
        <v>35</v>
      </c>
      <c r="O3" s="2">
        <f>"5 A"</f>
      </c>
    </row>
    <row x14ac:dyDescent="0.25" r="4" customHeight="1" ht="18.75">
      <c r="A4" s="1" t="s">
        <v>36</v>
      </c>
      <c r="B4" s="1" t="s">
        <v>37</v>
      </c>
      <c r="C4" s="1" t="s">
        <v>38</v>
      </c>
      <c r="D4" s="1" t="s">
        <v>39</v>
      </c>
      <c r="E4" s="1" t="s">
        <v>40</v>
      </c>
      <c r="F4" s="2">
        <f>"$ 4.574"</f>
      </c>
      <c r="G4" s="1" t="s">
        <v>41</v>
      </c>
      <c r="H4" s="1" t="s">
        <v>21</v>
      </c>
      <c r="I4" s="1" t="s">
        <v>42</v>
      </c>
      <c r="J4" s="1" t="s">
        <v>43</v>
      </c>
      <c r="K4" s="1" t="s">
        <v>24</v>
      </c>
      <c r="L4" s="1" t="s">
        <v>44</v>
      </c>
      <c r="M4" s="1" t="s">
        <v>45</v>
      </c>
      <c r="N4" s="1" t="s">
        <v>46</v>
      </c>
      <c r="O4" s="2">
        <f>"10 A"</f>
      </c>
    </row>
    <row x14ac:dyDescent="0.25" r="5" customHeight="1" ht="18.75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2">
        <f>"$ 4.122"</f>
      </c>
      <c r="G5" s="1" t="s">
        <v>20</v>
      </c>
      <c r="H5" s="1" t="s">
        <v>21</v>
      </c>
      <c r="I5" s="1" t="s">
        <v>52</v>
      </c>
      <c r="J5" s="1" t="s">
        <v>23</v>
      </c>
      <c r="K5" s="1" t="s">
        <v>24</v>
      </c>
      <c r="L5" s="1" t="s">
        <v>25</v>
      </c>
      <c r="M5" s="1"/>
      <c r="N5" s="1" t="s">
        <v>53</v>
      </c>
      <c r="O5" s="2">
        <f>"8 A"</f>
      </c>
    </row>
    <row x14ac:dyDescent="0.25" r="6" customHeight="1" ht="18.75">
      <c r="A6" s="1" t="s">
        <v>54</v>
      </c>
      <c r="B6" s="1" t="s">
        <v>55</v>
      </c>
      <c r="C6" s="1" t="s">
        <v>38</v>
      </c>
      <c r="D6" s="1" t="s">
        <v>39</v>
      </c>
      <c r="E6" s="1" t="s">
        <v>40</v>
      </c>
      <c r="F6" s="2">
        <f>"$ 5.077"</f>
      </c>
      <c r="G6" s="1" t="s">
        <v>41</v>
      </c>
      <c r="H6" s="1" t="s">
        <v>21</v>
      </c>
      <c r="I6" s="1" t="s">
        <v>56</v>
      </c>
      <c r="J6" s="1" t="s">
        <v>43</v>
      </c>
      <c r="K6" s="1" t="s">
        <v>24</v>
      </c>
      <c r="L6" s="1" t="s">
        <v>44</v>
      </c>
      <c r="M6" s="1" t="s">
        <v>57</v>
      </c>
      <c r="N6" s="1" t="s">
        <v>46</v>
      </c>
      <c r="O6" s="2">
        <f>"10 A"</f>
      </c>
    </row>
    <row x14ac:dyDescent="0.25" r="7" customHeight="1" ht="18.75">
      <c r="A7" s="1" t="s">
        <v>58</v>
      </c>
      <c r="B7" s="1" t="s">
        <v>59</v>
      </c>
      <c r="C7" s="1" t="s">
        <v>38</v>
      </c>
      <c r="D7" s="1" t="s">
        <v>39</v>
      </c>
      <c r="E7" s="1" t="s">
        <v>60</v>
      </c>
      <c r="F7" s="2">
        <f>"$ 4.574"</f>
      </c>
      <c r="G7" s="1" t="s">
        <v>41</v>
      </c>
      <c r="H7" s="1" t="s">
        <v>21</v>
      </c>
      <c r="I7" s="1" t="s">
        <v>61</v>
      </c>
      <c r="J7" s="1" t="s">
        <v>43</v>
      </c>
      <c r="K7" s="1" t="s">
        <v>24</v>
      </c>
      <c r="L7" s="1" t="s">
        <v>44</v>
      </c>
      <c r="M7" s="1" t="s">
        <v>57</v>
      </c>
      <c r="N7" s="1" t="s">
        <v>46</v>
      </c>
      <c r="O7" s="2">
        <f>"10 A"</f>
      </c>
    </row>
    <row x14ac:dyDescent="0.25" r="8" customHeight="1" ht="18.75">
      <c r="A8" s="1" t="s">
        <v>62</v>
      </c>
      <c r="B8" s="1" t="s">
        <v>63</v>
      </c>
      <c r="C8" s="1" t="s">
        <v>38</v>
      </c>
      <c r="D8" s="1" t="s">
        <v>64</v>
      </c>
      <c r="E8" s="1" t="s">
        <v>65</v>
      </c>
      <c r="F8" s="2">
        <f>"$ 11.561"</f>
      </c>
      <c r="G8" s="1" t="s">
        <v>20</v>
      </c>
      <c r="H8" s="1" t="s">
        <v>21</v>
      </c>
      <c r="I8" s="1" t="s">
        <v>66</v>
      </c>
      <c r="J8" s="1" t="s">
        <v>43</v>
      </c>
      <c r="K8" s="1" t="s">
        <v>24</v>
      </c>
      <c r="L8" s="1" t="s">
        <v>67</v>
      </c>
      <c r="M8" s="1" t="s">
        <v>45</v>
      </c>
      <c r="N8" s="1" t="s">
        <v>68</v>
      </c>
      <c r="O8" s="2">
        <f>"30 A"</f>
      </c>
    </row>
    <row x14ac:dyDescent="0.25" r="9" customHeight="1" ht="18.75">
      <c r="A9" s="1" t="s">
        <v>69</v>
      </c>
      <c r="B9" s="1" t="s">
        <v>70</v>
      </c>
      <c r="C9" s="1" t="s">
        <v>38</v>
      </c>
      <c r="D9" s="1" t="s">
        <v>71</v>
      </c>
      <c r="E9" s="1" t="s">
        <v>72</v>
      </c>
      <c r="F9" s="2">
        <f>"$ 11.259"</f>
      </c>
      <c r="G9" s="1" t="s">
        <v>20</v>
      </c>
      <c r="H9" s="1" t="s">
        <v>21</v>
      </c>
      <c r="I9" s="1" t="s">
        <v>73</v>
      </c>
      <c r="J9" s="1" t="s">
        <v>43</v>
      </c>
      <c r="K9" s="1" t="s">
        <v>24</v>
      </c>
      <c r="L9" s="1" t="s">
        <v>67</v>
      </c>
      <c r="M9" s="1" t="s">
        <v>74</v>
      </c>
      <c r="N9" s="1" t="s">
        <v>75</v>
      </c>
      <c r="O9" s="2">
        <f>"15 A"</f>
      </c>
    </row>
    <row x14ac:dyDescent="0.25" r="10" customHeight="1" ht="18.75">
      <c r="A10" s="1" t="s">
        <v>76</v>
      </c>
      <c r="B10" s="1" t="s">
        <v>77</v>
      </c>
      <c r="C10" s="1" t="s">
        <v>38</v>
      </c>
      <c r="D10" s="1" t="s">
        <v>78</v>
      </c>
      <c r="E10" s="1" t="s">
        <v>79</v>
      </c>
      <c r="F10" s="2">
        <f>"$ 11.259"</f>
      </c>
      <c r="G10" s="1" t="s">
        <v>20</v>
      </c>
      <c r="H10" s="1" t="s">
        <v>21</v>
      </c>
      <c r="I10" s="1" t="s">
        <v>80</v>
      </c>
      <c r="J10" s="1" t="s">
        <v>43</v>
      </c>
      <c r="K10" s="1" t="s">
        <v>24</v>
      </c>
      <c r="L10" s="1" t="s">
        <v>67</v>
      </c>
      <c r="M10" s="1" t="s">
        <v>74</v>
      </c>
      <c r="N10" s="1" t="s">
        <v>81</v>
      </c>
      <c r="O10" s="2">
        <f>"15 A"</f>
      </c>
    </row>
    <row x14ac:dyDescent="0.25" r="11" customHeight="1" ht="18.75">
      <c r="A11" s="1" t="s">
        <v>82</v>
      </c>
      <c r="B11" s="1" t="s">
        <v>83</v>
      </c>
      <c r="C11" s="1" t="s">
        <v>84</v>
      </c>
      <c r="D11" s="1" t="s">
        <v>85</v>
      </c>
      <c r="E11" s="1" t="s">
        <v>86</v>
      </c>
      <c r="F11" s="2">
        <f>"$ 4.876"</f>
      </c>
      <c r="G11" s="1" t="s">
        <v>41</v>
      </c>
      <c r="H11" s="1" t="s">
        <v>21</v>
      </c>
      <c r="I11" s="1" t="s">
        <v>87</v>
      </c>
      <c r="J11" s="1" t="s">
        <v>23</v>
      </c>
      <c r="K11" s="1" t="s">
        <v>24</v>
      </c>
      <c r="L11" s="1" t="s">
        <v>88</v>
      </c>
      <c r="M11" s="1" t="s">
        <v>89</v>
      </c>
      <c r="N11" s="1" t="s">
        <v>90</v>
      </c>
      <c r="O11" s="2">
        <f>"21 A"</f>
      </c>
    </row>
    <row x14ac:dyDescent="0.25" r="12" customHeight="1" ht="18.75">
      <c r="A12" s="1" t="s">
        <v>91</v>
      </c>
      <c r="B12" s="1" t="s">
        <v>92</v>
      </c>
      <c r="C12" s="1" t="s">
        <v>17</v>
      </c>
      <c r="D12" s="1" t="s">
        <v>93</v>
      </c>
      <c r="E12" s="1" t="s">
        <v>94</v>
      </c>
      <c r="F12" s="2">
        <f>"$ 13.370"</f>
      </c>
      <c r="G12" s="1" t="s">
        <v>20</v>
      </c>
      <c r="H12" s="1" t="s">
        <v>21</v>
      </c>
      <c r="I12" s="1" t="s">
        <v>95</v>
      </c>
      <c r="J12" s="1" t="s">
        <v>23</v>
      </c>
      <c r="K12" s="1" t="s">
        <v>24</v>
      </c>
      <c r="L12" s="1" t="s">
        <v>96</v>
      </c>
      <c r="M12" s="1" t="s">
        <v>97</v>
      </c>
      <c r="N12" s="1" t="s">
        <v>98</v>
      </c>
      <c r="O12" s="2">
        <f>"15 A"</f>
      </c>
    </row>
    <row x14ac:dyDescent="0.25" r="13" customHeight="1" ht="18.75">
      <c r="A13" s="1" t="s">
        <v>99</v>
      </c>
      <c r="B13" s="1" t="s">
        <v>100</v>
      </c>
      <c r="C13" s="1" t="s">
        <v>84</v>
      </c>
      <c r="D13" s="1" t="s">
        <v>101</v>
      </c>
      <c r="E13" s="1" t="s">
        <v>102</v>
      </c>
      <c r="F13" s="2">
        <f>"$ 3.066"</f>
      </c>
      <c r="G13" s="1" t="s">
        <v>41</v>
      </c>
      <c r="H13" s="1" t="s">
        <v>21</v>
      </c>
      <c r="I13" s="1" t="s">
        <v>103</v>
      </c>
      <c r="J13" s="1" t="s">
        <v>23</v>
      </c>
      <c r="K13" s="1" t="s">
        <v>24</v>
      </c>
      <c r="L13" s="1" t="s">
        <v>88</v>
      </c>
      <c r="M13" s="1" t="s">
        <v>104</v>
      </c>
      <c r="N13" s="1" t="s">
        <v>105</v>
      </c>
      <c r="O13" s="2">
        <f>"7 A"</f>
      </c>
    </row>
    <row x14ac:dyDescent="0.25" r="14" customHeight="1" ht="18.75">
      <c r="A14" s="1" t="s">
        <v>106</v>
      </c>
      <c r="B14" s="1" t="s">
        <v>107</v>
      </c>
      <c r="C14" s="1" t="s">
        <v>84</v>
      </c>
      <c r="D14" s="1" t="s">
        <v>108</v>
      </c>
      <c r="E14" s="1" t="s">
        <v>109</v>
      </c>
      <c r="F14" s="2">
        <f>"$ 3.921"</f>
      </c>
      <c r="G14" s="1" t="s">
        <v>41</v>
      </c>
      <c r="H14" s="1" t="s">
        <v>21</v>
      </c>
      <c r="I14" s="1" t="s">
        <v>110</v>
      </c>
      <c r="J14" s="1" t="s">
        <v>23</v>
      </c>
      <c r="K14" s="1" t="s">
        <v>24</v>
      </c>
      <c r="L14" s="1" t="s">
        <v>111</v>
      </c>
      <c r="M14" s="1" t="s">
        <v>26</v>
      </c>
      <c r="N14" s="1" t="s">
        <v>112</v>
      </c>
      <c r="O14" s="2">
        <f>"14 A"</f>
      </c>
    </row>
    <row x14ac:dyDescent="0.25" r="15" customHeight="1" ht="18.75">
      <c r="A15" s="1" t="s">
        <v>113</v>
      </c>
      <c r="B15" s="1" t="s">
        <v>114</v>
      </c>
      <c r="C15" s="1" t="s">
        <v>84</v>
      </c>
      <c r="D15" s="1" t="s">
        <v>115</v>
      </c>
      <c r="E15" s="1" t="s">
        <v>116</v>
      </c>
      <c r="F15" s="2">
        <f>"$ 3.770"</f>
      </c>
      <c r="G15" s="1" t="s">
        <v>41</v>
      </c>
      <c r="H15" s="1" t="s">
        <v>21</v>
      </c>
      <c r="I15" s="1" t="s">
        <v>117</v>
      </c>
      <c r="J15" s="1" t="s">
        <v>23</v>
      </c>
      <c r="K15" s="1" t="s">
        <v>24</v>
      </c>
      <c r="L15" s="1" t="s">
        <v>88</v>
      </c>
      <c r="M15" s="1" t="s">
        <v>118</v>
      </c>
      <c r="N15" s="1" t="s">
        <v>119</v>
      </c>
      <c r="O15" s="2">
        <f>"14 A"</f>
      </c>
    </row>
    <row x14ac:dyDescent="0.25" r="16" customHeight="1" ht="18.75">
      <c r="A16" s="1" t="s">
        <v>120</v>
      </c>
      <c r="B16" s="1" t="s">
        <v>121</v>
      </c>
      <c r="C16" s="1" t="s">
        <v>84</v>
      </c>
      <c r="D16" s="1" t="s">
        <v>122</v>
      </c>
      <c r="E16" s="1" t="s">
        <v>123</v>
      </c>
      <c r="F16" s="2">
        <f>"$ 4.876"</f>
      </c>
      <c r="G16" s="1" t="s">
        <v>41</v>
      </c>
      <c r="H16" s="1" t="s">
        <v>21</v>
      </c>
      <c r="I16" s="1" t="s">
        <v>124</v>
      </c>
      <c r="J16" s="1" t="s">
        <v>23</v>
      </c>
      <c r="K16" s="1" t="s">
        <v>24</v>
      </c>
      <c r="L16" s="1" t="s">
        <v>88</v>
      </c>
      <c r="M16" s="1" t="s">
        <v>118</v>
      </c>
      <c r="N16" s="1" t="s">
        <v>125</v>
      </c>
      <c r="O16" s="2">
        <f>"21 A"</f>
      </c>
    </row>
    <row x14ac:dyDescent="0.25" r="17" customHeight="1" ht="18.75">
      <c r="A17" s="1" t="s">
        <v>126</v>
      </c>
      <c r="B17" s="1" t="s">
        <v>127</v>
      </c>
      <c r="C17" s="1" t="s">
        <v>84</v>
      </c>
      <c r="D17" s="1" t="s">
        <v>128</v>
      </c>
      <c r="E17" s="1" t="s">
        <v>129</v>
      </c>
      <c r="F17" s="2">
        <f>"$ 3.770"</f>
      </c>
      <c r="G17" s="1" t="s">
        <v>41</v>
      </c>
      <c r="H17" s="1" t="s">
        <v>21</v>
      </c>
      <c r="I17" s="1" t="s">
        <v>130</v>
      </c>
      <c r="J17" s="1" t="s">
        <v>23</v>
      </c>
      <c r="K17" s="1" t="s">
        <v>24</v>
      </c>
      <c r="L17" s="1" t="s">
        <v>88</v>
      </c>
      <c r="M17" s="1" t="s">
        <v>131</v>
      </c>
      <c r="N17" s="1" t="s">
        <v>132</v>
      </c>
      <c r="O17" s="2">
        <f>"14 A"</f>
      </c>
    </row>
    <row x14ac:dyDescent="0.25" r="18" customHeight="1" ht="18.75">
      <c r="A18" s="1" t="s">
        <v>133</v>
      </c>
      <c r="B18" s="1" t="s">
        <v>134</v>
      </c>
      <c r="C18" s="1" t="s">
        <v>38</v>
      </c>
      <c r="D18" s="1" t="s">
        <v>135</v>
      </c>
      <c r="E18" s="1" t="s">
        <v>136</v>
      </c>
      <c r="F18" s="2">
        <f>"$ 4.876"</f>
      </c>
      <c r="G18" s="1" t="s">
        <v>41</v>
      </c>
      <c r="H18" s="1" t="s">
        <v>21</v>
      </c>
      <c r="I18" s="1" t="s">
        <v>137</v>
      </c>
      <c r="J18" s="1" t="s">
        <v>43</v>
      </c>
      <c r="K18" s="1" t="s">
        <v>24</v>
      </c>
      <c r="L18" s="1" t="s">
        <v>138</v>
      </c>
      <c r="M18" s="1" t="s">
        <v>45</v>
      </c>
      <c r="N18" s="1" t="s">
        <v>139</v>
      </c>
      <c r="O18" s="2">
        <f>"8 A"</f>
      </c>
    </row>
    <row x14ac:dyDescent="0.25" r="19" customHeight="1" ht="18.75">
      <c r="A19" s="1" t="s">
        <v>140</v>
      </c>
      <c r="B19" s="1" t="s">
        <v>141</v>
      </c>
      <c r="C19" s="1" t="s">
        <v>38</v>
      </c>
      <c r="D19" s="1" t="s">
        <v>135</v>
      </c>
      <c r="E19" s="1" t="s">
        <v>136</v>
      </c>
      <c r="F19" s="2">
        <f>"$ 4.876"</f>
      </c>
      <c r="G19" s="1" t="s">
        <v>41</v>
      </c>
      <c r="H19" s="1" t="s">
        <v>21</v>
      </c>
      <c r="I19" s="1" t="s">
        <v>142</v>
      </c>
      <c r="J19" s="1" t="s">
        <v>43</v>
      </c>
      <c r="K19" s="1" t="s">
        <v>24</v>
      </c>
      <c r="L19" s="1" t="s">
        <v>138</v>
      </c>
      <c r="M19" s="1" t="s">
        <v>57</v>
      </c>
      <c r="N19" s="1" t="s">
        <v>139</v>
      </c>
      <c r="O19" s="2">
        <f>"8 A"</f>
      </c>
    </row>
    <row x14ac:dyDescent="0.25" r="20" customHeight="1" ht="18.75">
      <c r="A20" s="1" t="s">
        <v>143</v>
      </c>
      <c r="B20" s="1" t="s">
        <v>144</v>
      </c>
      <c r="C20" s="1" t="s">
        <v>38</v>
      </c>
      <c r="D20" s="1" t="s">
        <v>145</v>
      </c>
      <c r="E20" s="1" t="s">
        <v>146</v>
      </c>
      <c r="F20" s="2">
        <f>"$ 25.685"</f>
      </c>
      <c r="G20" s="1" t="s">
        <v>20</v>
      </c>
      <c r="H20" s="1" t="s">
        <v>21</v>
      </c>
      <c r="I20" s="1" t="s">
        <v>147</v>
      </c>
      <c r="J20" s="1" t="s">
        <v>43</v>
      </c>
      <c r="K20" s="1" t="s">
        <v>148</v>
      </c>
      <c r="L20" s="1" t="s">
        <v>149</v>
      </c>
      <c r="M20" s="1" t="s">
        <v>74</v>
      </c>
      <c r="N20" s="1" t="s">
        <v>150</v>
      </c>
      <c r="O20" s="2">
        <f>"75 A"</f>
      </c>
    </row>
    <row x14ac:dyDescent="0.25" r="21" customHeight="1" ht="18.75">
      <c r="A21" s="1" t="s">
        <v>151</v>
      </c>
      <c r="B21" s="1" t="s">
        <v>152</v>
      </c>
      <c r="C21" s="1" t="s">
        <v>153</v>
      </c>
      <c r="D21" s="1" t="s">
        <v>154</v>
      </c>
      <c r="E21" s="1" t="s">
        <v>155</v>
      </c>
      <c r="F21" s="2">
        <f>"$ 2.563"</f>
      </c>
      <c r="G21" s="1" t="s">
        <v>20</v>
      </c>
      <c r="H21" s="1" t="s">
        <v>21</v>
      </c>
      <c r="I21" s="1" t="s">
        <v>156</v>
      </c>
      <c r="J21" s="1" t="s">
        <v>157</v>
      </c>
      <c r="K21" s="1"/>
      <c r="L21" s="1" t="s">
        <v>158</v>
      </c>
      <c r="M21" s="1"/>
      <c r="N21" s="1"/>
      <c r="O21" s="1"/>
    </row>
    <row x14ac:dyDescent="0.25" r="22" customHeight="1" ht="18.75">
      <c r="A22" s="1" t="s">
        <v>159</v>
      </c>
      <c r="B22" s="1" t="s">
        <v>160</v>
      </c>
      <c r="C22" s="1" t="s">
        <v>17</v>
      </c>
      <c r="D22" s="1" t="s">
        <v>161</v>
      </c>
      <c r="E22" s="1" t="s">
        <v>162</v>
      </c>
      <c r="F22" s="2">
        <f>"$ 7.138"</f>
      </c>
      <c r="G22" s="1" t="s">
        <v>20</v>
      </c>
      <c r="H22" s="1" t="s">
        <v>21</v>
      </c>
      <c r="I22" s="1" t="s">
        <v>163</v>
      </c>
      <c r="J22" s="1" t="s">
        <v>23</v>
      </c>
      <c r="K22" s="1" t="s">
        <v>24</v>
      </c>
      <c r="L22" s="1" t="s">
        <v>33</v>
      </c>
      <c r="M22" s="1" t="s">
        <v>34</v>
      </c>
      <c r="N22" s="1" t="s">
        <v>164</v>
      </c>
      <c r="O22" s="2">
        <f>"3 A"</f>
      </c>
    </row>
    <row x14ac:dyDescent="0.25" r="23" customHeight="1" ht="18.75">
      <c r="A23" s="1" t="s">
        <v>165</v>
      </c>
      <c r="B23" s="1" t="s">
        <v>166</v>
      </c>
      <c r="C23" s="1" t="s">
        <v>17</v>
      </c>
      <c r="D23" s="1" t="s">
        <v>167</v>
      </c>
      <c r="E23" s="1" t="s">
        <v>168</v>
      </c>
      <c r="F23" s="2">
        <f>"$ 7.389"</f>
      </c>
      <c r="G23" s="1" t="s">
        <v>20</v>
      </c>
      <c r="H23" s="1" t="s">
        <v>21</v>
      </c>
      <c r="I23" s="1" t="s">
        <v>169</v>
      </c>
      <c r="J23" s="1" t="s">
        <v>23</v>
      </c>
      <c r="K23" s="1" t="s">
        <v>24</v>
      </c>
      <c r="L23" s="1" t="s">
        <v>33</v>
      </c>
      <c r="M23" s="1" t="s">
        <v>34</v>
      </c>
      <c r="N23" s="1" t="s">
        <v>35</v>
      </c>
      <c r="O23" s="2">
        <f>"5 A"</f>
      </c>
    </row>
    <row x14ac:dyDescent="0.25" r="24" customHeight="1" ht="18.75">
      <c r="A24" s="1" t="s">
        <v>170</v>
      </c>
      <c r="B24" s="1" t="s">
        <v>171</v>
      </c>
      <c r="C24" s="1" t="s">
        <v>49</v>
      </c>
      <c r="D24" s="1" t="s">
        <v>172</v>
      </c>
      <c r="E24" s="1" t="s">
        <v>173</v>
      </c>
      <c r="F24" s="2">
        <f>"$ 4.725"</f>
      </c>
      <c r="G24" s="1" t="s">
        <v>20</v>
      </c>
      <c r="H24" s="1" t="s">
        <v>21</v>
      </c>
      <c r="I24" s="1" t="s">
        <v>174</v>
      </c>
      <c r="J24" s="1" t="s">
        <v>23</v>
      </c>
      <c r="K24" s="1" t="s">
        <v>24</v>
      </c>
      <c r="L24" s="1" t="s">
        <v>25</v>
      </c>
      <c r="M24" s="1"/>
      <c r="N24" s="1" t="s">
        <v>175</v>
      </c>
      <c r="O24" s="2">
        <f>"12 A"</f>
      </c>
    </row>
    <row x14ac:dyDescent="0.25" r="25" customHeight="1" ht="18.75">
      <c r="A25" s="1" t="s">
        <v>176</v>
      </c>
      <c r="B25" s="1" t="s">
        <v>177</v>
      </c>
      <c r="C25" s="1" t="s">
        <v>38</v>
      </c>
      <c r="D25" s="1" t="s">
        <v>178</v>
      </c>
      <c r="E25" s="1" t="s">
        <v>179</v>
      </c>
      <c r="F25" s="2">
        <f>"$ 14.727"</f>
      </c>
      <c r="G25" s="1" t="s">
        <v>20</v>
      </c>
      <c r="H25" s="1" t="s">
        <v>21</v>
      </c>
      <c r="I25" s="1" t="s">
        <v>180</v>
      </c>
      <c r="J25" s="1" t="s">
        <v>43</v>
      </c>
      <c r="K25" s="1" t="s">
        <v>24</v>
      </c>
      <c r="L25" s="1" t="s">
        <v>67</v>
      </c>
      <c r="M25" s="1" t="s">
        <v>74</v>
      </c>
      <c r="N25" s="1" t="s">
        <v>81</v>
      </c>
      <c r="O25" s="2">
        <f>"30 A"</f>
      </c>
    </row>
    <row x14ac:dyDescent="0.25" r="26" customHeight="1" ht="18.75">
      <c r="A26" s="1" t="s">
        <v>181</v>
      </c>
      <c r="B26" s="1" t="s">
        <v>182</v>
      </c>
      <c r="C26" s="1" t="s">
        <v>17</v>
      </c>
      <c r="D26" s="1" t="s">
        <v>183</v>
      </c>
      <c r="E26" s="1" t="s">
        <v>184</v>
      </c>
      <c r="F26" s="2">
        <f>"$ 5.981"</f>
      </c>
      <c r="G26" s="1" t="s">
        <v>20</v>
      </c>
      <c r="H26" s="1" t="s">
        <v>21</v>
      </c>
      <c r="I26" s="1" t="s">
        <v>185</v>
      </c>
      <c r="J26" s="1" t="s">
        <v>23</v>
      </c>
      <c r="K26" s="1" t="s">
        <v>24</v>
      </c>
      <c r="L26" s="1" t="s">
        <v>25</v>
      </c>
      <c r="M26" s="1" t="s">
        <v>26</v>
      </c>
      <c r="N26" s="1" t="s">
        <v>27</v>
      </c>
      <c r="O26" s="2">
        <f>"5 A"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2023-07-11T04:13:01.891Z</dcterms:created>
  <dcterms:modified xsi:type="dcterms:W3CDTF">2023-07-11T04:13:01.891Z</dcterms:modified>
</cp:coreProperties>
</file>