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57c1267de332c6/Desktop/DataClass/Kickstarter_Analysis/"/>
    </mc:Choice>
  </mc:AlternateContent>
  <xr:revisionPtr revIDLastSave="979" documentId="13_ncr:1_{D754642E-E684-4F4D-953B-1821B0424A6E}" xr6:coauthVersionLast="47" xr6:coauthVersionMax="47" xr10:uidLastSave="{3B419A95-F066-4CA7-8EDA-7A8EA47D63CB}"/>
  <bookViews>
    <workbookView xWindow="-98" yWindow="-98" windowWidth="21795" windowHeight="12975" xr2:uid="{00000000-000D-0000-FFFF-FFFF00000000}"/>
  </bookViews>
  <sheets>
    <sheet name="Theatre Outcomes By Launch Date" sheetId="24" r:id="rId1"/>
    <sheet name="Outcomes based on Goals" sheetId="25" r:id="rId2"/>
    <sheet name="Kickstarter" sheetId="1" r:id="rId3"/>
    <sheet name="Descriptive Statistics" sheetId="20" r:id="rId4"/>
    <sheet name="Failed US Kickstarters" sheetId="19" r:id="rId5"/>
    <sheet name="Category Statistics" sheetId="11" r:id="rId6"/>
    <sheet name="Subcategory Statistics" sheetId="14" r:id="rId7"/>
    <sheet name="Outcomes Based on Launch Date" sheetId="7" r:id="rId8"/>
    <sheet name="Edinburgh Research" sheetId="16" r:id="rId9"/>
    <sheet name="Box and Whisker Chart" sheetId="22" r:id="rId10"/>
  </sheets>
  <definedNames>
    <definedName name="_xlnm._FilterDatabase" localSheetId="3" hidden="1">'Descriptive Statistics'!$B$1:$B$11</definedName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25" l="1"/>
  <c r="F4" i="25"/>
  <c r="F5" i="25"/>
  <c r="F6" i="25"/>
  <c r="F7" i="25"/>
  <c r="F8" i="25"/>
  <c r="F9" i="25"/>
  <c r="F10" i="25"/>
  <c r="F11" i="25"/>
  <c r="F12" i="25"/>
  <c r="F13" i="25"/>
  <c r="C13" i="25"/>
  <c r="H3" i="25"/>
  <c r="H4" i="25"/>
  <c r="H5" i="25"/>
  <c r="H6" i="25"/>
  <c r="H7" i="25"/>
  <c r="H8" i="25"/>
  <c r="H9" i="25"/>
  <c r="H10" i="25"/>
  <c r="H11" i="25"/>
  <c r="H12" i="25"/>
  <c r="H2" i="25"/>
  <c r="G3" i="25"/>
  <c r="G4" i="25"/>
  <c r="G5" i="25"/>
  <c r="G6" i="25"/>
  <c r="G7" i="25"/>
  <c r="G8" i="25"/>
  <c r="G9" i="25"/>
  <c r="G10" i="25"/>
  <c r="G11" i="25"/>
  <c r="G12" i="25"/>
  <c r="G13" i="25"/>
  <c r="G2" i="25"/>
  <c r="F2" i="25"/>
  <c r="E3" i="25"/>
  <c r="E4" i="25"/>
  <c r="E5" i="25"/>
  <c r="E6" i="25"/>
  <c r="E7" i="25"/>
  <c r="E8" i="25"/>
  <c r="E9" i="25"/>
  <c r="E10" i="25"/>
  <c r="E11" i="25"/>
  <c r="E12" i="25"/>
  <c r="E13" i="25"/>
  <c r="H13" i="25" s="1"/>
  <c r="E2" i="25"/>
  <c r="D13" i="25"/>
  <c r="D12" i="25"/>
  <c r="D11" i="25"/>
  <c r="D10" i="25"/>
  <c r="D9" i="25"/>
  <c r="D8" i="25"/>
  <c r="D7" i="25"/>
  <c r="D6" i="25"/>
  <c r="D5" i="25"/>
  <c r="D4" i="25"/>
  <c r="D3" i="25"/>
  <c r="C3" i="25"/>
  <c r="D2" i="25"/>
  <c r="C2" i="25"/>
  <c r="B13" i="25"/>
  <c r="C12" i="25"/>
  <c r="C11" i="25"/>
  <c r="C10" i="25"/>
  <c r="C9" i="25"/>
  <c r="C8" i="25"/>
  <c r="C7" i="25"/>
  <c r="C6" i="25"/>
  <c r="C5" i="25"/>
  <c r="C4" i="25"/>
  <c r="B2" i="25"/>
  <c r="B12" i="25"/>
  <c r="B11" i="25"/>
  <c r="B10" i="25"/>
  <c r="B9" i="25"/>
  <c r="B8" i="25"/>
  <c r="B7" i="25"/>
  <c r="B6" i="25"/>
  <c r="B5" i="25"/>
  <c r="B4" i="25"/>
  <c r="B3" i="25"/>
  <c r="U3754" i="1"/>
  <c r="U3882" i="1"/>
  <c r="U4010" i="1"/>
  <c r="B15" i="20"/>
  <c r="C15" i="20"/>
  <c r="C14" i="20"/>
  <c r="C13" i="20"/>
  <c r="B14" i="20"/>
  <c r="B13" i="20"/>
  <c r="C12" i="20"/>
  <c r="B12" i="20"/>
  <c r="C7" i="20"/>
  <c r="C6" i="20"/>
  <c r="C5" i="20"/>
  <c r="C4" i="20"/>
  <c r="B4" i="20"/>
  <c r="B6" i="20"/>
  <c r="B5" i="20"/>
  <c r="B7" i="20" s="1"/>
  <c r="C11" i="20"/>
  <c r="B11" i="20"/>
  <c r="C10" i="20"/>
  <c r="B10" i="20"/>
  <c r="C3" i="20"/>
  <c r="B3" i="20"/>
  <c r="C2" i="20"/>
  <c r="B2" i="20"/>
  <c r="D3" i="16"/>
  <c r="D4" i="16"/>
  <c r="D5" i="16"/>
  <c r="D6" i="16"/>
  <c r="D2" i="16"/>
  <c r="C3" i="16"/>
  <c r="C4" i="16"/>
  <c r="C5" i="16"/>
  <c r="C6" i="16"/>
  <c r="C2" i="16"/>
  <c r="B2" i="16"/>
  <c r="B4" i="16"/>
  <c r="B6" i="16"/>
  <c r="B5" i="16"/>
  <c r="B3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<sst xmlns="http://schemas.openxmlformats.org/spreadsheetml/2006/main" count="35068" uniqueCount="8417">
  <si>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</si>
  <si>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</si>
  <si>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</si>
  <si>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</si>
  <si>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</si>
  <si>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</si>
  <si>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</si>
  <si>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</si>
  <si>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</si>
  <si>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</si>
  <si>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</si>
  <si>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</si>
  <si>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</si>
  <si>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</si>
  <si>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</si>
  <si>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</si>
  <si>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</si>
  <si>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</si>
  <si>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</si>
  <si>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</si>
  <si>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</si>
  <si>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</si>
  <si>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</si>
  <si>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</si>
  <si>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</si>
  <si>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</si>
  <si>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</si>
  <si>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</si>
  <si>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</si>
  <si>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</si>
  <si>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</si>
  <si>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</si>
  <si>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</si>
  <si>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</si>
  <si>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</si>
  <si>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</si>
  <si>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</si>
  <si>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</si>
  <si>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</si>
  <si>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</si>
  <si>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</si>
  <si>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</si>
  <si>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</si>
  <si>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</si>
  <si>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</si>
  <si>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</si>
  <si>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</si>
  <si>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</si>
  <si>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</si>
  <si>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</si>
  <si>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</si>
  <si>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</si>
  <si>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</si>
  <si>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</si>
  <si>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</si>
  <si>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</si>
  <si>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</si>
  <si>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</si>
  <si>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</si>
  <si>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</si>
  <si>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</si>
  <si>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</si>
  <si>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</si>
  <si>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</si>
  <si>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</si>
  <si>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</si>
  <si>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</si>
  <si>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</si>
  <si>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</si>
  <si>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</si>
  <si>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</si>
  <si>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</si>
  <si>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</si>
  <si>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</si>
  <si>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</si>
  <si>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</si>
  <si>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</si>
  <si>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</si>
  <si>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</si>
  <si>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</si>
  <si>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</si>
  <si>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</si>
  <si>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</si>
  <si>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</si>
  <si>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</si>
  <si>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</si>
  <si>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</si>
  <si>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</si>
  <si>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</si>
  <si>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</si>
  <si>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</si>
  <si>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</si>
  <si>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</si>
  <si>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</si>
  <si>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</si>
  <si>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</si>
  <si>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</si>
  <si>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</si>
  <si>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</si>
  <si>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</si>
  <si>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</si>
  <si>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</si>
  <si>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</si>
  <si>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</si>
  <si>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</si>
  <si>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</si>
  <si>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</si>
  <si>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</si>
  <si>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</si>
  <si>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</si>
  <si>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</si>
  <si>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</si>
  <si>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</si>
  <si>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</si>
  <si>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</si>
  <si>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</si>
  <si>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</si>
  <si>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</si>
  <si>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</si>
  <si>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</si>
  <si>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</si>
  <si>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</si>
  <si>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</si>
  <si>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</si>
  <si>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</si>
  <si>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</si>
  <si>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</si>
  <si>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</si>
  <si>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</si>
  <si>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</si>
  <si>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</si>
  <si>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</si>
  <si>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</si>
  <si>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</si>
  <si>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</si>
  <si>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</si>
  <si>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</si>
  <si>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</si>
  <si>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</si>
  <si>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</si>
  <si>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</si>
  <si>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</si>
  <si>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</si>
  <si>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</si>
  <si>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</si>
  <si>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</si>
  <si>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</si>
  <si>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</si>
  <si>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</si>
  <si>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</si>
  <si>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</si>
  <si>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</si>
  <si>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</si>
  <si>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</si>
  <si>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</si>
  <si>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</si>
  <si>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</si>
  <si>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</si>
  <si>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</si>
  <si>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</si>
  <si>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</si>
  <si>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</si>
  <si>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</si>
  <si>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</si>
  <si>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</si>
  <si>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</si>
  <si>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</si>
  <si>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</si>
  <si>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</si>
  <si>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</si>
  <si>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</si>
  <si>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</si>
  <si>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</si>
  <si>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</si>
  <si>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</si>
  <si>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</si>
  <si>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</si>
  <si>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</si>
  <si>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</si>
  <si>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</si>
  <si>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</si>
  <si>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</si>
  <si>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</si>
  <si>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</si>
  <si>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</si>
  <si>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</si>
  <si>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</si>
  <si>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</si>
  <si>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</si>
  <si>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</si>
  <si>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</si>
  <si>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</si>
  <si>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</si>
  <si>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</si>
  <si>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</si>
  <si>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</si>
  <si>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</si>
  <si>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</si>
  <si>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</si>
  <si>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</si>
  <si>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</si>
  <si>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</si>
  <si>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</si>
  <si>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</si>
  <si>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</si>
  <si>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</si>
  <si>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</si>
  <si>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</si>
  <si>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</si>
  <si>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</si>
  <si>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</si>
  <si>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</si>
  <si>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</si>
  <si>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</si>
  <si>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</si>
  <si>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</si>
  <si>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</si>
  <si>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</si>
  <si>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</si>
  <si>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</si>
  <si>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</si>
  <si>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</si>
  <si>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</si>
  <si>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</si>
  <si>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</si>
  <si>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</si>
  <si>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</si>
  <si>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</si>
  <si>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</si>
  <si>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</si>
  <si>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</si>
  <si>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</si>
  <si>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</si>
  <si>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</si>
  <si>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</si>
  <si>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</si>
  <si>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</si>
  <si>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</si>
  <si>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</si>
  <si>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</si>
  <si>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</si>
  <si>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</si>
  <si>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</si>
  <si>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</si>
  <si>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</si>
  <si>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</si>
  <si>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</si>
  <si>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</si>
  <si>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</si>
  <si>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</si>
  <si>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</si>
  <si>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</si>
  <si>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</si>
  <si>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</si>
  <si>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</si>
  <si>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</si>
  <si>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</si>
  <si>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</si>
  <si>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</si>
  <si>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</si>
  <si>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</si>
  <si>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</si>
  <si>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</si>
  <si>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</si>
  <si>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</si>
  <si>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</si>
  <si>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</si>
  <si>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</si>
  <si>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</si>
  <si>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</si>
  <si>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</si>
  <si>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</si>
  <si>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</si>
  <si>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</si>
  <si>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</si>
  <si>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</si>
  <si>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</si>
  <si>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</si>
  <si>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</si>
  <si>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</si>
  <si>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</si>
  <si>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</si>
  <si>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</si>
  <si>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</si>
  <si>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</si>
  <si>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</si>
  <si>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</si>
  <si>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</si>
  <si>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</si>
  <si>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</si>
  <si>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</si>
  <si>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</si>
  <si>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</si>
  <si>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</si>
  <si>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</si>
  <si>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</si>
  <si>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</si>
  <si>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</si>
  <si>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</si>
  <si>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</si>
  <si>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</si>
  <si>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</si>
  <si>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</si>
  <si>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</si>
  <si>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</si>
  <si>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</si>
  <si>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</si>
  <si>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</si>
  <si>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</si>
  <si>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</si>
  <si>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</si>
  <si>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</si>
  <si>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</si>
  <si>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</si>
  <si>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</si>
  <si>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</si>
  <si>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</si>
  <si>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</si>
  <si>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</si>
  <si>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</si>
  <si>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</si>
  <si>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</si>
  <si>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</si>
  <si>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</si>
  <si>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</si>
  <si>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</si>
  <si>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</si>
  <si>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</si>
  <si>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</si>
  <si>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</si>
  <si>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</si>
  <si>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</si>
  <si>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</si>
  <si>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</si>
  <si>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</si>
  <si>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</si>
  <si>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</si>
  <si>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</si>
  <si>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</si>
  <si>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</si>
  <si>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</si>
  <si>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</si>
  <si>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</si>
  <si>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</si>
  <si>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</si>
  <si>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</si>
  <si>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</si>
  <si>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</si>
  <si>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</si>
  <si>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</si>
  <si>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</si>
  <si>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</si>
  <si>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</si>
  <si>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</si>
  <si>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</si>
  <si>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</si>
  <si>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</si>
  <si>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</si>
  <si>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</si>
  <si>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</si>
  <si>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</si>
  <si>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</si>
  <si>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</si>
  <si>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</si>
  <si>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</si>
  <si>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</si>
  <si>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</si>
  <si>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</si>
  <si>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</si>
  <si>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</si>
  <si>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</si>
  <si>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</si>
  <si>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</si>
  <si>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</si>
  <si>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</si>
  <si>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</si>
  <si>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</si>
  <si>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</si>
  <si>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</si>
  <si>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</si>
  <si>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</si>
  <si>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</si>
  <si>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</si>
  <si>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</si>
  <si>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</si>
  <si>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</si>
  <si>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</si>
  <si>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</si>
  <si>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</si>
  <si>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</si>
  <si>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</si>
  <si>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</si>
  <si>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</si>
  <si>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</si>
  <si>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</si>
  <si>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</si>
  <si>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</si>
  <si>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</si>
  <si>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</si>
  <si>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</si>
  <si>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</si>
  <si>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</si>
  <si>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</si>
  <si>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</si>
  <si>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</si>
  <si>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</si>
  <si>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</si>
  <si>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</si>
  <si>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</si>
  <si>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</si>
  <si>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</si>
  <si>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</si>
  <si>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</si>
  <si>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</si>
  <si>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</si>
  <si>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</si>
  <si>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</si>
  <si>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</si>
  <si>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</si>
  <si>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</si>
  <si>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</si>
  <si>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</si>
  <si>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</si>
  <si>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</si>
  <si>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</si>
  <si>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</si>
  <si>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</si>
  <si>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</si>
  <si>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</si>
  <si>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</si>
  <si>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</si>
  <si>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</si>
  <si>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</si>
  <si>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</si>
  <si>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</si>
  <si>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</si>
  <si>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</si>
  <si>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</si>
  <si>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</si>
  <si>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</si>
  <si>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</si>
  <si>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</si>
  <si>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</si>
  <si>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</si>
  <si>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</si>
  <si>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</si>
  <si>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</si>
  <si>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</si>
  <si>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</si>
  <si>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</si>
  <si>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</si>
  <si>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</si>
  <si>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</si>
  <si>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</si>
  <si>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</si>
  <si>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</si>
  <si>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</si>
  <si>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</si>
  <si>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</si>
  <si>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</si>
  <si>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</si>
  <si>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</si>
  <si>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</si>
  <si>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</si>
  <si>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</si>
  <si>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</si>
  <si>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</si>
  <si>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</si>
  <si>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</si>
  <si>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</si>
  <si>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</si>
  <si>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</si>
  <si>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</si>
  <si>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</si>
  <si>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</si>
  <si>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</si>
  <si>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</si>
  <si>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</si>
  <si>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</si>
  <si>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</si>
  <si>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</si>
  <si>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</si>
  <si>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</si>
  <si>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</si>
  <si>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</si>
  <si>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</si>
  <si>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</si>
  <si>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</si>
  <si>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</si>
  <si>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</si>
  <si>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</si>
  <si>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</si>
  <si>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</si>
  <si>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</si>
  <si>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</si>
  <si>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</si>
  <si>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</si>
  <si>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</si>
  <si>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</si>
  <si>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</si>
  <si>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</si>
  <si>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</si>
  <si>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</si>
  <si>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</si>
  <si>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</si>
  <si>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</si>
  <si>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</si>
  <si>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</si>
  <si>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</si>
  <si>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</si>
  <si>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</si>
  <si>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</si>
  <si>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</si>
  <si>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</si>
  <si>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</si>
  <si>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</si>
  <si>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</si>
  <si>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</si>
  <si>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</si>
  <si>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</si>
  <si>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</si>
  <si>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</si>
  <si>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</si>
  <si>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</si>
  <si>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</si>
  <si>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</si>
  <si>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</si>
  <si>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</si>
  <si>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</si>
  <si>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</si>
  <si>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</si>
  <si>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</si>
  <si>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</si>
  <si>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</si>
  <si>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</si>
  <si>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</si>
  <si>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</si>
  <si>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</si>
  <si>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</si>
  <si>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</si>
  <si>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</si>
  <si>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</si>
  <si>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</si>
  <si>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</si>
  <si>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</si>
  <si>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</si>
  <si>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</si>
  <si>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</si>
  <si>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</si>
  <si>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</si>
  <si>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</si>
  <si>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</si>
  <si>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</si>
  <si>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</si>
  <si>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</si>
  <si>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</si>
  <si>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</si>
  <si>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</si>
  <si>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</si>
  <si>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</si>
  <si>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</si>
  <si>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</si>
  <si>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</si>
  <si>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</si>
  <si>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</si>
  <si>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</si>
  <si>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</si>
  <si>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</si>
  <si>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</si>
  <si>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</si>
  <si>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</si>
  <si>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</si>
  <si>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</si>
  <si>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</si>
  <si>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</si>
  <si>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</si>
  <si>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</si>
  <si>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</si>
  <si>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</si>
  <si>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</si>
  <si>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</si>
  <si>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</si>
  <si>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</si>
  <si>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</si>
  <si>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</si>
  <si>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</si>
  <si>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</si>
  <si>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</si>
  <si>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</si>
  <si>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</si>
  <si>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</si>
  <si>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</si>
  <si>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</si>
  <si>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</si>
  <si>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</si>
  <si>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</si>
  <si>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</si>
  <si>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</si>
  <si>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</si>
  <si>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</si>
  <si>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</si>
  <si>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</si>
  <si>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</si>
  <si>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</si>
  <si>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</si>
  <si>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</si>
  <si>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</si>
  <si>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</si>
  <si>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</si>
  <si>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</si>
  <si>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</si>
  <si>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</si>
  <si>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</si>
  <si>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</si>
  <si>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</si>
  <si>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</si>
  <si>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</si>
  <si>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</si>
  <si>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</si>
  <si>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</si>
  <si>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</si>
  <si>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</si>
  <si>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</si>
  <si>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</si>
  <si>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</si>
  <si>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</si>
  <si>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</si>
  <si>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</si>
  <si>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</si>
  <si>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</si>
  <si>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</si>
  <si>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</si>
  <si>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</si>
  <si>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</si>
  <si>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</si>
  <si>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</si>
  <si>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</si>
  <si>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</si>
  <si>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</si>
  <si>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</si>
  <si>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</si>
  <si>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</si>
  <si>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</si>
  <si>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</si>
  <si>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</si>
  <si>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</si>
  <si>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</si>
  <si>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</si>
  <si>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</si>
  <si>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</si>
  <si>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</si>
  <si>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</si>
  <si>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</si>
  <si>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</si>
  <si>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</si>
  <si>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</si>
  <si>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</si>
  <si>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</si>
  <si>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</si>
  <si>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</si>
  <si>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</si>
  <si>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</si>
  <si>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</si>
  <si>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</si>
  <si>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</si>
  <si>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</si>
  <si>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</si>
  <si>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</si>
  <si>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</si>
  <si>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</si>
  <si>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</si>
  <si>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</si>
  <si>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</si>
  <si>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</si>
  <si>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</si>
  <si>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</si>
  <si>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</si>
  <si>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</si>
  <si>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</si>
  <si>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</si>
  <si>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</si>
  <si>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</si>
  <si>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</si>
  <si>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</si>
  <si>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</si>
  <si>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</si>
  <si>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</si>
  <si>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</si>
  <si>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</si>
  <si>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</si>
  <si>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</si>
  <si>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</si>
  <si>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</si>
  <si>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</si>
  <si>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</si>
  <si>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</si>
  <si>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</si>
  <si>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</si>
  <si>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</si>
  <si>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</si>
  <si>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</si>
  <si>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</si>
  <si>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</si>
  <si>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</si>
  <si>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</si>
  <si>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</si>
  <si>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</si>
  <si>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</si>
  <si>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</si>
  <si>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</si>
  <si>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</si>
  <si>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</si>
  <si>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</si>
  <si>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</si>
  <si>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</si>
  <si>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</si>
  <si>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</si>
  <si>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</si>
  <si>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</si>
  <si>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</si>
  <si>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</si>
  <si>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</si>
  <si>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</si>
  <si>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</si>
  <si>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</si>
  <si>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</si>
  <si>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</si>
  <si>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</si>
  <si>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</si>
  <si>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</si>
  <si>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</si>
  <si>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</si>
  <si>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</si>
  <si>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</si>
  <si>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</si>
  <si>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</si>
  <si>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</si>
  <si>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</si>
  <si>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</si>
  <si>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</si>
  <si>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</si>
  <si>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</si>
  <si>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</si>
  <si>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</si>
  <si>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</si>
  <si>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</si>
  <si>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</si>
  <si>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</si>
  <si>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</si>
  <si>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</si>
  <si>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</si>
  <si>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</si>
  <si>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</si>
  <si>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</si>
  <si>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</si>
  <si>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</si>
  <si>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</si>
  <si>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</si>
  <si>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</si>
  <si>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</si>
  <si>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</si>
  <si>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</si>
  <si>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</si>
  <si>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</si>
  <si>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</si>
  <si>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</si>
  <si>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</si>
  <si>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</si>
  <si>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</si>
  <si>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</si>
  <si>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</si>
  <si>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</si>
  <si>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</si>
  <si>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</si>
  <si>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</si>
  <si>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</si>
  <si>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</si>
  <si>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</si>
  <si>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</si>
  <si>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</si>
  <si>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</si>
  <si>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</si>
  <si>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</si>
  <si>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</si>
  <si>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</si>
  <si>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</si>
  <si>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</si>
  <si>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</si>
  <si>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</si>
  <si>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</si>
  <si>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</si>
  <si>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</si>
  <si>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</si>
  <si>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</si>
  <si>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</si>
  <si>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</si>
  <si>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</si>
  <si>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</si>
  <si>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</si>
  <si>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</si>
  <si>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</si>
  <si>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</si>
  <si>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</si>
  <si>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</si>
  <si>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</si>
  <si>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</si>
  <si>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</si>
  <si>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</si>
  <si>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</si>
  <si>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</si>
  <si>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</si>
  <si>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</si>
  <si>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</si>
  <si>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</si>
  <si>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</si>
  <si>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</si>
  <si>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</si>
  <si>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</si>
  <si>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</si>
  <si>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</si>
  <si>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</si>
  <si>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</si>
  <si>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</si>
  <si>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</si>
  <si>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</si>
  <si>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</si>
  <si>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</si>
  <si>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</si>
  <si>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</si>
  <si>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</si>
  <si>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</si>
  <si>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</si>
  <si>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</si>
  <si>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</si>
  <si>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</si>
  <si>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</si>
  <si>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</si>
  <si>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</si>
  <si>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</si>
  <si>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</si>
  <si>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</si>
  <si>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</si>
  <si>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</si>
  <si>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</si>
  <si>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</si>
  <si>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</si>
  <si>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</si>
  <si>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</si>
  <si>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</si>
  <si>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</si>
  <si>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</si>
  <si>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</si>
  <si>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</si>
  <si>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</si>
  <si>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</si>
  <si>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</si>
  <si>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</si>
  <si>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</si>
  <si>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</si>
  <si>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</si>
  <si>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</si>
  <si>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</si>
  <si>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</si>
  <si>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</si>
  <si>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</si>
  <si>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</si>
  <si>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</si>
  <si>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</si>
  <si>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</si>
  <si>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</si>
  <si>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</si>
  <si>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</si>
  <si>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</si>
  <si>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</si>
  <si>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</si>
  <si>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</si>
  <si>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</si>
  <si>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</si>
  <si>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</si>
  <si>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</si>
  <si>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</si>
  <si>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</si>
  <si>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</si>
  <si>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</si>
  <si>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</si>
  <si>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</si>
  <si>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</si>
  <si>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</si>
  <si>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</si>
  <si>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</si>
  <si>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</si>
  <si>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</si>
  <si>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</si>
  <si>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</si>
  <si>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</si>
  <si>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</si>
  <si>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</si>
  <si>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</si>
  <si>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</si>
  <si>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</si>
  <si>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</si>
  <si>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</si>
  <si>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</si>
  <si>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</si>
  <si>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</si>
  <si>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</si>
  <si>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</si>
  <si>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</si>
  <si>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</si>
  <si>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</si>
  <si>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</si>
  <si>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</si>
  <si>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</si>
  <si>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</si>
  <si>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</si>
  <si>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</si>
  <si>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</si>
  <si>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</si>
  <si>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</si>
  <si>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</si>
  <si>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</si>
  <si>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</si>
  <si>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</si>
  <si>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</si>
  <si>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</si>
  <si>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</si>
  <si>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</si>
  <si>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</si>
  <si>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</si>
  <si>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</si>
  <si>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</si>
  <si>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</si>
  <si>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</si>
  <si>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</si>
  <si>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</si>
  <si>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</si>
  <si>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</si>
  <si>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</si>
  <si>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</si>
  <si>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</si>
  <si>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</si>
  <si>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</si>
  <si>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</si>
  <si>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</si>
  <si>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</si>
  <si>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</si>
  <si>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</si>
  <si>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</si>
  <si>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</si>
  <si>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</si>
  <si>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</si>
  <si>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</si>
  <si>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</si>
  <si>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</si>
  <si>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</si>
  <si>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</si>
  <si>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</si>
  <si>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</si>
  <si>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</si>
  <si>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</si>
  <si>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</si>
  <si>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</si>
  <si>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</si>
  <si>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</si>
  <si>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</si>
  <si>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</si>
  <si>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</si>
  <si>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</si>
  <si>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</si>
  <si>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</si>
  <si>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</si>
  <si>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</si>
  <si>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</si>
  <si>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</si>
  <si>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</si>
  <si>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</si>
  <si>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</si>
  <si>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</si>
  <si>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</si>
  <si>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</si>
  <si>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</si>
  <si>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</si>
  <si>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</si>
  <si>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</si>
  <si>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</si>
  <si>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</si>
  <si>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</si>
  <si>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</si>
  <si>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</si>
  <si>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</si>
  <si>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</si>
  <si>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</si>
  <si>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</si>
  <si>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</si>
  <si>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</si>
  <si>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</si>
  <si>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</si>
  <si>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</si>
  <si>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</si>
  <si>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</si>
  <si>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</si>
  <si>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</si>
  <si>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</si>
  <si>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</si>
  <si>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</si>
  <si>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</si>
  <si>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</si>
  <si>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</si>
  <si>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</si>
  <si>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</si>
  <si>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</si>
  <si>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</si>
  <si>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</si>
  <si>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</si>
  <si>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</si>
  <si>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</si>
  <si>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</si>
  <si>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</si>
  <si>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</si>
  <si>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</si>
  <si>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</si>
  <si>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</si>
  <si>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</si>
  <si>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</si>
  <si>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</si>
  <si>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</si>
  <si>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</si>
  <si>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</si>
  <si>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</si>
  <si>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</si>
  <si>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</si>
  <si>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</si>
  <si>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</si>
  <si>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</si>
  <si>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</si>
  <si>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</si>
  <si>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</si>
  <si>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</si>
  <si>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</si>
  <si>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</si>
  <si>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</si>
  <si>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</si>
  <si>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</si>
  <si>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</si>
  <si>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</si>
  <si>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</si>
  <si>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</si>
  <si>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</si>
  <si>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</si>
  <si>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</si>
  <si>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</si>
  <si>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</si>
  <si>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</si>
  <si>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</si>
  <si>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</si>
  <si>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</si>
  <si>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</si>
  <si>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</si>
  <si>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</si>
  <si>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</si>
  <si>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</si>
  <si>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</si>
  <si>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</si>
  <si>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</si>
  <si>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</si>
  <si>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</si>
  <si>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</si>
  <si>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</si>
  <si>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</si>
  <si>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</si>
  <si>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</si>
  <si>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</si>
  <si>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</si>
  <si>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</si>
  <si>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</si>
  <si>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</si>
  <si>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</si>
  <si>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</si>
  <si>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</si>
  <si>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</si>
  <si>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</si>
  <si>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</si>
  <si>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</si>
  <si>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</si>
  <si>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</si>
  <si>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</si>
  <si>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</si>
  <si>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</si>
  <si>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</si>
  <si>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</si>
  <si>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</si>
  <si>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</si>
  <si>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</si>
  <si>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</si>
  <si>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</si>
  <si>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</si>
  <si>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</si>
  <si>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</si>
  <si>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</si>
  <si>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</si>
  <si>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</si>
  <si>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</si>
  <si>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</si>
  <si>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</si>
  <si>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</si>
  <si>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</si>
  <si>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</si>
  <si>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</si>
  <si>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</si>
  <si>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</si>
  <si>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</si>
  <si>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</si>
  <si>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</si>
  <si>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</si>
  <si>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</si>
  <si>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</si>
  <si>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</si>
  <si>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</si>
  <si>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</si>
  <si>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</si>
  <si>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</si>
  <si>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</si>
  <si>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</si>
  <si>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</si>
  <si>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</si>
  <si>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</si>
  <si>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</si>
  <si>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</si>
  <si>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</si>
  <si>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</si>
  <si>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</si>
  <si>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</si>
  <si>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</si>
  <si>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</si>
  <si>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</si>
  <si>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</si>
  <si>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</si>
  <si>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</si>
  <si>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</si>
  <si>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</si>
  <si>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</si>
  <si>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</si>
  <si>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</si>
  <si>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</si>
  <si>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</si>
  <si>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</si>
  <si>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</si>
  <si>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</si>
  <si>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</si>
  <si>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</si>
  <si>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</si>
  <si>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</si>
  <si>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</si>
  <si>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</si>
  <si>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</si>
  <si>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</si>
  <si>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</si>
  <si>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</si>
  <si>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</si>
  <si>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</si>
  <si>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</si>
  <si>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</si>
  <si>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</si>
  <si>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</si>
  <si>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</si>
  <si>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</si>
  <si>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</si>
  <si>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</si>
  <si>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</si>
  <si>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</si>
  <si>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</si>
  <si>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</si>
  <si>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</si>
  <si>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</si>
  <si>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</si>
  <si>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</si>
  <si>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</si>
  <si>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</si>
  <si>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</si>
  <si>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</si>
  <si>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</si>
  <si>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</si>
  <si>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</si>
  <si>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</si>
  <si>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</si>
  <si>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</si>
  <si>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</si>
  <si>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</si>
  <si>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</si>
  <si>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</si>
  <si>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</si>
  <si>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</si>
  <si>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</si>
  <si>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</si>
  <si>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</si>
  <si>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</si>
  <si>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</si>
  <si>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</si>
  <si>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</si>
  <si>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</si>
  <si>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</si>
  <si>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</si>
  <si>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</si>
  <si>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</si>
  <si>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</si>
  <si>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</si>
  <si>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</si>
  <si>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</si>
  <si>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</si>
  <si>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</si>
  <si>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</si>
  <si>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</si>
  <si>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</si>
  <si>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</si>
  <si>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</si>
  <si>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</si>
  <si>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</si>
  <si>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</si>
  <si>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</si>
  <si>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</si>
  <si>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</si>
  <si>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</si>
  <si>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</si>
  <si>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</si>
  <si>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</si>
  <si>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</si>
  <si>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</si>
  <si>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</si>
  <si>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</si>
  <si>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</si>
  <si>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</si>
  <si>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</si>
  <si>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</si>
  <si>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</si>
  <si>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</si>
  <si>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</si>
  <si>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</si>
  <si>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</si>
  <si>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</si>
  <si>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</si>
  <si>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</si>
  <si>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</si>
  <si>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</si>
  <si>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</si>
  <si>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</si>
  <si>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</si>
  <si>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</si>
  <si>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</si>
  <si>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</si>
  <si>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</si>
  <si>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</si>
  <si>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</si>
  <si>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</si>
  <si>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</si>
  <si>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</si>
  <si>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</si>
  <si>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</si>
  <si>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</si>
  <si>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</si>
  <si>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</si>
  <si>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</si>
  <si>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</si>
  <si>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</si>
  <si>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</si>
  <si>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</si>
  <si>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</si>
  <si>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</si>
  <si>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</si>
  <si>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</si>
  <si>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</si>
  <si>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</si>
  <si>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</si>
  <si>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</si>
  <si>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</si>
  <si>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</si>
  <si>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</si>
  <si>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</si>
  <si>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</si>
  <si>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</si>
  <si>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</si>
  <si>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</si>
  <si>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</si>
  <si>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</si>
  <si>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</si>
  <si>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</si>
  <si>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</si>
  <si>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</si>
  <si>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</si>
  <si>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</si>
  <si>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</si>
  <si>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</si>
  <si>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</si>
  <si>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</si>
  <si>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</si>
  <si>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</si>
  <si>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</si>
  <si>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</si>
  <si>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</si>
  <si>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</si>
  <si>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</si>
  <si>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</si>
  <si>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</si>
  <si>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</si>
  <si>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</si>
  <si>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</si>
  <si>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</si>
  <si>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</si>
  <si>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</si>
  <si>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</si>
  <si>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</si>
  <si>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</si>
  <si>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</si>
  <si>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</si>
  <si>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</si>
  <si>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</si>
  <si>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</si>
  <si>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</si>
  <si>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</si>
  <si>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</si>
  <si>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</si>
  <si>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</si>
  <si>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</si>
  <si>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</si>
  <si>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</si>
  <si>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</si>
  <si>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</si>
  <si>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</si>
  <si>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</si>
  <si>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</si>
  <si>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</si>
  <si>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</si>
  <si>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</si>
  <si>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</si>
  <si>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</si>
  <si>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</si>
  <si>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</si>
  <si>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</si>
  <si>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</si>
  <si>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</si>
  <si>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</si>
  <si>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</si>
  <si>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</si>
  <si>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</si>
  <si>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</si>
  <si>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</si>
  <si>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</si>
  <si>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</si>
  <si>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</si>
  <si>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</si>
  <si>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</si>
  <si>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</si>
  <si>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</si>
  <si>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</si>
  <si>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</si>
  <si>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</si>
  <si>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</si>
  <si>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</si>
  <si>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</si>
  <si>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</si>
  <si>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</si>
  <si>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</si>
  <si>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</si>
  <si>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</si>
  <si>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</si>
  <si>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</si>
  <si>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</si>
  <si>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</si>
  <si>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</si>
  <si>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</si>
  <si>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</si>
  <si>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</si>
  <si>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</si>
  <si>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</si>
  <si>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</si>
  <si>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</si>
  <si>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</si>
  <si>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</si>
  <si>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</si>
  <si>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</si>
  <si>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</si>
  <si>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</si>
  <si>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</si>
  <si>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</si>
  <si>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</si>
  <si>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</si>
  <si>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</si>
  <si>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</si>
  <si>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</si>
  <si>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</si>
  <si>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</si>
  <si>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</si>
  <si>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</si>
  <si>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</si>
  <si>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</si>
  <si>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</si>
  <si>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</si>
  <si>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</si>
  <si>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</si>
  <si>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</si>
  <si>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</si>
  <si>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</si>
  <si>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</si>
  <si>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</si>
  <si>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</si>
  <si>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</si>
  <si>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</si>
  <si>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</si>
  <si>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</si>
  <si>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</si>
  <si>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</si>
  <si>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</si>
  <si>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</si>
  <si>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</si>
  <si>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</si>
  <si>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</si>
  <si>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</si>
  <si>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</si>
  <si>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</si>
  <si>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</si>
  <si>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</si>
  <si>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</si>
  <si>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</si>
  <si>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</si>
  <si>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</si>
  <si>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</si>
  <si>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</si>
  <si>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</si>
  <si>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</si>
  <si>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</si>
  <si>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</si>
  <si>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</si>
  <si>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</si>
  <si>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</si>
  <si>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</si>
  <si>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</si>
  <si>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</si>
  <si>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</si>
  <si>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</si>
  <si>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</si>
  <si>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</si>
  <si>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</si>
  <si>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</si>
  <si>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</si>
  <si>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</si>
  <si>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</si>
  <si>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</si>
  <si>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</si>
  <si>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</si>
  <si>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</si>
  <si>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</si>
  <si>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</si>
  <si>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</si>
  <si>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</si>
  <si>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</si>
  <si>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</si>
  <si>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</si>
  <si>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</si>
  <si>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</si>
  <si>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</si>
  <si>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</si>
  <si>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</si>
  <si>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</si>
  <si>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</si>
  <si>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</si>
  <si>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</si>
  <si>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</si>
  <si>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</si>
  <si>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</si>
  <si>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</si>
  <si>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</si>
  <si>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</si>
  <si>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</si>
  <si>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</si>
  <si>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</si>
  <si>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</si>
  <si>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</si>
  <si>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</si>
  <si>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</si>
  <si>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</si>
  <si>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</si>
  <si>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</si>
  <si>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</si>
  <si>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</si>
  <si>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</si>
  <si>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</si>
  <si>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</si>
  <si>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</si>
  <si>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</si>
  <si>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</si>
  <si>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</si>
  <si>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</si>
  <si>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</si>
  <si>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</si>
  <si>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</si>
  <si>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</si>
  <si>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</si>
  <si>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</si>
  <si>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</si>
  <si>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</si>
  <si>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</si>
  <si>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</si>
  <si>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</si>
  <si>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</si>
  <si>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</si>
  <si>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</si>
  <si>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</si>
  <si>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</si>
  <si>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</si>
  <si>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</si>
  <si>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</si>
  <si>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</si>
  <si>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</si>
  <si>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</si>
  <si>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</si>
  <si>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</si>
  <si>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</si>
  <si>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</si>
  <si>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</si>
  <si>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</si>
  <si>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</si>
  <si>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</si>
  <si>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</si>
  <si>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</si>
  <si>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</si>
  <si>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</si>
  <si>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</si>
  <si>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</si>
  <si>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</si>
  <si>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</si>
  <si>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</si>
  <si>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</si>
  <si>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</si>
  <si>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</si>
  <si>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</si>
  <si>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</si>
  <si>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</si>
  <si>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</si>
  <si>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</si>
  <si>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</si>
  <si>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</si>
  <si>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</si>
  <si>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</si>
  <si>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</si>
  <si>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</si>
  <si>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</si>
  <si>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</si>
  <si>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</si>
  <si>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</si>
  <si>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</si>
  <si>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</si>
  <si>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</si>
  <si>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</si>
  <si>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</si>
  <si>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</si>
  <si>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</si>
  <si>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</si>
  <si>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</si>
  <si>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</si>
  <si>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</si>
  <si>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</si>
  <si>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</si>
  <si>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</si>
  <si>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</si>
  <si>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</si>
  <si>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</si>
  <si>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</si>
  <si>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</si>
  <si>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</si>
  <si>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</si>
  <si>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</si>
  <si>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</si>
  <si>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</si>
  <si>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</si>
  <si>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</si>
  <si>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</si>
  <si>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</si>
  <si>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</si>
  <si>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</si>
  <si>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</si>
  <si>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</si>
  <si>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</si>
  <si>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</si>
  <si>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</si>
  <si>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</si>
  <si>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</si>
  <si>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</si>
  <si>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</si>
  <si>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</si>
  <si>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</si>
  <si>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</si>
  <si>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</si>
  <si>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</si>
  <si>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</si>
  <si>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</si>
  <si>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</si>
  <si>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</si>
  <si>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</si>
  <si>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</si>
  <si>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</si>
  <si>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</si>
  <si>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</si>
  <si>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</si>
  <si>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</si>
  <si>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</si>
  <si>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</si>
  <si>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</si>
  <si>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</si>
  <si>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</si>
  <si>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</si>
  <si>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</si>
  <si>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</si>
  <si>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</si>
  <si>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</si>
  <si>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</si>
  <si>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</si>
  <si>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</si>
  <si>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</si>
  <si>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</si>
  <si>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</si>
  <si>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</si>
  <si>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</si>
  <si>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</si>
  <si>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</si>
  <si>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</si>
  <si>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</si>
  <si>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</si>
  <si>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</si>
  <si>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</si>
  <si>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</si>
  <si>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</si>
  <si>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</si>
  <si>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</si>
  <si>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</si>
  <si>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</si>
  <si>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</si>
  <si>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</si>
  <si>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</si>
  <si>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</si>
  <si>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</si>
  <si>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</si>
  <si>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</si>
  <si>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</si>
  <si>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</si>
  <si>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</si>
  <si>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</si>
  <si>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</si>
  <si>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</si>
  <si>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</si>
  <si>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</si>
  <si>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</si>
  <si>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</si>
  <si>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</si>
  <si>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</si>
  <si>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</si>
  <si>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</si>
  <si>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</si>
  <si>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</si>
  <si>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</si>
  <si>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</si>
  <si>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</si>
  <si>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</si>
  <si>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</si>
  <si>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</si>
  <si>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</si>
  <si>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</si>
  <si>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</si>
  <si>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</si>
  <si>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</si>
  <si>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</si>
  <si>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</si>
  <si>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</si>
  <si>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</si>
  <si>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</si>
  <si>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</si>
  <si>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</si>
  <si>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</si>
  <si>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</si>
  <si>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</si>
  <si>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</si>
  <si>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</si>
  <si>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</si>
  <si>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</si>
  <si>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</si>
  <si>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</si>
  <si>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</si>
  <si>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</si>
  <si>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</si>
  <si>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</si>
  <si>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</si>
  <si>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</si>
  <si>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</si>
  <si>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</si>
  <si>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</si>
  <si>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</si>
  <si>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</si>
  <si>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</si>
  <si>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</si>
  <si>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</si>
  <si>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</si>
  <si>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</si>
  <si>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</si>
  <si>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</si>
  <si>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</si>
  <si>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</si>
  <si>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</si>
  <si>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</si>
  <si>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</si>
  <si>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</si>
  <si>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</si>
  <si>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</si>
  <si>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</si>
  <si>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</si>
  <si>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</si>
  <si>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</si>
  <si>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</si>
  <si>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</si>
  <si>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</si>
  <si>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</si>
  <si>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</si>
  <si>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</si>
  <si>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</si>
  <si>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</si>
  <si>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</si>
  <si>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</si>
  <si>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</si>
  <si>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</si>
  <si>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</si>
  <si>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</si>
  <si>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</si>
  <si>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</si>
  <si>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</si>
  <si>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</si>
  <si>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</si>
  <si>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</si>
  <si>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</si>
  <si>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</si>
  <si>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</si>
  <si>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</si>
  <si>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</si>
  <si>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</si>
  <si>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</si>
  <si>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</si>
  <si>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</si>
  <si>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</si>
  <si>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</si>
  <si>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</si>
  <si>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</si>
  <si>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</si>
  <si>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</si>
  <si>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</si>
  <si>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</si>
  <si>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</si>
  <si>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</si>
  <si>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</si>
  <si>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</si>
  <si>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</si>
  <si>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</si>
  <si>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</si>
  <si>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</si>
  <si>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</si>
  <si>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</si>
  <si>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</si>
  <si>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</si>
  <si>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</si>
  <si>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</si>
  <si>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</si>
  <si>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</si>
  <si>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</si>
  <si>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</si>
  <si>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</si>
  <si>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</si>
  <si>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</si>
  <si>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</si>
  <si>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</si>
  <si>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</si>
  <si>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</si>
  <si>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</si>
  <si>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</si>
  <si>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</si>
  <si>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</si>
  <si>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</si>
  <si>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</si>
  <si>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</si>
  <si>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</si>
  <si>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</si>
  <si>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</si>
  <si>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</si>
  <si>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</si>
  <si>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</si>
  <si>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</si>
  <si>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</si>
  <si>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</si>
  <si>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</si>
  <si>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</si>
  <si>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</si>
  <si>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</si>
  <si>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</si>
  <si>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</si>
  <si>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</si>
  <si>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</si>
  <si>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</si>
  <si>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</si>
  <si>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</si>
  <si>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</si>
  <si>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</si>
  <si>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</si>
  <si>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</si>
  <si>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</si>
  <si>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</si>
  <si>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</si>
  <si>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</si>
  <si>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</si>
  <si>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</si>
  <si>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</si>
  <si>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</si>
  <si>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</si>
  <si>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</si>
  <si>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</si>
  <si>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</si>
  <si>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</si>
  <si>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</si>
  <si>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</si>
  <si>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</si>
  <si>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</si>
  <si>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</si>
  <si>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</si>
  <si>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</si>
  <si>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</si>
  <si>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</si>
  <si>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</si>
  <si>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</si>
  <si>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</si>
  <si>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</si>
  <si>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</si>
  <si>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</si>
  <si>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</si>
  <si>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</si>
  <si>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</si>
  <si>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</si>
  <si>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</si>
  <si>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</si>
  <si>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</si>
  <si>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</si>
  <si>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</si>
  <si>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</si>
  <si>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</si>
  <si>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</si>
  <si>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</si>
  <si>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</si>
  <si>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</si>
  <si>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</si>
  <si>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</si>
  <si>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</si>
  <si>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</si>
  <si>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</si>
  <si>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</si>
  <si>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</si>
  <si>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</si>
  <si>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</si>
  <si>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</si>
  <si>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</si>
  <si>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</si>
  <si>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</si>
  <si>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</si>
  <si>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</si>
  <si>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</si>
  <si>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</si>
  <si>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</si>
  <si>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</si>
  <si>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</si>
  <si>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</si>
  <si>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</si>
  <si>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</si>
  <si>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</si>
  <si>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</si>
  <si>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</si>
  <si>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</si>
  <si>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</si>
  <si>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</si>
  <si>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</si>
  <si>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</si>
  <si>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</si>
  <si>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</si>
  <si>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</si>
  <si>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</si>
  <si>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</si>
  <si>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</si>
  <si>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</si>
  <si>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</si>
  <si>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</si>
  <si>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</si>
  <si>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</si>
  <si>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</si>
  <si>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</si>
  <si>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</si>
  <si>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</si>
  <si>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</si>
  <si>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</si>
  <si>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</si>
  <si>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</si>
  <si>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</si>
  <si>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</si>
  <si>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</si>
  <si>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</si>
  <si>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</si>
  <si>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</si>
  <si>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</si>
  <si>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</si>
  <si>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</si>
  <si>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</si>
  <si>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</si>
  <si>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</si>
  <si>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</si>
  <si>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</si>
  <si>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</si>
  <si>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</si>
  <si>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</si>
  <si>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</si>
  <si>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</si>
  <si>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</si>
  <si>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</si>
  <si>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</si>
  <si>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</si>
  <si>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</si>
  <si>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</si>
  <si>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</si>
  <si>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</si>
  <si>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</si>
  <si>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</si>
  <si>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</si>
  <si>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</si>
  <si>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</si>
  <si>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</si>
  <si>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</si>
  <si>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</si>
  <si>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</si>
  <si>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</si>
  <si>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</si>
  <si>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</si>
  <si>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</si>
  <si>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</si>
  <si>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</si>
  <si>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</si>
  <si>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</si>
  <si>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</si>
  <si>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</si>
  <si>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</si>
  <si>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</si>
  <si>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</si>
  <si>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</si>
  <si>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</si>
  <si>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</si>
  <si>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</si>
  <si>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</si>
  <si>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</si>
  <si>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</si>
  <si>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</si>
  <si>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</si>
  <si>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</si>
  <si>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</si>
  <si>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</si>
  <si>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</si>
  <si>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</si>
  <si>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</si>
  <si>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</si>
  <si>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</si>
  <si>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</si>
  <si>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</si>
  <si>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</si>
  <si>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</si>
  <si>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</si>
  <si>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</si>
  <si>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</si>
  <si>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</si>
  <si>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</si>
  <si>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</si>
  <si>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</si>
  <si>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</si>
  <si>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</si>
  <si>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</si>
  <si>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</si>
  <si>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</si>
  <si>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</si>
  <si>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</si>
  <si>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</si>
  <si>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</si>
  <si>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</si>
  <si>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</si>
  <si>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</si>
  <si>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</si>
  <si>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</si>
  <si>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</si>
  <si>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</si>
  <si>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</si>
  <si>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</si>
  <si>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</si>
  <si>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</si>
  <si>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</si>
  <si>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</si>
  <si>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</si>
  <si>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</si>
  <si>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</si>
  <si>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</si>
  <si>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</si>
  <si>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</si>
  <si>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</si>
  <si>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</si>
  <si>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</si>
  <si>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</si>
  <si>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</si>
  <si>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</si>
  <si>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</si>
  <si>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</si>
  <si>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</si>
  <si>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</si>
  <si>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</si>
  <si>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</si>
  <si>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</si>
  <si>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</si>
  <si>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</si>
  <si>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</si>
  <si>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</si>
  <si>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</si>
  <si>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</si>
  <si>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</si>
  <si>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</si>
  <si>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</si>
  <si>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</si>
  <si>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</si>
  <si>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</si>
  <si>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</si>
  <si>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</si>
  <si>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</si>
  <si>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</si>
  <si>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</si>
  <si>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</si>
  <si>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</si>
  <si>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</si>
  <si>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</si>
  <si>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</si>
  <si>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</si>
  <si>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</si>
  <si>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</si>
  <si>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</si>
  <si>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</si>
  <si>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</si>
  <si>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</si>
  <si>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</si>
  <si>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</si>
  <si>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</si>
  <si>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</si>
  <si>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</si>
  <si>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</si>
  <si>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</si>
  <si>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</si>
  <si>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</si>
  <si>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</si>
  <si>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</si>
  <si>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</si>
  <si>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</si>
  <si>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</si>
  <si>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</si>
  <si>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</si>
  <si>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</si>
  <si>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</si>
  <si>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</si>
  <si>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</si>
  <si>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</si>
  <si>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</si>
  <si>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</si>
  <si>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</si>
  <si>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</si>
  <si>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</si>
  <si>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</si>
  <si>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</si>
  <si>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</si>
  <si>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</si>
  <si>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</si>
  <si>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</si>
  <si>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</si>
  <si>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</si>
  <si>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</si>
  <si>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</si>
  <si>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</si>
  <si>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</si>
  <si>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</si>
  <si>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</si>
  <si>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</si>
  <si>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</si>
  <si>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</si>
  <si>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</si>
  <si>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</si>
  <si>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</si>
  <si>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</si>
  <si>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</si>
  <si>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</si>
  <si>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</si>
  <si>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</si>
  <si>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</si>
  <si>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</si>
  <si>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</si>
  <si>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</si>
  <si>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</si>
  <si>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</si>
  <si>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</si>
  <si>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</si>
  <si>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</si>
  <si>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</si>
  <si>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</si>
  <si>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</si>
  <si>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</si>
  <si>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</si>
  <si>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</si>
  <si>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</si>
  <si>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</si>
  <si>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</si>
  <si>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</si>
  <si>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</si>
  <si>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</si>
  <si>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</si>
  <si>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</si>
  <si>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</si>
  <si>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</si>
  <si>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</si>
  <si>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</si>
  <si>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</si>
  <si>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</si>
  <si>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</si>
  <si>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</si>
  <si>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</si>
  <si>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</si>
  <si>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</si>
  <si>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</si>
  <si>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</si>
  <si>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</si>
  <si>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</si>
  <si>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</si>
  <si>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</si>
  <si>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</si>
  <si>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</si>
  <si>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</si>
  <si>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</si>
  <si>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</si>
  <si>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</si>
  <si>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</si>
  <si>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</si>
  <si>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</si>
  <si>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</si>
  <si>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</si>
  <si>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</si>
  <si>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</si>
  <si>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</si>
  <si>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</si>
  <si>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</si>
  <si>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</si>
  <si>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</si>
  <si>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</si>
  <si>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</si>
  <si>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</si>
  <si>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</si>
  <si>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</si>
  <si>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</si>
  <si>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</si>
  <si>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</si>
  <si>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</si>
  <si>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</si>
  <si>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</si>
  <si>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</si>
  <si>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</si>
  <si>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</si>
  <si>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</si>
  <si>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</si>
  <si>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</si>
  <si>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</si>
  <si>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</si>
  <si>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</si>
  <si>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</si>
  <si>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</si>
  <si>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</si>
  <si>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</si>
  <si>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</si>
  <si>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</si>
  <si>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</si>
  <si>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</si>
  <si>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</si>
  <si>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</si>
  <si>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</si>
  <si>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</si>
  <si>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</si>
  <si>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</si>
  <si>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</si>
  <si>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</si>
  <si>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</si>
  <si>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</si>
  <si>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</si>
  <si>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</si>
  <si>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</si>
  <si>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</si>
  <si>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</si>
  <si>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</si>
  <si>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</si>
  <si>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</si>
  <si>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</si>
  <si>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</si>
  <si>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</si>
  <si>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</si>
  <si>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</si>
  <si>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</si>
  <si>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</si>
  <si>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</si>
  <si>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</si>
  <si>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</si>
  <si>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</si>
  <si>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</si>
  <si>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</si>
  <si>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</si>
  <si>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</si>
  <si>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</si>
  <si>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</si>
  <si>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</si>
  <si>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</si>
  <si>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</si>
  <si>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</si>
  <si>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</si>
  <si>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</si>
  <si>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</si>
  <si>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</si>
  <si>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</si>
  <si>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</si>
  <si>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</si>
  <si>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</si>
  <si>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</si>
  <si>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</si>
  <si>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</si>
  <si>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</si>
  <si>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</si>
  <si>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</si>
  <si>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</si>
  <si>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</si>
  <si>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</si>
  <si>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</si>
  <si>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</si>
  <si>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</si>
  <si>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</si>
  <si>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</si>
  <si>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</si>
  <si>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</si>
  <si>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</si>
  <si>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</si>
  <si>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</si>
  <si>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</si>
  <si>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</si>
  <si>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</si>
  <si>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</si>
  <si>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</si>
  <si>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</si>
  <si>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</si>
  <si>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</si>
  <si>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</si>
  <si>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</si>
  <si>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</si>
  <si>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</si>
  <si>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</si>
  <si>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</si>
  <si>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</si>
  <si>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</si>
  <si>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</si>
  <si>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</si>
  <si>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</si>
  <si>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</si>
  <si>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</si>
  <si>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</si>
  <si>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</si>
  <si>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</si>
  <si>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</si>
  <si>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</si>
  <si>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</si>
  <si>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</si>
  <si>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</si>
  <si>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</si>
  <si>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</si>
  <si>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</si>
  <si>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</si>
  <si>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</si>
  <si>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</si>
  <si>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</si>
  <si>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</si>
  <si>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</si>
  <si>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</si>
  <si>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</si>
  <si>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</si>
  <si>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</si>
  <si>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</si>
  <si>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</si>
  <si>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</si>
  <si>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</si>
  <si>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</si>
  <si>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</si>
  <si>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</si>
  <si>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</si>
  <si>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</si>
  <si>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</si>
  <si>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</si>
  <si>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</si>
  <si>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</si>
  <si>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</si>
  <si>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</si>
  <si>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</si>
  <si>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</si>
  <si>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</si>
  <si>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</si>
  <si>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</si>
  <si>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</si>
  <si>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</si>
  <si>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</si>
  <si>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</si>
  <si>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</si>
  <si>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</si>
  <si>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</si>
  <si>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</si>
  <si>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</si>
  <si>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</si>
  <si>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</si>
  <si>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</si>
  <si>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</si>
  <si>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</si>
  <si>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</si>
  <si>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</si>
  <si>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</si>
  <si>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</si>
  <si>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</si>
  <si>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</si>
  <si>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</si>
  <si>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</si>
  <si>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</si>
  <si>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</si>
  <si>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</si>
  <si>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</si>
  <si>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</si>
  <si>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</si>
  <si>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</si>
  <si>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</si>
  <si>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</si>
  <si>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</si>
  <si>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</si>
  <si>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</si>
  <si>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</si>
  <si>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</si>
  <si>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</si>
  <si>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</si>
  <si>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</si>
  <si>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</si>
  <si>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</si>
  <si>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</si>
  <si>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</si>
  <si>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</si>
  <si>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</si>
  <si>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</si>
  <si>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</si>
  <si>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</si>
  <si>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</si>
  <si>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</si>
  <si>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</si>
  <si>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</si>
  <si>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</si>
  <si>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</si>
  <si>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</si>
  <si>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</si>
  <si>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</si>
  <si>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</si>
  <si>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</si>
  <si>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</si>
  <si>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</si>
  <si>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</si>
  <si>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</si>
  <si>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</si>
  <si>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</si>
  <si>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</si>
  <si>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</si>
  <si>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</si>
  <si>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</si>
  <si>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</si>
  <si>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</si>
  <si>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</si>
  <si>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</si>
  <si>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</si>
  <si>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</si>
  <si>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</si>
  <si>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</si>
  <si>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</si>
  <si>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</si>
  <si>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</si>
  <si>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</si>
  <si>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</si>
  <si>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</si>
  <si>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</si>
  <si>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</si>
  <si>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</si>
  <si>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</si>
  <si>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</si>
  <si>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</si>
  <si>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</si>
  <si>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</si>
  <si>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</si>
  <si>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</si>
  <si>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</si>
  <si>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</si>
  <si>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</si>
  <si>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</si>
  <si>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</si>
  <si>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</si>
  <si>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</si>
  <si>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</si>
  <si>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</si>
  <si>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</si>
  <si>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</si>
  <si>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</si>
  <si>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</si>
  <si>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</si>
  <si>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</si>
  <si>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</si>
  <si>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</si>
  <si>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</si>
  <si>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</si>
  <si>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</si>
  <si>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</si>
  <si>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</si>
  <si>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</si>
  <si>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</si>
  <si>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</si>
  <si>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</si>
  <si>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</si>
  <si>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</si>
  <si>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</si>
  <si>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</si>
  <si>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</si>
  <si>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</si>
  <si>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</si>
  <si>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</si>
  <si>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</si>
  <si>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</si>
  <si>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</si>
  <si>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</si>
  <si>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</si>
  <si>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</si>
  <si>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</si>
  <si>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</si>
  <si>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</si>
  <si>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</si>
  <si>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</si>
  <si>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</si>
  <si>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</si>
  <si>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</si>
  <si>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</si>
  <si>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</si>
  <si>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</si>
  <si>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</si>
  <si>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</si>
  <si>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</si>
  <si>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</si>
  <si>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</si>
  <si>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</si>
  <si>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</si>
  <si>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</si>
  <si>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</si>
  <si>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</si>
  <si>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</si>
  <si>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</si>
  <si>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</si>
  <si>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</si>
  <si>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</si>
  <si>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</si>
  <si>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</si>
  <si>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</si>
  <si>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</si>
  <si>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</si>
  <si>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</si>
  <si>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</si>
  <si>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</si>
  <si>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</si>
  <si>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</si>
  <si>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</si>
  <si>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</si>
  <si>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</si>
  <si>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</si>
  <si>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</si>
  <si>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</si>
  <si>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</si>
  <si>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</si>
  <si>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</si>
  <si>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</si>
  <si>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</si>
  <si>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</si>
  <si>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</si>
  <si>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</si>
  <si>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</si>
  <si>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</si>
  <si>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</si>
  <si>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</si>
  <si>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</si>
  <si>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</si>
  <si>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</si>
  <si>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</si>
  <si>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</si>
  <si>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</si>
  <si>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</si>
  <si>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</si>
  <si>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</si>
  <si>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</si>
  <si>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</si>
  <si>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</si>
  <si>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</si>
  <si>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</si>
  <si>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</si>
  <si>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</si>
  <si>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</si>
  <si>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</si>
  <si>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</si>
  <si>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</si>
  <si>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</si>
  <si>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</si>
  <si>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</si>
  <si>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</si>
  <si>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</si>
  <si>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</si>
  <si>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</si>
  <si>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</si>
  <si>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</si>
  <si>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</si>
  <si>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</si>
  <si>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</si>
  <si>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</si>
  <si>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</si>
  <si>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</si>
  <si>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</si>
  <si>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</si>
  <si>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</si>
  <si>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</si>
  <si>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</si>
  <si>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</si>
  <si>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</si>
  <si>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</si>
  <si>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</si>
  <si>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</si>
  <si>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</si>
  <si>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</si>
  <si>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</si>
  <si>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</si>
  <si>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</si>
  <si>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</si>
  <si>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</si>
  <si>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</si>
  <si>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</si>
  <si>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</si>
  <si>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</si>
  <si>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</si>
  <si>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</si>
  <si>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</si>
  <si>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</si>
  <si>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</si>
  <si>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</si>
  <si>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</si>
  <si>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</si>
  <si>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</si>
  <si>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</si>
  <si>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</si>
  <si>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</si>
  <si>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</si>
  <si>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</si>
  <si>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</si>
  <si>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</si>
  <si>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</si>
  <si>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</si>
  <si>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</si>
  <si>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</si>
  <si>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</si>
  <si>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</si>
  <si>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</si>
  <si>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</si>
  <si>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</si>
  <si>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</si>
  <si>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</si>
  <si>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</si>
  <si>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</si>
  <si>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</si>
  <si>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</si>
  <si>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</si>
  <si>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</si>
  <si>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</si>
  <si>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</si>
  <si>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</si>
  <si>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</si>
  <si>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</si>
  <si>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</si>
  <si>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</si>
  <si>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</si>
  <si>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</si>
  <si>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</si>
  <si>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</si>
  <si>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</si>
  <si>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</si>
  <si>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</si>
  <si>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</si>
  <si>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</si>
  <si>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</si>
  <si>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</si>
  <si>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</si>
  <si>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</si>
  <si>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</si>
  <si>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</si>
  <si>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</si>
  <si>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</si>
  <si>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</si>
  <si>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</si>
  <si>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</si>
  <si>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</si>
  <si>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</si>
  <si>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</si>
  <si>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</si>
  <si>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</si>
  <si>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</si>
  <si>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</si>
  <si>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</si>
  <si>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</si>
  <si>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</si>
  <si>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</si>
  <si>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</si>
  <si>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</si>
  <si>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</si>
  <si>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</si>
  <si>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</si>
  <si>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</si>
  <si>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</si>
  <si>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</si>
  <si>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</si>
  <si>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</si>
  <si>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</si>
  <si>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</si>
  <si>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</si>
  <si>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</si>
  <si>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</si>
  <si>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</si>
  <si>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</si>
  <si>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</si>
  <si>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</si>
  <si>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</si>
  <si>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</si>
  <si>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</si>
  <si>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</si>
  <si>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</si>
  <si>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</si>
  <si>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</si>
  <si>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</si>
  <si>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</si>
  <si>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</si>
  <si>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</si>
  <si>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</si>
  <si>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</si>
  <si>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</si>
  <si>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</si>
  <si>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</si>
  <si>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</si>
  <si>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</si>
  <si>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</si>
  <si>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</si>
  <si>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</si>
  <si>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</si>
  <si>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</si>
  <si>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</si>
  <si>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</si>
  <si>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</si>
  <si>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</si>
  <si>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</si>
  <si>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</si>
  <si>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</si>
  <si>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</si>
  <si>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</si>
  <si>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</si>
  <si>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</si>
  <si>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</si>
  <si>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</si>
  <si>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</si>
  <si>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</si>
  <si>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</si>
  <si>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</si>
  <si>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</si>
  <si>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</si>
  <si>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</si>
  <si>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</si>
  <si>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</si>
  <si>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</si>
  <si>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</si>
  <si>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</si>
  <si>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</si>
  <si>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</si>
  <si>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</si>
  <si>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</si>
  <si>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</si>
  <si>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</si>
  <si>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</si>
  <si>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</si>
  <si>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</si>
  <si>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</si>
  <si>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</si>
  <si>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</si>
  <si>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</si>
  <si>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</si>
  <si>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</si>
  <si>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</si>
  <si>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</si>
  <si>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</si>
  <si>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</si>
  <si>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</si>
  <si>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</si>
  <si>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</si>
  <si>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</si>
  <si>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</si>
  <si>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</si>
  <si>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</si>
  <si>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</si>
  <si>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</si>
  <si>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</si>
  <si>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</si>
  <si>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</si>
  <si>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</si>
  <si>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</si>
  <si>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</si>
  <si>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</si>
  <si>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</si>
  <si>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</si>
  <si>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</si>
  <si>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</si>
  <si>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</si>
  <si>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</si>
  <si>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</si>
  <si>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</si>
  <si>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</si>
  <si>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</si>
  <si>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</si>
  <si>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</si>
  <si>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</si>
  <si>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</si>
  <si>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</si>
  <si>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</si>
  <si>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</si>
  <si>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</si>
  <si>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</si>
  <si>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</si>
  <si>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</si>
  <si>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</si>
  <si>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</si>
  <si>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</si>
  <si>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</si>
  <si>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</si>
  <si>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</si>
  <si>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</si>
  <si>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</si>
  <si>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</si>
  <si>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</si>
  <si>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</si>
  <si>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</si>
  <si>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</si>
  <si>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</si>
  <si>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</si>
  <si>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</si>
  <si>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</si>
  <si>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</si>
  <si>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</si>
  <si>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</si>
  <si>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</si>
  <si>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</si>
  <si>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</si>
  <si>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</si>
  <si>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</si>
  <si>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</si>
  <si>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</si>
  <si>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</si>
  <si>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</si>
  <si>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</si>
  <si>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</si>
  <si>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</si>
  <si>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</si>
  <si>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</si>
  <si>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</si>
  <si>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</si>
  <si>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</si>
  <si>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</si>
  <si>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</si>
  <si>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</si>
  <si>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</si>
  <si>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</si>
  <si>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</si>
  <si>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</si>
  <si>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</si>
  <si>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</si>
  <si>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</si>
  <si>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</si>
  <si>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</si>
  <si>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</si>
  <si>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</si>
  <si>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</si>
  <si>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</si>
  <si>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</si>
  <si>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</si>
  <si>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</si>
  <si>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</si>
  <si>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</si>
  <si>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</si>
  <si>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</si>
  <si>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</si>
  <si>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</si>
  <si>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</si>
  <si>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</si>
  <si>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</si>
  <si>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</si>
  <si>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</si>
  <si>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</si>
  <si>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</si>
  <si>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</si>
  <si>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</si>
  <si>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</si>
  <si>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</si>
  <si>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</si>
  <si>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</si>
  <si>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</si>
  <si>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</si>
  <si>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</si>
  <si>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</si>
  <si>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</si>
  <si>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</si>
  <si>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</si>
  <si>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</si>
  <si>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</si>
  <si>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</si>
  <si>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</si>
  <si>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</si>
  <si>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</si>
  <si>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</si>
  <si>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</si>
  <si>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</si>
  <si>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</si>
  <si>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</si>
  <si>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</si>
  <si>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</si>
  <si>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</si>
  <si>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</si>
  <si>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</si>
  <si>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</si>
  <si>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</si>
  <si>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</si>
  <si>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</si>
  <si>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</si>
  <si>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</si>
  <si>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</si>
  <si>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</si>
  <si>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</si>
  <si>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</si>
  <si>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</si>
  <si>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</si>
  <si>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</si>
  <si>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</si>
  <si>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</si>
  <si>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</si>
  <si>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</si>
  <si>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</si>
  <si>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</si>
  <si>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</si>
  <si>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</si>
  <si>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</si>
  <si>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</si>
  <si>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</si>
  <si>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</si>
  <si>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</si>
  <si>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</si>
  <si>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</si>
  <si>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</si>
  <si>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</si>
  <si>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</si>
  <si>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</si>
  <si>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</si>
  <si>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</si>
  <si>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</si>
  <si>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</si>
  <si>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</si>
  <si>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</si>
  <si>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</si>
  <si>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</si>
  <si>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</si>
  <si>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</si>
  <si>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</si>
  <si>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</si>
  <si>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</si>
  <si>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</si>
  <si>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</si>
  <si>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</si>
  <si>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</si>
  <si>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</si>
  <si>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</si>
  <si>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</si>
  <si>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</si>
  <si>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</si>
  <si>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</si>
  <si>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</si>
  <si>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</si>
  <si>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</si>
  <si>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</si>
  <si>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</si>
  <si>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</si>
  <si>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</si>
  <si>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</si>
  <si>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</si>
  <si>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</si>
  <si>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</si>
  <si>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</si>
  <si>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</si>
  <si>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</si>
  <si>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</si>
  <si>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</si>
  <si>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</si>
  <si>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</si>
  <si>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</si>
  <si>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</si>
  <si>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</si>
  <si>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</si>
  <si>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</si>
  <si>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</si>
  <si>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</si>
  <si>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</si>
  <si>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</si>
  <si>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</si>
  <si>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</si>
  <si>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</si>
  <si>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</si>
  <si>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</si>
  <si>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</si>
  <si>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</si>
  <si>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</si>
  <si>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</si>
  <si>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</si>
  <si>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</si>
  <si>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</si>
  <si>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</si>
  <si>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</si>
  <si>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</si>
  <si>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</si>
  <si>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</si>
  <si>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</si>
  <si>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</si>
  <si>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</si>
  <si>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</si>
  <si>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</si>
  <si>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</si>
  <si>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</si>
  <si>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</si>
  <si>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</si>
  <si>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</si>
  <si>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</si>
  <si>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</si>
  <si>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</si>
  <si>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</si>
  <si>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</si>
  <si>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</si>
  <si>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</si>
  <si>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</si>
  <si>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</si>
  <si>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</si>
  <si>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</si>
  <si>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</si>
  <si>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</si>
  <si>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</si>
  <si>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</si>
  <si>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</si>
  <si>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</si>
  <si>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</si>
  <si>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</si>
  <si>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</si>
  <si>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</si>
  <si>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</si>
  <si>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</si>
  <si>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</si>
  <si>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</si>
  <si>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</si>
  <si>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</si>
  <si>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</si>
  <si>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</si>
  <si>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</si>
  <si>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</si>
  <si>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</si>
  <si>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</si>
  <si>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</si>
  <si>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</si>
  <si>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</si>
  <si>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</si>
  <si>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</si>
  <si>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</si>
  <si>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</si>
  <si>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</si>
  <si>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</si>
  <si>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</si>
  <si>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</si>
  <si>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</si>
  <si>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</si>
  <si>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</si>
  <si>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</si>
  <si>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</si>
  <si>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</si>
  <si>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</si>
  <si>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</si>
  <si>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</si>
  <si>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</si>
  <si>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</si>
  <si>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</si>
  <si>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</si>
  <si>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</si>
  <si>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</si>
  <si>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</si>
  <si>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</si>
  <si>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</si>
  <si>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</si>
  <si>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</si>
  <si>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</si>
  <si>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</si>
  <si>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</si>
  <si>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</si>
  <si>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</si>
  <si>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</si>
  <si>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</si>
  <si>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</si>
  <si>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</si>
  <si>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</si>
  <si>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</si>
  <si>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</si>
  <si>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</si>
  <si>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</si>
  <si>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</si>
  <si>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</si>
  <si>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</si>
  <si>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</si>
  <si>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</si>
  <si>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</si>
  <si>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</si>
  <si>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</si>
  <si>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</si>
  <si>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</si>
  <si>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</si>
  <si>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</si>
  <si>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</si>
  <si>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</si>
  <si>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</si>
  <si>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</si>
  <si>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</si>
  <si>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</si>
  <si>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</si>
  <si>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</si>
  <si>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</si>
  <si>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</si>
  <si>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</si>
  <si>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</si>
  <si>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</si>
  <si>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</si>
  <si>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</si>
  <si>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</si>
  <si>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</si>
  <si>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</si>
  <si>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</si>
  <si>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</si>
  <si>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</si>
  <si>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</si>
  <si>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</si>
  <si>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</si>
  <si>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</si>
  <si>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</si>
  <si>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</si>
  <si>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</si>
  <si>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</si>
  <si>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</si>
  <si>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</si>
  <si>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</si>
  <si>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</si>
  <si>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</si>
  <si>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</si>
  <si>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</si>
  <si>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</si>
  <si>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</si>
  <si>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</si>
  <si>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</si>
  <si>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</si>
  <si>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</si>
  <si>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</si>
  <si>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</si>
  <si>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</si>
  <si>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</si>
  <si>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</si>
  <si>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</si>
  <si>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</si>
  <si>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</si>
  <si>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</si>
  <si>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</si>
  <si>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</si>
  <si>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</si>
  <si>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</si>
  <si>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</si>
  <si>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</si>
  <si>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</si>
  <si>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</si>
  <si>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</si>
  <si>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</si>
  <si>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</si>
  <si>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</si>
  <si>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</si>
  <si>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</si>
  <si>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</si>
  <si>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</si>
  <si>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</si>
  <si>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</si>
  <si>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</si>
  <si>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</si>
  <si>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</si>
  <si>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</si>
  <si>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</si>
  <si>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</si>
  <si>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</si>
  <si>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</si>
  <si>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</si>
  <si>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</si>
  <si>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</si>
  <si>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</si>
  <si>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</si>
  <si>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</si>
  <si>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</si>
  <si>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</si>
  <si>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</si>
  <si>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</si>
  <si>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</si>
  <si>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</si>
  <si>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</si>
  <si>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</si>
  <si>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</si>
  <si>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</si>
  <si>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</si>
  <si>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</si>
  <si>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</si>
  <si>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</si>
  <si>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</si>
  <si>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</si>
  <si>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</si>
  <si>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</si>
  <si>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</si>
  <si>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</si>
  <si>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</si>
  <si>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</si>
  <si>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</si>
  <si>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</si>
  <si>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</si>
  <si>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</si>
  <si>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</si>
  <si>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</si>
  <si>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</si>
  <si>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</si>
  <si>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</si>
  <si>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</si>
  <si>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</si>
  <si>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</si>
  <si>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</si>
  <si>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</si>
  <si>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</si>
  <si>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</si>
  <si>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</si>
  <si>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</si>
  <si>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</si>
  <si>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</si>
  <si>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</si>
  <si>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</si>
  <si>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</si>
  <si>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</si>
  <si>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</si>
  <si>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</si>
  <si>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</si>
  <si>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</si>
  <si>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</si>
  <si>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</si>
  <si>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</si>
  <si>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</si>
  <si>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</si>
  <si>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</si>
  <si>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</si>
  <si>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</si>
  <si>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</si>
  <si>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</si>
  <si>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</si>
  <si>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</si>
  <si>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</si>
  <si>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</si>
  <si>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</si>
  <si>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</si>
  <si>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</si>
  <si>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</si>
  <si>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</si>
  <si>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</si>
  <si>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</si>
  <si>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</si>
  <si>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</si>
  <si>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</si>
  <si>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</si>
  <si>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</si>
  <si>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</si>
  <si>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</si>
  <si>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</si>
  <si>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</si>
  <si>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</si>
  <si>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</si>
  <si>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</si>
  <si>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</si>
  <si>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</si>
  <si>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</si>
  <si>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</si>
  <si>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</si>
  <si>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</si>
  <si>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</si>
  <si>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</si>
  <si>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</si>
  <si>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</si>
  <si>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</si>
  <si>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</si>
  <si>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</si>
  <si>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</si>
  <si>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</si>
  <si>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</si>
  <si>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</si>
  <si>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</si>
  <si>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</si>
  <si>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</si>
  <si>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</si>
  <si>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</si>
  <si>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</si>
  <si>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</si>
  <si>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</si>
  <si>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</si>
  <si>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</si>
  <si>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</si>
  <si>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</si>
  <si>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</si>
  <si>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</si>
  <si>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</si>
  <si>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</si>
  <si>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</si>
  <si>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</si>
  <si>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</si>
  <si>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</si>
  <si>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</si>
  <si>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</si>
  <si>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</si>
  <si>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</si>
  <si>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</si>
  <si>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</si>
  <si>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</si>
  <si>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</si>
  <si>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</si>
  <si>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</si>
  <si>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</si>
  <si>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</si>
  <si>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</si>
  <si>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</si>
  <si>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</si>
  <si>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</si>
  <si>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</si>
  <si>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</si>
  <si>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</si>
  <si>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</si>
  <si>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</si>
  <si>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</si>
  <si>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</si>
  <si>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</si>
  <si>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</si>
  <si>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</si>
  <si>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</si>
  <si>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</si>
  <si>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</si>
  <si>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</si>
  <si>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</si>
  <si>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</si>
  <si>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</si>
  <si>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</si>
  <si>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</si>
  <si>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</si>
  <si>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</si>
  <si>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</si>
  <si>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</si>
  <si>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</si>
  <si>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</si>
  <si>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</si>
  <si>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</si>
  <si>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</si>
  <si>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</si>
  <si>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</si>
  <si>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</si>
  <si>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</si>
  <si>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</si>
  <si>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</si>
  <si>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</si>
  <si>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</si>
  <si>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</si>
  <si>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</si>
  <si>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</si>
  <si>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</si>
  <si>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</si>
  <si>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</si>
  <si>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</si>
  <si>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</si>
  <si>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</si>
  <si>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</si>
  <si>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</si>
  <si>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</si>
  <si>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</si>
  <si>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</si>
  <si>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</si>
  <si>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</si>
  <si>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</si>
  <si>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</si>
  <si>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</si>
  <si>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</si>
  <si>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</si>
  <si>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</si>
  <si>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</si>
  <si>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</si>
  <si>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</si>
  <si>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</si>
  <si>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</si>
  <si>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</si>
  <si>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</si>
  <si>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</si>
  <si>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</si>
  <si>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</si>
  <si>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</si>
  <si>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</si>
  <si>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</si>
  <si>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</si>
  <si>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</si>
  <si>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</si>
  <si>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</si>
  <si>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</si>
  <si>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</si>
  <si>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</si>
  <si>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</si>
  <si>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</si>
  <si>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</si>
  <si>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</si>
  <si>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</si>
  <si>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</si>
  <si>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</si>
  <si>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</si>
  <si>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</si>
  <si>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</si>
  <si>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</si>
  <si>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</si>
  <si>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</si>
  <si>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</si>
  <si>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</si>
  <si>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</si>
  <si>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</si>
  <si>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</si>
  <si>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</si>
  <si>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</si>
  <si>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</si>
  <si>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</si>
  <si>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</si>
  <si>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</si>
  <si>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</si>
  <si>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</si>
  <si>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</si>
  <si>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</si>
  <si>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</si>
  <si>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</si>
  <si>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</si>
  <si>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</si>
  <si>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</si>
  <si>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</si>
  <si>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</si>
  <si>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</si>
  <si>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</si>
  <si>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</si>
  <si>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</si>
  <si>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</si>
  <si>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</si>
  <si>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</si>
  <si>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</si>
  <si>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</si>
  <si>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</si>
  <si>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</si>
  <si>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</si>
  <si>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</si>
  <si>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</si>
  <si>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</si>
  <si>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</si>
  <si>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</si>
  <si>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</si>
  <si>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</si>
  <si>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</si>
  <si>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</si>
  <si>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</si>
  <si>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</si>
  <si>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</si>
  <si>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</si>
  <si>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</si>
  <si>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</si>
  <si>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</si>
  <si>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</si>
  <si>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</si>
  <si>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</si>
  <si>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</si>
  <si>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</si>
  <si>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</si>
  <si>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</si>
  <si>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</si>
  <si>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</si>
  <si>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</si>
  <si>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</si>
  <si>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</si>
  <si>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</si>
  <si>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</si>
  <si>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</si>
  <si>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</si>
  <si>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</si>
  <si>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</si>
  <si>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</si>
  <si>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</si>
  <si>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</si>
  <si>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</si>
  <si>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</si>
  <si>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</si>
  <si>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</si>
  <si>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</si>
  <si>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</si>
  <si>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</si>
  <si>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</si>
  <si>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</si>
  <si>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</si>
  <si>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</si>
  <si>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</si>
  <si>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</si>
  <si>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</si>
  <si>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</si>
  <si>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</si>
  <si>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</si>
  <si>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</si>
  <si>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</si>
  <si>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</si>
  <si>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</si>
  <si>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</si>
  <si>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</si>
  <si>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</si>
  <si>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</si>
  <si>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</si>
  <si>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</si>
  <si>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</si>
  <si>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</si>
  <si>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</si>
  <si>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</si>
  <si>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</si>
  <si>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</si>
  <si>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</si>
  <si>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</si>
  <si>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</si>
  <si>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</si>
  <si>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</si>
  <si>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</si>
  <si>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</si>
  <si>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</si>
  <si>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</si>
  <si>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</si>
  <si>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</si>
  <si>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</si>
  <si>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</si>
  <si>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</si>
  <si>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</si>
  <si>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</si>
  <si>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</si>
  <si>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</si>
  <si>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</si>
  <si>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</si>
  <si>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</si>
  <si>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</si>
  <si>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</si>
  <si>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</si>
  <si>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</si>
  <si>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</si>
  <si>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</si>
  <si>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</si>
  <si>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</si>
  <si>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</si>
  <si>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</si>
  <si>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</si>
  <si>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</si>
  <si>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</si>
  <si>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</si>
  <si>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</si>
  <si>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</si>
  <si>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</si>
  <si>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</si>
  <si>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</si>
  <si>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</si>
  <si>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</si>
  <si>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</si>
  <si>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</si>
  <si>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</si>
  <si>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</si>
  <si>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</si>
  <si>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</si>
  <si>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</si>
  <si>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</si>
  <si>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</si>
  <si>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</si>
  <si>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</si>
  <si>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</si>
  <si>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</si>
  <si>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</si>
  <si>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</si>
  <si>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</si>
  <si>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</si>
  <si>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</si>
  <si>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</si>
  <si>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</si>
  <si>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</si>
  <si>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</si>
  <si>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</si>
  <si>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</si>
  <si>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</si>
  <si>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</si>
  <si>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</si>
  <si>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</si>
  <si>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</si>
  <si>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</si>
  <si>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</si>
  <si>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</si>
  <si>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</si>
  <si>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</si>
  <si>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</si>
  <si>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</si>
  <si>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</si>
  <si>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</si>
  <si>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</si>
  <si>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</si>
  <si>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</si>
  <si>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</si>
  <si>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</si>
  <si>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</si>
  <si>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</si>
  <si>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</si>
  <si>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</si>
  <si>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</si>
  <si>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</si>
  <si>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</si>
  <si>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</si>
  <si>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</si>
  <si>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</si>
  <si>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</si>
  <si>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</si>
  <si>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</si>
  <si>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</si>
  <si>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</si>
  <si>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</si>
  <si>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</si>
  <si>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</si>
  <si>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</si>
  <si>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</si>
  <si>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</si>
  <si>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</si>
  <si>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</si>
  <si>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</si>
  <si>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</si>
  <si>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</si>
  <si>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</si>
  <si>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</si>
  <si>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</si>
  <si>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</si>
  <si>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</si>
  <si>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</si>
  <si>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</si>
  <si>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</si>
  <si>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</si>
  <si>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</si>
  <si>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</si>
  <si>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</si>
  <si>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</si>
  <si>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</si>
  <si>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</si>
  <si>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</si>
  <si>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</si>
  <si>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</si>
  <si>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</si>
  <si>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</si>
  <si>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</si>
  <si>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</si>
  <si>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</si>
  <si>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</si>
  <si>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</si>
  <si>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</si>
  <si>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</si>
  <si>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</si>
  <si>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</si>
  <si>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</si>
  <si>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</si>
  <si>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</si>
  <si>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</si>
  <si>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</si>
  <si>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</si>
  <si>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</si>
  <si>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</si>
  <si>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</si>
  <si>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</si>
  <si>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</si>
  <si>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</si>
  <si>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</si>
  <si>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</si>
  <si>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</si>
  <si>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</si>
  <si>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</si>
  <si>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</si>
  <si>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</si>
  <si>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</si>
  <si>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</si>
  <si>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</si>
  <si>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</si>
  <si>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</si>
  <si>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</si>
  <si>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</si>
  <si>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</si>
  <si>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</si>
  <si>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</si>
  <si>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</si>
  <si>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</si>
  <si>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</si>
  <si>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</si>
  <si>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</si>
  <si>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</si>
  <si>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</si>
  <si>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</si>
  <si>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</si>
  <si>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</si>
  <si>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</si>
  <si>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</si>
  <si>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</si>
  <si>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</si>
  <si>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</si>
  <si>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</si>
  <si>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</si>
  <si>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</si>
  <si>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</si>
  <si>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</si>
  <si>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</si>
  <si>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</si>
  <si>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</si>
  <si>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</si>
  <si>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</si>
  <si>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</si>
  <si>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</si>
  <si>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</si>
  <si>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</si>
  <si>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</si>
  <si>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</si>
  <si>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</si>
  <si>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</si>
  <si>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</si>
  <si>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</si>
  <si>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</si>
  <si>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</si>
  <si>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</si>
  <si>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</si>
  <si>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</si>
  <si>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</si>
  <si>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</si>
  <si>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</si>
  <si>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</si>
  <si>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</si>
  <si>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</si>
  <si>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</si>
  <si>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</si>
  <si>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</si>
  <si>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</si>
  <si>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</si>
  <si>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</si>
  <si>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</si>
  <si>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</si>
  <si>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</si>
  <si>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</si>
  <si>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</si>
  <si>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</si>
  <si>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</si>
  <si>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</si>
  <si>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</si>
  <si>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</si>
  <si>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</si>
  <si>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</si>
  <si>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</si>
  <si>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</si>
  <si>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</si>
  <si>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</si>
  <si>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</si>
  <si>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</si>
  <si>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</si>
  <si>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</si>
  <si>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</si>
  <si>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</si>
  <si>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</si>
  <si>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</si>
  <si>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</si>
  <si>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</si>
  <si>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</si>
  <si>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</si>
  <si>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</si>
  <si>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</si>
  <si>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</si>
  <si>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</si>
  <si>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</si>
  <si>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</si>
  <si>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</si>
  <si>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</si>
  <si>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</si>
  <si>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</si>
  <si>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</si>
  <si>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</si>
  <si>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</si>
  <si>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</si>
  <si>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</si>
  <si>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</si>
  <si>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</si>
  <si>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</si>
  <si>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</si>
  <si>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</si>
  <si>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</si>
  <si>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</si>
  <si>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</si>
  <si>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</si>
  <si>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</si>
  <si>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</si>
  <si>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</si>
  <si>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</si>
  <si>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</si>
  <si>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</si>
  <si>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</si>
  <si>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</si>
  <si>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</si>
  <si>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</si>
  <si>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</si>
  <si>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</si>
  <si>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</si>
  <si>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</si>
  <si>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</si>
  <si>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</si>
  <si>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</si>
  <si>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</si>
  <si>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</si>
  <si>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</si>
  <si>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</si>
  <si>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</si>
  <si>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</si>
  <si>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</si>
  <si>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</si>
  <si>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</si>
  <si>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</si>
  <si>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</si>
  <si>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</si>
  <si>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</si>
  <si>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</si>
  <si>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</si>
  <si>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</si>
  <si>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</si>
  <si>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</si>
  <si>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</si>
  <si>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</si>
  <si>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</si>
  <si>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</si>
  <si>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</si>
  <si>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</si>
  <si>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</si>
  <si>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</si>
  <si>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</si>
  <si>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</si>
  <si>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</si>
  <si>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</si>
  <si>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</si>
  <si>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</si>
  <si>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</si>
  <si>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</si>
  <si>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</si>
  <si>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</si>
  <si>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</si>
  <si>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</si>
  <si>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</si>
  <si>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</si>
  <si>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</si>
  <si>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</si>
  <si>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</si>
  <si>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</si>
  <si>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</si>
  <si>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</si>
  <si>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</si>
  <si>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</si>
  <si>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</si>
  <si>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</si>
  <si>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</si>
  <si>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</si>
  <si>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</si>
  <si>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</si>
  <si>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</si>
  <si>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</si>
  <si>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</si>
  <si>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</si>
  <si>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</si>
  <si>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</si>
  <si>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</si>
  <si>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</si>
  <si>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</si>
  <si>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</si>
  <si>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</si>
  <si>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</si>
  <si>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</si>
  <si>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</si>
  <si>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</si>
  <si>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</si>
  <si>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</si>
  <si>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</si>
  <si>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</si>
  <si>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</si>
  <si>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</si>
  <si>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</si>
  <si>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</si>
  <si>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</si>
  <si>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</si>
  <si>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</si>
  <si>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</si>
  <si>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</si>
  <si>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</si>
  <si>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</si>
  <si>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</si>
  <si>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</si>
  <si>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</si>
  <si>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</si>
  <si>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</si>
  <si>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</si>
  <si>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</si>
  <si>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</si>
  <si>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</si>
  <si>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</si>
  <si>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</si>
  <si>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</si>
  <si>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</si>
  <si>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</si>
  <si>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</si>
  <si>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</si>
  <si>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</si>
  <si>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</si>
  <si>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</si>
  <si>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</si>
  <si>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</si>
  <si>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</si>
  <si>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</si>
  <si>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</si>
  <si>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</si>
  <si>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</si>
  <si>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</si>
  <si>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</si>
  <si>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</si>
  <si>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</si>
  <si>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</si>
  <si>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</si>
  <si>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</si>
  <si>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</si>
  <si>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</si>
  <si>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</si>
  <si>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</si>
  <si>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</si>
  <si>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</si>
  <si>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</si>
  <si>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</si>
  <si>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</si>
  <si>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</si>
  <si>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</si>
  <si>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</si>
  <si>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</si>
  <si>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</si>
  <si>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</si>
  <si>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</si>
  <si>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</si>
  <si>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</si>
  <si>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</si>
  <si>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</si>
  <si>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</si>
  <si>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</si>
  <si>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</si>
  <si>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</si>
  <si>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</si>
  <si>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</si>
  <si>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</si>
  <si>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</si>
  <si>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</si>
  <si>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</si>
  <si>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</si>
  <si>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</si>
  <si>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</si>
  <si>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</si>
  <si>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</si>
  <si>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</si>
  <si>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</si>
  <si>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</si>
  <si>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</si>
  <si>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</si>
  <si>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</si>
  <si>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</si>
  <si>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</si>
  <si>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</si>
  <si>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</si>
  <si>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</si>
  <si>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</si>
  <si>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</si>
  <si>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</si>
  <si>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</si>
  <si>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</si>
  <si>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</si>
  <si>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</si>
  <si>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</si>
  <si>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</si>
  <si>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</si>
  <si>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</si>
  <si>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</si>
  <si>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</si>
  <si>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</si>
  <si>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</si>
  <si>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</si>
  <si>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</si>
  <si>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</si>
  <si>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</si>
  <si>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</si>
  <si>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</si>
  <si>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</si>
  <si>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</si>
  <si>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</si>
  <si>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</si>
  <si>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</si>
  <si>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</si>
  <si>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</si>
  <si>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</si>
  <si>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</si>
  <si>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</si>
  <si>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</si>
  <si>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</si>
  <si>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</si>
  <si>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</si>
  <si>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</si>
  <si>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</si>
  <si>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</si>
  <si>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</si>
  <si>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</si>
  <si>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</si>
  <si>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</si>
  <si>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</si>
  <si>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</si>
  <si>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</si>
  <si>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</si>
  <si>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</si>
  <si>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</si>
  <si>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</si>
  <si>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</si>
  <si>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</si>
  <si>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</si>
  <si>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</si>
  <si>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</si>
  <si>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</si>
  <si>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</si>
  <si>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</si>
  <si>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</si>
  <si>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</si>
  <si>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</si>
  <si>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</si>
  <si>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</si>
  <si>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</si>
  <si>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</si>
  <si>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</si>
  <si>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</si>
  <si>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</si>
  <si>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</si>
  <si>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</si>
  <si>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</si>
  <si>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</si>
  <si>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</si>
  <si>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</si>
  <si>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</si>
  <si>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</si>
  <si>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</si>
  <si>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</si>
  <si>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</si>
  <si>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</si>
  <si>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</si>
  <si>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</si>
  <si>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</si>
  <si>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</si>
  <si>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</si>
  <si>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</si>
  <si>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</si>
  <si>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</si>
  <si>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</si>
  <si>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</si>
  <si>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</si>
  <si>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</si>
  <si>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</si>
  <si>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</si>
  <si>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</si>
  <si>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</si>
  <si>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</si>
  <si>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</si>
  <si>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</si>
  <si>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</si>
  <si>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</si>
  <si>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</si>
  <si>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</si>
  <si>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</si>
  <si>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</si>
  <si>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</si>
  <si>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</si>
  <si>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</si>
  <si>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</si>
  <si>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</si>
  <si>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</si>
  <si>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</si>
  <si>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</si>
  <si>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</si>
  <si>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</si>
  <si>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</si>
  <si>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</si>
  <si>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</si>
  <si>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</si>
  <si>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</si>
  <si>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</si>
  <si>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</si>
  <si>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</si>
  <si>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</si>
  <si>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</si>
  <si>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</si>
  <si>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</si>
  <si>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</si>
  <si>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</si>
  <si>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</si>
  <si>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</si>
  <si>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</si>
  <si>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</si>
  <si>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</si>
  <si>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</si>
  <si>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</si>
  <si>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</si>
  <si>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</si>
  <si>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</si>
  <si>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</si>
  <si>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</si>
  <si>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</si>
  <si>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</si>
  <si>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</si>
  <si>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</si>
  <si>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</si>
  <si>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</si>
  <si>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</si>
  <si>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</si>
  <si>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</si>
  <si>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</si>
  <si>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</si>
  <si>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</si>
  <si>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</si>
  <si>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</si>
  <si>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</si>
  <si>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</si>
  <si>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</si>
  <si>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</si>
  <si>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</si>
  <si>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</si>
  <si>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</si>
  <si>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</si>
  <si>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</si>
  <si>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</si>
  <si>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</si>
  <si>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</si>
  <si>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</si>
  <si>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</si>
  <si>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</si>
  <si>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</si>
  <si>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</si>
  <si>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</si>
  <si>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</si>
  <si>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</si>
  <si>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</si>
  <si>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</si>
  <si>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</si>
  <si>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</si>
  <si>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</si>
  <si>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</si>
  <si>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</si>
  <si>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</si>
  <si>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</si>
  <si>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</si>
  <si>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</si>
  <si>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</si>
  <si>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</si>
  <si>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</si>
  <si>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</si>
  <si>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</si>
  <si>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</si>
  <si>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</si>
  <si>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</si>
  <si>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</si>
  <si>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</si>
  <si>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</si>
  <si>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</si>
  <si>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</si>
  <si>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</si>
  <si>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</si>
  <si>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</si>
  <si>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</si>
  <si>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</si>
  <si>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</si>
  <si>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</si>
  <si>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</si>
  <si>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</si>
  <si>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</si>
  <si>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</si>
  <si>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</si>
  <si>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</si>
  <si>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</si>
  <si>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</si>
  <si>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</si>
  <si>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</si>
  <si>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</si>
  <si>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</si>
  <si>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</si>
  <si>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</si>
  <si>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</si>
  <si>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</si>
  <si>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</si>
  <si>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</si>
  <si>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</si>
  <si>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</si>
  <si>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</si>
  <si>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</si>
  <si>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</si>
  <si>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</si>
  <si>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</si>
  <si>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</si>
  <si>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</si>
  <si>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</si>
  <si>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</si>
  <si>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</si>
  <si>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</si>
  <si>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</si>
  <si>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</si>
  <si>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</si>
  <si>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</si>
  <si>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</si>
  <si>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</si>
  <si>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</si>
  <si>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</si>
  <si>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</si>
  <si>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</si>
  <si>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</si>
  <si>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</si>
  <si>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</si>
  <si>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</si>
  <si>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</si>
  <si>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</si>
  <si>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</si>
  <si>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</si>
  <si>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</si>
  <si>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</si>
  <si>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</si>
  <si>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</si>
  <si>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</si>
  <si>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</si>
  <si>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</si>
  <si>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</si>
  <si>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</si>
  <si>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</si>
  <si>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</si>
  <si>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</si>
  <si>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</si>
  <si>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</si>
  <si>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</si>
  <si>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</si>
  <si>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</si>
  <si>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</si>
  <si>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</si>
  <si>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</si>
  <si>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</si>
  <si>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</si>
  <si>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</si>
  <si>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</si>
  <si>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</si>
  <si>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</si>
  <si>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</si>
  <si>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</si>
  <si>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</si>
  <si>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</si>
  <si>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</si>
  <si>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</si>
  <si>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</si>
  <si>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</si>
  <si>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</si>
  <si>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</si>
  <si>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</si>
  <si>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</si>
  <si>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</si>
  <si>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</si>
  <si>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</si>
  <si>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</si>
  <si>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</si>
  <si>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</si>
  <si>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</si>
  <si>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</si>
  <si>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</si>
  <si>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</si>
  <si>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</si>
  <si>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</si>
  <si>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</si>
  <si>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</si>
  <si>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</si>
  <si>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</si>
  <si>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</si>
  <si>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</si>
  <si>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</si>
  <si>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</si>
  <si>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</si>
  <si>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</si>
  <si>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</si>
  <si>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</si>
  <si>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</si>
  <si>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</si>
  <si>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</si>
  <si>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</si>
  <si>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</si>
  <si>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</si>
  <si>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</si>
  <si>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</si>
  <si>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</si>
  <si>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</si>
  <si>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</si>
  <si>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</si>
  <si>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</si>
  <si>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</si>
  <si>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</si>
  <si>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</si>
  <si>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</si>
  <si>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</si>
  <si>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</si>
  <si>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</si>
  <si>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</si>
  <si>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</si>
  <si>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</si>
  <si>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</si>
  <si>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</si>
  <si>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</si>
  <si>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</si>
  <si>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</si>
  <si>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</si>
  <si>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</si>
  <si>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</si>
  <si>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</si>
  <si>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</si>
  <si>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</si>
  <si>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</si>
  <si>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</si>
  <si>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</si>
  <si>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</si>
  <si>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</si>
  <si>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</si>
  <si>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</si>
  <si>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</si>
  <si>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</si>
  <si>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</si>
  <si>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</si>
  <si>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</si>
  <si>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</si>
  <si>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</si>
  <si>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</si>
  <si>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</si>
  <si>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</si>
  <si>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</si>
  <si>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</si>
  <si>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</si>
  <si>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</si>
  <si>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</si>
  <si>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</si>
  <si>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</si>
  <si>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</si>
  <si>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</si>
  <si>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</si>
  <si>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</si>
  <si>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</si>
  <si>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</si>
  <si>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</si>
  <si>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</si>
  <si>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</si>
  <si>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</si>
  <si>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</si>
  <si>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</si>
  <si>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</si>
  <si>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</si>
  <si>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</si>
  <si>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</si>
  <si>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</si>
  <si>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</si>
  <si>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</si>
  <si>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</si>
  <si>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</si>
  <si>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</si>
  <si>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</si>
  <si>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</si>
  <si>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</si>
  <si>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</si>
  <si>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</si>
  <si>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</si>
  <si>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</si>
  <si>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</si>
  <si>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</si>
  <si>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</si>
  <si>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</si>
  <si>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</si>
  <si>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</si>
  <si>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</si>
  <si>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</si>
  <si>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</si>
  <si>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</si>
  <si>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</si>
  <si>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</si>
  <si>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</si>
  <si>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</si>
  <si>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</si>
  <si>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</si>
  <si>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</si>
  <si>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</si>
  <si>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</si>
  <si>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</si>
  <si>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</si>
  <si>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</si>
  <si>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</si>
  <si>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</si>
  <si>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</si>
  <si>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</si>
  <si>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</si>
  <si>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</si>
  <si>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</si>
  <si>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</si>
  <si>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</si>
  <si>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</si>
  <si>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</si>
  <si>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</si>
  <si>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</si>
  <si>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</si>
  <si>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</si>
  <si>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</si>
  <si>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</si>
  <si>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</si>
  <si>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</si>
  <si>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</si>
  <si>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</si>
  <si>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</si>
  <si>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</si>
  <si>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</si>
  <si>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</si>
  <si>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</si>
  <si>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</si>
  <si>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</si>
  <si>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</si>
  <si>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</si>
  <si>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</si>
  <si>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</si>
  <si>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</si>
  <si>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</si>
  <si>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</si>
  <si>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</si>
  <si>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</si>
  <si>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</si>
  <si>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</si>
  <si>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</si>
  <si>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</si>
  <si>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</si>
  <si>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</si>
  <si>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</si>
  <si>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</si>
  <si>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</si>
  <si>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</si>
  <si>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</si>
  <si>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</si>
  <si>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</si>
  <si>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</si>
  <si>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</si>
  <si>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</si>
  <si>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</si>
  <si>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</si>
  <si>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</si>
  <si>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</si>
  <si>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</si>
  <si>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</si>
  <si>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</si>
  <si>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</si>
  <si>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</si>
  <si>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</si>
  <si>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</si>
  <si>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</si>
  <si>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</si>
  <si>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</si>
  <si>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</si>
  <si>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</si>
  <si>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</si>
  <si>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</si>
  <si>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</si>
  <si>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</si>
  <si>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</si>
  <si>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</si>
  <si>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</si>
  <si>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</si>
  <si>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</si>
  <si>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</si>
  <si>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</si>
  <si>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</si>
  <si>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</si>
  <si>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</si>
  <si>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</si>
  <si>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</si>
  <si>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</si>
  <si>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</si>
  <si>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</si>
  <si>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</si>
  <si>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</si>
  <si>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</si>
  <si>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</si>
  <si>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</si>
  <si>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</si>
  <si>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</si>
  <si>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</si>
  <si>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</si>
  <si>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</si>
  <si>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</si>
  <si>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</si>
  <si>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</si>
  <si>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</si>
  <si>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</si>
  <si>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</si>
  <si>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</si>
  <si>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</si>
  <si>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</si>
  <si>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</si>
  <si>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</si>
  <si>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</si>
  <si>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</si>
  <si>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</si>
  <si>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</si>
  <si>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</si>
  <si>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</si>
  <si>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</si>
  <si>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</si>
  <si>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</si>
  <si>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</si>
  <si>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</si>
  <si>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</si>
  <si>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</si>
  <si>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</si>
  <si>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</si>
  <si>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</si>
  <si>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</si>
  <si>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</si>
  <si>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</si>
  <si>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</si>
  <si>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</si>
  <si>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</si>
  <si>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</si>
  <si>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</si>
  <si>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</si>
  <si>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</si>
  <si>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</si>
  <si>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</si>
  <si>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</si>
  <si>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</si>
  <si>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</si>
  <si>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</si>
  <si>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</si>
  <si>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</si>
  <si>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</si>
  <si>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</si>
  <si>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</si>
  <si>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</si>
  <si>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</si>
  <si>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</si>
  <si>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</si>
  <si>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</si>
  <si>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</si>
  <si>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</si>
  <si>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</si>
  <si>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</si>
  <si>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</si>
  <si>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</si>
  <si>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</si>
  <si>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</si>
  <si>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</si>
  <si>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</si>
  <si>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</si>
  <si>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</si>
  <si>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</si>
  <si>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</si>
  <si>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</si>
  <si>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</si>
  <si>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</si>
  <si>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</si>
  <si>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</si>
  <si>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</si>
  <si>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</si>
  <si>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</si>
  <si>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</si>
  <si>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</si>
  <si>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</si>
  <si>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</si>
  <si>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</si>
  <si>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</si>
  <si>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</si>
  <si>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</si>
  <si>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</si>
  <si>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</si>
  <si>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</si>
  <si>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</si>
  <si>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</si>
  <si>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</si>
  <si>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</si>
  <si>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</si>
  <si>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</si>
  <si>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</si>
  <si>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</si>
  <si>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</si>
  <si>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</si>
  <si>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</si>
  <si>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</si>
  <si>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</si>
  <si>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</si>
  <si>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</si>
  <si>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</si>
  <si>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</si>
  <si>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</si>
  <si>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</si>
  <si>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</si>
  <si>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</si>
  <si>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</si>
  <si>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</si>
  <si>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</si>
  <si>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</si>
  <si>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</si>
  <si>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</si>
  <si>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</si>
  <si>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</si>
  <si>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</si>
  <si>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</si>
  <si>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</si>
  <si>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</si>
  <si>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</si>
  <si>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</si>
  <si>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</si>
  <si>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</si>
  <si>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</si>
  <si>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</si>
  <si>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</si>
  <si>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</si>
  <si>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</si>
  <si>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</si>
  <si>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</si>
  <si>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</si>
  <si>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</si>
  <si>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</si>
  <si>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</si>
  <si>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</si>
  <si>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</si>
  <si>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</si>
  <si>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</si>
  <si>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</si>
  <si>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</si>
  <si>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</si>
  <si>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</si>
  <si>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</si>
  <si>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</si>
  <si>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</si>
  <si>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</si>
  <si>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</si>
  <si>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</si>
  <si>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</si>
  <si>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</si>
  <si>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</si>
  <si>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</si>
  <si>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</si>
  <si>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</si>
  <si>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</si>
  <si>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</si>
  <si>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</si>
  <si>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</si>
  <si>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</si>
  <si>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</si>
  <si>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</si>
  <si>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</si>
  <si>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</si>
  <si>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</si>
  <si>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</si>
  <si>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</si>
  <si>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</si>
  <si>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</si>
  <si>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</si>
  <si>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</si>
  <si>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</si>
  <si>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</si>
  <si>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</si>
  <si>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</si>
  <si>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</si>
  <si>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</si>
  <si>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</si>
  <si>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</si>
  <si>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</si>
  <si>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</si>
  <si>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</si>
  <si>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</si>
  <si>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</si>
  <si>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</si>
  <si>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</si>
  <si>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</si>
  <si>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</si>
  <si>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</si>
  <si>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</si>
  <si>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</si>
  <si>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</si>
  <si>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</si>
  <si>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</si>
  <si>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</si>
  <si>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</si>
  <si>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</si>
  <si>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</si>
  <si>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</si>
  <si>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</si>
  <si>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</si>
  <si>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</si>
  <si>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</si>
  <si>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</si>
  <si>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</si>
  <si>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</si>
  <si>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</si>
  <si>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</si>
  <si>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</si>
  <si>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</si>
  <si>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</si>
  <si>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</si>
  <si>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</si>
  <si>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</si>
  <si>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</si>
  <si>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</si>
  <si>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</si>
  <si>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</si>
  <si>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</si>
  <si>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</si>
  <si>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</si>
  <si>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</si>
  <si>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</si>
  <si>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</si>
  <si>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</si>
  <si>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</si>
  <si>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</si>
  <si>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</si>
  <si>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</si>
  <si>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</si>
  <si>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</si>
  <si>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</si>
  <si>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</si>
  <si>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</si>
  <si>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</si>
  <si>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</si>
  <si>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</si>
  <si>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</si>
  <si>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</si>
  <si>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</si>
  <si>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</si>
  <si>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</si>
  <si>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</si>
  <si>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</si>
  <si>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</si>
  <si>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</si>
  <si>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</si>
  <si>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</si>
  <si>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</si>
  <si>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</si>
  <si>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</si>
  <si>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</si>
  <si>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</si>
  <si>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</si>
  <si>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</si>
  <si>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</si>
  <si>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</si>
  <si>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</si>
  <si>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</si>
  <si>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</si>
  <si>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</si>
  <si>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</si>
  <si>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</si>
  <si>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</si>
  <si>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</si>
  <si>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</si>
  <si>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</si>
  <si>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</si>
  <si>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</si>
  <si>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</si>
  <si>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</si>
  <si>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</si>
  <si>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</si>
  <si>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</si>
  <si>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</si>
  <si>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</si>
  <si>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</si>
  <si>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</si>
  <si>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</si>
  <si>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</si>
  <si>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</si>
  <si>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</si>
  <si>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</si>
  <si>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</si>
  <si>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</si>
  <si>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</si>
  <si>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</si>
  <si>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</si>
  <si>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</si>
  <si>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</si>
  <si>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</si>
  <si>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</si>
  <si>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</si>
  <si>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</si>
  <si>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</si>
  <si>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</si>
  <si>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</si>
  <si>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</si>
  <si>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</si>
  <si>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</si>
  <si>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</si>
  <si>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</si>
  <si>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</si>
  <si>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</si>
  <si>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</si>
  <si>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</si>
  <si>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</si>
  <si>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</si>
  <si>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</si>
  <si>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</si>
  <si>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</si>
  <si>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</si>
  <si>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</si>
  <si>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</si>
  <si>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</si>
  <si>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</si>
  <si>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</si>
  <si>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</si>
  <si>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</si>
  <si>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</si>
  <si>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</si>
  <si>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</si>
  <si>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</si>
  <si>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</si>
  <si>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</si>
  <si>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</si>
  <si>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</si>
  <si>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</si>
  <si>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</si>
  <si>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</si>
  <si>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</si>
  <si>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</si>
  <si>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</si>
  <si>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</si>
  <si>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</si>
  <si>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</si>
  <si>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</si>
  <si>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</si>
  <si>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</si>
  <si>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</si>
  <si>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</si>
  <si>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</si>
  <si>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</si>
  <si>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</si>
  <si>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</si>
  <si>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</si>
  <si>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</si>
  <si>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</si>
  <si>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</si>
  <si>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</si>
  <si>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</si>
  <si>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</si>
  <si>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</si>
  <si>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</si>
  <si>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</si>
  <si>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</si>
  <si>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</si>
  <si>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</si>
  <si>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</si>
  <si>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</si>
  <si>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</si>
  <si>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</si>
  <si>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</si>
  <si>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</si>
  <si>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</si>
  <si>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</si>
  <si>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</si>
  <si>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</si>
  <si>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</si>
  <si>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</si>
  <si>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</si>
  <si>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</si>
  <si>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</si>
  <si>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</si>
  <si>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</si>
  <si>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</si>
  <si>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</si>
  <si>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</si>
  <si>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</si>
  <si>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</si>
  <si>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</si>
  <si>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</si>
  <si>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</si>
  <si>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</si>
  <si>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</si>
  <si>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</si>
  <si>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</si>
  <si>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</si>
  <si>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</si>
  <si>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</si>
  <si>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</si>
  <si>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</si>
  <si>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</si>
  <si>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</si>
  <si>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</si>
  <si>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</si>
  <si>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</si>
  <si>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</si>
  <si>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</si>
  <si>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</si>
  <si>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</si>
  <si>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</si>
  <si>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</si>
  <si>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</si>
  <si>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</si>
  <si>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</si>
  <si>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</si>
  <si>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</si>
  <si>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</si>
  <si>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</si>
  <si>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</si>
  <si>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</si>
  <si>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</si>
  <si>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</si>
  <si>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</si>
  <si>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</si>
  <si>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</si>
  <si>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</si>
  <si>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</si>
  <si>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</si>
  <si>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</si>
  <si>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</si>
  <si>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</si>
  <si>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</si>
  <si>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</si>
  <si>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</si>
  <si>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</si>
  <si>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</si>
  <si>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</si>
  <si>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</si>
  <si>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</si>
  <si>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</si>
  <si>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</si>
  <si>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</si>
  <si>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</si>
  <si>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</si>
  <si>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</si>
  <si>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</si>
  <si>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</si>
  <si>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</si>
  <si>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</si>
  <si>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</si>
  <si>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</si>
  <si>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</si>
  <si>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</si>
  <si>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</si>
  <si>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</si>
  <si>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</si>
  <si>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</si>
  <si>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</si>
  <si>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</si>
  <si>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</si>
  <si>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</si>
  <si>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</si>
  <si>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</si>
  <si>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</si>
  <si>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</si>
  <si>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</si>
  <si>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</si>
  <si>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</si>
  <si>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</si>
  <si>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</si>
  <si>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</si>
  <si>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</si>
  <si>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</si>
  <si>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</si>
  <si>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</si>
  <si>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</si>
  <si>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</si>
  <si>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</si>
  <si>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</si>
  <si>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</si>
  <si>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</si>
  <si>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</si>
  <si>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</si>
  <si>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</si>
  <si>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</si>
  <si>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</si>
  <si>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</si>
  <si>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</si>
  <si>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</si>
  <si>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</si>
  <si>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</si>
  <si>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</si>
  <si>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</si>
  <si>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</si>
  <si>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</si>
  <si>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</si>
  <si>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</si>
  <si>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</si>
  <si>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</si>
  <si>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</si>
  <si>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</si>
  <si>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</si>
  <si>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</si>
  <si>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</si>
  <si>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</si>
  <si>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</si>
  <si>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</si>
  <si>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</si>
  <si>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</si>
  <si>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</si>
  <si>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</si>
  <si>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</si>
  <si>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</si>
  <si>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</si>
  <si>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</si>
  <si>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</si>
  <si>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</si>
  <si>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</si>
  <si>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</si>
  <si>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</si>
  <si>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</si>
  <si>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</si>
  <si>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</si>
  <si>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</si>
  <si>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</si>
  <si>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</si>
  <si>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</si>
  <si>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</si>
  <si>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</si>
  <si>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</si>
  <si>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</si>
  <si>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</si>
  <si>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</si>
  <si>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</si>
  <si>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</si>
  <si>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</si>
  <si>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</si>
  <si>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</si>
  <si>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</si>
  <si>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</si>
  <si>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</si>
  <si>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</si>
  <si>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</si>
  <si>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</si>
  <si>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</si>
  <si>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</si>
  <si>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</si>
  <si>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</si>
  <si>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</si>
  <si>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</si>
  <si>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</si>
  <si>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</si>
  <si>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</si>
  <si>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</si>
  <si>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</si>
  <si>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</si>
  <si>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</si>
  <si>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</si>
  <si>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</si>
  <si>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</si>
  <si>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</si>
  <si>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</si>
  <si>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</si>
  <si>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</si>
  <si>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</si>
  <si>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</si>
  <si>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</si>
  <si>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</si>
  <si>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</si>
  <si>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</si>
  <si>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</si>
  <si>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</si>
  <si>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</si>
  <si>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</si>
  <si>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</si>
  <si>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</si>
  <si>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</si>
  <si>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</si>
  <si>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</si>
  <si>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</si>
  <si>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</si>
  <si>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</si>
  <si>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</si>
  <si>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</si>
  <si>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</si>
  <si>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</si>
  <si>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</si>
  <si>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</si>
  <si>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</si>
  <si>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</si>
  <si>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</si>
  <si>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</si>
  <si>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</si>
  <si>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</si>
  <si>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</si>
  <si>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</si>
  <si>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</si>
  <si>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</si>
  <si>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</si>
  <si>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</si>
  <si>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</si>
  <si>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</si>
  <si>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</si>
  <si>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</si>
  <si>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</si>
  <si>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</si>
  <si>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</si>
  <si>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</si>
  <si>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</si>
  <si>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</si>
  <si>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</si>
  <si>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</si>
  <si>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</si>
  <si>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</si>
  <si>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</si>
  <si>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</si>
  <si>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</si>
  <si>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</si>
  <si>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</si>
  <si>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</si>
  <si>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</si>
  <si>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</si>
  <si>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</si>
  <si>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</si>
  <si>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</si>
  <si>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</si>
  <si>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</si>
  <si>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</si>
  <si>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</si>
  <si>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</si>
  <si>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</si>
  <si>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</si>
  <si>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</si>
  <si>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</si>
  <si>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</si>
  <si>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</si>
  <si>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</si>
  <si>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</si>
  <si>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</si>
  <si>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</si>
  <si>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</si>
  <si>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</si>
  <si>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</si>
  <si>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</si>
  <si>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</si>
  <si>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</si>
  <si>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</si>
  <si>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</si>
  <si>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</si>
  <si>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</si>
  <si>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</si>
  <si>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</si>
  <si>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</si>
  <si>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</si>
  <si>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</si>
  <si>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</si>
  <si>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</si>
  <si>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</si>
  <si>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</si>
  <si>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</si>
  <si>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</si>
  <si>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</si>
  <si>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</si>
  <si>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</si>
  <si>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</si>
  <si>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</si>
  <si>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</si>
  <si>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</si>
  <si>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</si>
  <si>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</si>
  <si>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</si>
  <si>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</si>
  <si>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</si>
  <si>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</si>
  <si>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</si>
  <si>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</si>
  <si>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</si>
  <si>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</si>
  <si>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</si>
  <si>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</si>
  <si>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</si>
  <si>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</si>
  <si>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</si>
  <si>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</si>
  <si>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</si>
  <si>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</si>
  <si>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</si>
  <si>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</si>
  <si>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</si>
  <si>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</si>
  <si>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</si>
  <si>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</si>
  <si>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</si>
  <si>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</si>
  <si>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</si>
  <si>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</si>
  <si>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</si>
  <si>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</si>
  <si>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</si>
  <si>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</si>
  <si>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</si>
  <si>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</si>
  <si>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</si>
  <si>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</si>
  <si>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</si>
  <si>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</si>
  <si>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</si>
  <si>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</si>
  <si>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</si>
  <si>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</si>
  <si>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</si>
  <si>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</si>
  <si>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</si>
  <si>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</si>
  <si>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</si>
  <si>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</si>
  <si>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</si>
  <si>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</si>
  <si>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</si>
  <si>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</si>
  <si>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</si>
  <si>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</si>
  <si>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</si>
  <si>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</si>
  <si>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</si>
  <si>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</si>
  <si>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</si>
  <si>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</si>
  <si>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</si>
  <si>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</si>
  <si>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</si>
  <si>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</si>
  <si>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</si>
  <si>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</si>
  <si>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</si>
  <si>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</si>
  <si>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</si>
  <si>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</si>
  <si>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</si>
  <si>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</si>
  <si>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</si>
  <si>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</si>
  <si>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</si>
  <si>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</si>
  <si>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</si>
  <si>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</si>
  <si>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</si>
  <si>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</si>
  <si>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</si>
  <si>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</si>
  <si>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</si>
  <si>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</si>
  <si>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</si>
  <si>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</si>
  <si>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</si>
  <si>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</si>
  <si>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</si>
  <si>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</si>
  <si>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</si>
  <si>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</si>
  <si>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</si>
  <si>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</si>
  <si>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</si>
  <si>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</si>
  <si>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</si>
  <si>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</si>
  <si>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</si>
  <si>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</si>
  <si>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</si>
  <si>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</si>
  <si>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</si>
  <si>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</si>
  <si>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</si>
  <si>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</si>
  <si>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</si>
  <si>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</si>
  <si>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</si>
  <si>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</si>
  <si>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</si>
  <si>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</si>
  <si>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</si>
  <si>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</si>
  <si>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</si>
  <si>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</si>
  <si>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</si>
  <si>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</si>
  <si>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</si>
  <si>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</si>
  <si>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</si>
  <si>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</si>
  <si>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</si>
  <si>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</si>
  <si>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</si>
  <si>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</si>
  <si>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</si>
  <si>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</si>
  <si>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</si>
  <si>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</si>
  <si>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</si>
  <si>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</si>
  <si>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</si>
  <si>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</si>
  <si>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</si>
  <si>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</si>
  <si>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</si>
  <si>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</si>
  <si>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</si>
  <si>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</si>
  <si>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</si>
  <si>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</si>
  <si>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</si>
  <si>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</si>
  <si>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</si>
  <si>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</si>
  <si>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</si>
  <si>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</si>
  <si>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</si>
  <si>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</si>
  <si>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</si>
  <si>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</si>
  <si>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</si>
  <si>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</si>
  <si>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</si>
  <si>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</si>
  <si>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</si>
  <si>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</si>
  <si>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</si>
  <si>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</si>
  <si>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</si>
  <si>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</si>
  <si>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</si>
  <si>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</si>
  <si>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</si>
  <si>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</si>
  <si>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</si>
  <si>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</si>
  <si>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</si>
  <si>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</si>
  <si>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</si>
  <si>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</si>
  <si>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</si>
  <si>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</si>
  <si>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</si>
  <si>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</si>
  <si>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</si>
  <si>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</si>
  <si>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</si>
  <si>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</si>
  <si>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</si>
  <si>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</si>
  <si>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</si>
  <si>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</si>
  <si>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</si>
  <si>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</si>
  <si>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</si>
  <si>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</si>
  <si>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</si>
  <si>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</si>
  <si>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</si>
  <si>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</si>
  <si>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</si>
  <si>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</si>
  <si>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</si>
  <si>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</si>
  <si>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</si>
  <si>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</si>
  <si>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</si>
  <si>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</si>
  <si>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</si>
  <si>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</si>
  <si>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</si>
  <si>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</si>
  <si>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</si>
  <si>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</si>
  <si>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</si>
  <si>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</si>
  <si>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</si>
  <si>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</si>
  <si>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</si>
  <si>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</si>
  <si>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</si>
  <si>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</si>
  <si>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</si>
  <si>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</si>
  <si>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</si>
  <si>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</si>
  <si>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</si>
  <si>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</si>
  <si>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</si>
  <si>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</si>
  <si>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</si>
  <si>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</si>
  <si>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</si>
  <si>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</si>
  <si>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</si>
  <si>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</si>
  <si>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</si>
  <si>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</si>
  <si>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</si>
  <si>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</si>
  <si>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</si>
  <si>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</si>
  <si>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</si>
  <si>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</si>
  <si>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</si>
  <si>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</si>
  <si>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</si>
  <si>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</si>
  <si>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</si>
  <si>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</si>
  <si>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</si>
  <si>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</si>
  <si>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</si>
  <si>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</si>
  <si>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</si>
  <si>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</si>
  <si>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</si>
  <si>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</si>
  <si>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</si>
  <si>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</si>
  <si>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</si>
  <si>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</si>
  <si>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</si>
  <si>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</si>
  <si>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</si>
  <si>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</si>
  <si>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</si>
  <si>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</si>
  <si>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</si>
  <si>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</si>
  <si>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</si>
  <si>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</si>
  <si>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</si>
  <si>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</si>
  <si>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</si>
  <si>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</si>
  <si>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</si>
  <si>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</si>
  <si>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</si>
  <si>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</si>
  <si>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</si>
  <si>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</si>
  <si>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</si>
  <si>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</si>
  <si>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</si>
  <si>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</si>
  <si>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</si>
  <si>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</si>
  <si>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</si>
  <si>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</si>
  <si>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</si>
  <si>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</si>
  <si>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</si>
  <si>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</si>
  <si>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</si>
  <si>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</si>
  <si>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</si>
  <si>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</si>
  <si>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</si>
  <si>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</si>
  <si>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</si>
  <si>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</si>
  <si>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</si>
  <si>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</si>
  <si>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</si>
  <si>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</si>
  <si>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</si>
  <si>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</si>
  <si>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</si>
  <si>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</si>
  <si>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</si>
  <si>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</si>
  <si>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</si>
  <si>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</si>
  <si>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</si>
  <si>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</si>
  <si>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</si>
  <si>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</si>
  <si>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</si>
  <si>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</si>
  <si>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</si>
  <si>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</si>
  <si>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</si>
  <si>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</si>
  <si>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</si>
  <si>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</si>
  <si>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</si>
  <si>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</si>
  <si>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</si>
  <si>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</si>
  <si>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</si>
  <si>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</si>
  <si>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</si>
  <si>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</si>
  <si>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</si>
  <si>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</si>
  <si>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</si>
  <si>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</si>
  <si>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</si>
  <si>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</si>
  <si>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</si>
  <si>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</si>
  <si>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</si>
  <si>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</si>
  <si>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</si>
  <si>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</si>
  <si>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</si>
  <si>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</si>
  <si>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</si>
  <si>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</si>
  <si>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</si>
  <si>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</si>
  <si>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</si>
  <si>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</si>
  <si>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</si>
  <si>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</si>
  <si>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</si>
  <si>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</si>
  <si>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</si>
  <si>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</si>
  <si>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</si>
  <si>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</si>
  <si>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</si>
  <si>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</si>
  <si>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</si>
  <si>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</si>
  <si>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</si>
  <si>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</si>
  <si>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</si>
  <si>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</si>
  <si>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</si>
  <si>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</si>
  <si>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</si>
  <si>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</si>
  <si>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</si>
  <si>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</si>
  <si>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</si>
  <si>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</si>
  <si>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</si>
  <si>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</si>
  <si>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</si>
  <si>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</si>
  <si>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</si>
  <si>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</si>
  <si>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</si>
  <si>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</si>
  <si>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</si>
  <si>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</si>
  <si>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</si>
  <si>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</si>
  <si>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</si>
  <si>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</si>
  <si>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</si>
  <si>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</si>
  <si>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</si>
  <si>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</si>
  <si>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</si>
  <si>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</si>
  <si>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</si>
  <si>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</si>
  <si>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</si>
  <si>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</si>
  <si>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</si>
  <si>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</si>
  <si>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</si>
  <si>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</si>
  <si>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</si>
  <si>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</si>
  <si>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</si>
  <si>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</si>
  <si>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</si>
  <si>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</si>
  <si>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</si>
  <si>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</si>
  <si>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</si>
  <si>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</si>
  <si>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</si>
  <si>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</si>
  <si>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</si>
  <si>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</si>
  <si>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</si>
  <si>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</si>
  <si>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</si>
  <si>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</si>
  <si>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</si>
  <si>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</si>
  <si>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</si>
  <si>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</si>
  <si>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</si>
  <si>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</si>
  <si>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</si>
  <si>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</si>
  <si>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</si>
  <si>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</si>
  <si>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</si>
  <si>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</si>
  <si>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</si>
  <si>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</si>
  <si>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</si>
  <si>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</si>
  <si>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</si>
  <si>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</si>
  <si>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</si>
  <si>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</si>
  <si>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</si>
  <si>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</si>
  <si>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</si>
  <si>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</si>
  <si>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</si>
  <si>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</si>
  <si>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</si>
  <si>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</si>
  <si>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</si>
  <si>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</si>
  <si>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</si>
  <si>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</si>
  <si>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</si>
  <si>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</si>
  <si>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</si>
  <si>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</si>
  <si>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</si>
  <si>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</si>
  <si>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</si>
  <si>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</si>
  <si>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</si>
  <si>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</si>
  <si>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</si>
  <si>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</si>
  <si>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</si>
  <si>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</si>
  <si>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</si>
  <si>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</si>
  <si>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</si>
  <si>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</si>
  <si>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</si>
  <si>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</si>
  <si>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</si>
  <si>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</si>
  <si>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</si>
  <si>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</si>
  <si>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</si>
  <si>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</si>
  <si>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</si>
  <si>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</si>
  <si>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</si>
  <si>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</si>
  <si>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</si>
  <si>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</si>
  <si>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</si>
  <si>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</si>
  <si>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</si>
  <si>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</si>
  <si>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</si>
  <si>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</si>
  <si>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</si>
  <si>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</si>
  <si>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</si>
  <si>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</si>
  <si>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</si>
  <si>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</si>
  <si>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</si>
  <si>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</si>
  <si>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</si>
  <si>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</si>
  <si>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</si>
  <si>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</si>
  <si>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</si>
  <si>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</si>
  <si>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</si>
  <si>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</si>
  <si>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</si>
  <si>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</si>
  <si>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</si>
  <si>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</si>
  <si>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</si>
  <si>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</si>
  <si>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</si>
  <si>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</si>
  <si>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</si>
  <si>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</si>
  <si>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</si>
  <si>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</si>
  <si>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</si>
  <si>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</si>
  <si>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</si>
  <si>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</si>
  <si>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</si>
  <si>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</si>
  <si>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</si>
  <si>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</si>
  <si>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</si>
  <si>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</si>
  <si>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</si>
  <si>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</si>
  <si>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</si>
  <si>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</si>
  <si>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</si>
  <si>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</si>
  <si>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</si>
  <si>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</si>
  <si>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</si>
  <si>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</si>
  <si>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</si>
  <si>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</si>
  <si>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</si>
  <si>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</si>
  <si>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</si>
  <si>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</si>
  <si>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</si>
  <si>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</si>
  <si>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</si>
  <si>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</si>
  <si>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</si>
  <si>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</si>
  <si>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</si>
  <si>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</si>
  <si>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</si>
  <si>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</si>
  <si>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</si>
  <si>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</si>
  <si>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</si>
  <si>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</si>
  <si>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</si>
  <si>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</si>
  <si>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</si>
  <si>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</si>
  <si>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</si>
  <si>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</si>
  <si>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</si>
  <si>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</si>
  <si>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</si>
  <si>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</si>
  <si>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</si>
  <si>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</si>
  <si>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</si>
  <si>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</si>
  <si>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</si>
  <si>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</si>
  <si>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</si>
  <si>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</si>
  <si>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</si>
  <si>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</si>
  <si>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</si>
  <si>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</si>
  <si>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</si>
  <si>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</si>
  <si>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</si>
  <si>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</si>
  <si>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</si>
  <si>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</si>
  <si>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</si>
  <si>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</si>
  <si>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</si>
  <si>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</si>
  <si>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</si>
  <si>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</si>
  <si>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</si>
  <si>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</si>
  <si>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</si>
  <si>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</si>
  <si>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</si>
  <si>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</si>
  <si>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</si>
  <si>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</si>
  <si>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</si>
  <si>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</si>
  <si>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</si>
  <si>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</si>
  <si>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</si>
  <si>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</si>
  <si>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</si>
  <si>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</si>
  <si>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</si>
  <si>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</si>
  <si>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</si>
  <si>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</si>
  <si>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</si>
  <si>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</si>
  <si>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</si>
  <si>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</si>
  <si>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</si>
  <si>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</si>
  <si>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</si>
  <si>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</si>
  <si>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</si>
  <si>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</si>
  <si>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</si>
  <si>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</si>
  <si>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</si>
  <si>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</si>
  <si>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</si>
  <si>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</si>
  <si>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</si>
  <si>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</si>
  <si>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</si>
  <si>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</si>
  <si>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</si>
  <si>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</si>
  <si>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</si>
  <si>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</si>
  <si>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</si>
  <si>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</si>
  <si>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</si>
  <si>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</si>
  <si>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</si>
  <si>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</si>
  <si>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</si>
  <si>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</si>
  <si>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</si>
  <si>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</si>
  <si>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</si>
  <si>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</si>
  <si>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</si>
  <si>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</si>
  <si>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</si>
  <si>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</si>
  <si>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</si>
  <si>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</si>
  <si>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</si>
  <si>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</si>
  <si>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</si>
  <si>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</si>
  <si>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</si>
  <si>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</si>
  <si>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</si>
  <si>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</si>
  <si>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</si>
  <si>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</si>
  <si>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</si>
  <si>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</si>
  <si>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</si>
  <si>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</si>
  <si>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</si>
  <si>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</si>
  <si>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</si>
  <si>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</si>
  <si>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</si>
  <si>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</si>
  <si>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</si>
  <si>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</si>
  <si>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</si>
  <si>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</si>
  <si>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</si>
  <si>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</si>
  <si>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</si>
  <si>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</si>
  <si>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</si>
  <si>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</si>
  <si>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</si>
  <si>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</si>
  <si>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</si>
  <si>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</si>
  <si>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</si>
  <si>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</si>
  <si>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</si>
  <si>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</si>
  <si>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</si>
  <si>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</si>
  <si>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</si>
  <si>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</si>
  <si>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</si>
  <si>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</si>
  <si>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</si>
  <si>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</si>
  <si>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</si>
  <si>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</si>
  <si>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</si>
  <si>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</si>
  <si>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</si>
  <si>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</si>
  <si>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</si>
  <si>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</si>
  <si>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</si>
  <si>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</si>
  <si>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</si>
  <si>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</si>
  <si>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</si>
  <si>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</si>
  <si>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</si>
  <si>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</si>
  <si>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</si>
  <si>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</si>
  <si>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</si>
  <si>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</si>
  <si>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</si>
  <si>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</si>
  <si>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</si>
  <si>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</si>
  <si>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</si>
  <si>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</si>
  <si>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</si>
  <si>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</si>
  <si>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</si>
  <si>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</si>
  <si>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</si>
  <si>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</si>
  <si>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</si>
  <si>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</si>
  <si>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</si>
  <si>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</si>
  <si>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</si>
  <si>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</si>
  <si>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</si>
  <si>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</si>
  <si>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</si>
  <si>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</si>
  <si>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</si>
  <si>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</si>
  <si>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</si>
  <si>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</si>
  <si>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</si>
  <si>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</si>
  <si>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</si>
  <si>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</si>
  <si>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</si>
  <si>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</si>
  <si>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</si>
  <si>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</si>
  <si>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</si>
  <si>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</si>
  <si>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</si>
  <si>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</si>
  <si>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</si>
  <si>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</si>
  <si>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</si>
  <si>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</si>
  <si>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</si>
  <si>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</si>
  <si>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</si>
  <si>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</si>
  <si>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</si>
  <si>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</si>
  <si>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</si>
  <si>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</si>
  <si>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</si>
  <si>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</si>
  <si>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</si>
  <si>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</si>
  <si>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</si>
  <si>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</si>
  <si>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</si>
  <si>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</si>
  <si>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</si>
  <si>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</si>
  <si>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</si>
  <si>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</si>
  <si>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</si>
  <si>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</si>
  <si>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</si>
  <si>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</si>
  <si>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</si>
  <si>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</si>
  <si>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</si>
  <si>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</si>
  <si>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</si>
  <si>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</si>
  <si>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</si>
  <si>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</si>
  <si>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</si>
  <si>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</si>
  <si>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</si>
  <si>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</si>
  <si>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</si>
  <si>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</si>
  <si>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</si>
  <si>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</si>
  <si>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</si>
  <si>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</si>
  <si>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</si>
  <si>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</si>
  <si>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</si>
  <si>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</si>
  <si>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</si>
  <si>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</si>
  <si>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</si>
  <si>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</si>
  <si>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</si>
  <si>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</si>
  <si>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</si>
  <si>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</si>
  <si>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</si>
  <si>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</si>
  <si>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</si>
  <si>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</si>
  <si>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</si>
  <si>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</si>
  <si>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</si>
  <si>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</si>
  <si>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</si>
  <si>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</si>
  <si>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</si>
  <si>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</si>
  <si>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</si>
  <si>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</si>
  <si>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</si>
  <si>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</si>
  <si>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</si>
  <si>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</si>
  <si>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</si>
  <si>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</si>
  <si>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</si>
  <si>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</si>
  <si>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</si>
  <si>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</si>
  <si>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</si>
  <si>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</si>
  <si>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</si>
  <si>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</si>
  <si>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</si>
  <si>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</si>
  <si>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</si>
  <si>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</si>
  <si>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</si>
  <si>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</si>
  <si>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</si>
  <si>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</si>
  <si>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</si>
  <si>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</si>
  <si>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</si>
  <si>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</si>
  <si>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</si>
  <si>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</si>
  <si>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</si>
  <si>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</si>
  <si>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</si>
  <si>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</si>
  <si>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</si>
  <si>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</si>
  <si>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</si>
  <si>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</si>
  <si>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</si>
  <si>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</si>
  <si>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</si>
  <si>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</si>
  <si>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</si>
  <si>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</si>
  <si>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</si>
  <si>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</si>
  <si>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</si>
  <si>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</si>
  <si>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</si>
  <si>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</si>
  <si>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</si>
  <si>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</si>
  <si>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</si>
  <si>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</si>
  <si>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</si>
  <si>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</si>
  <si>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</si>
  <si>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</si>
  <si>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</si>
  <si>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</si>
  <si>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</si>
  <si>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</si>
  <si>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</si>
  <si>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</si>
  <si>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</si>
  <si>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</si>
  <si>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</si>
  <si>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</si>
  <si>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</si>
  <si>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</si>
  <si>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</si>
  <si>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</si>
  <si>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</si>
  <si>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</si>
  <si>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</si>
  <si>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</si>
  <si>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</si>
  <si>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</si>
  <si>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</si>
  <si>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</si>
  <si>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</si>
  <si>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</si>
  <si>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</si>
  <si>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</si>
  <si>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</si>
  <si>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</si>
  <si>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</si>
  <si>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</si>
  <si>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</si>
  <si>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</si>
  <si>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</si>
  <si>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</si>
  <si>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</si>
  <si>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</si>
  <si>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</si>
  <si>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</si>
  <si>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</si>
  <si>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</si>
  <si>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</si>
  <si>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</si>
  <si>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</si>
  <si>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</si>
  <si>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</si>
  <si>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</si>
  <si>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</si>
  <si>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</si>
  <si>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</si>
  <si>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</si>
  <si>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</si>
  <si>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</si>
  <si>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</si>
  <si>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</si>
  <si>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</si>
  <si>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</si>
  <si>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</si>
  <si>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</si>
  <si>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</si>
  <si>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</si>
  <si>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</si>
  <si>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</si>
  <si>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</si>
  <si>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</si>
  <si>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</si>
  <si>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</si>
  <si>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</si>
  <si>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</si>
  <si>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</si>
  <si>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</si>
  <si>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</si>
  <si>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</si>
  <si>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</si>
  <si>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</si>
  <si>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</si>
  <si>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</si>
  <si>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</si>
  <si>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</si>
  <si>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</si>
  <si>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</si>
  <si>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</si>
  <si>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</si>
  <si>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</si>
  <si>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</si>
  <si>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</si>
  <si>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</si>
  <si>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</si>
  <si>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</si>
  <si>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</si>
  <si>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</si>
  <si>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</si>
  <si>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</si>
  <si>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</si>
  <si>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</si>
  <si>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</si>
  <si>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</si>
  <si>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</si>
  <si>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</si>
  <si>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</si>
  <si>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</si>
  <si>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</si>
  <si>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</si>
  <si>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</si>
  <si>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</si>
  <si>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</si>
  <si>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</si>
  <si>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</si>
  <si>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</si>
  <si>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</si>
  <si>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</si>
  <si>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</si>
  <si>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</si>
  <si>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</si>
  <si>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</si>
  <si>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</si>
  <si>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</si>
  <si>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</si>
  <si>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</si>
  <si>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</si>
  <si>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</si>
  <si>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</si>
  <si>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</si>
  <si>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</si>
  <si>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</si>
  <si>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</si>
  <si>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</si>
  <si>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</si>
  <si>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</si>
  <si>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</si>
  <si>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</si>
  <si>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</si>
  <si>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</si>
  <si>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</si>
  <si>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</si>
  <si>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</si>
  <si>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</si>
  <si>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</si>
  <si>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</si>
  <si>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</si>
  <si>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</si>
  <si>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</si>
  <si>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</si>
  <si>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</si>
  <si>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</si>
  <si>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</si>
  <si>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</si>
  <si>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</si>
  <si>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</si>
  <si>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</si>
  <si>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</si>
  <si>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</si>
  <si>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</si>
  <si>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</si>
  <si>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</si>
  <si>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</si>
  <si>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</si>
  <si>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</si>
  <si>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</si>
  <si>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</si>
  <si>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</si>
  <si>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</si>
  <si>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</si>
  <si>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</si>
  <si>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</si>
  <si>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</si>
  <si>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</si>
  <si>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</si>
  <si>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</si>
  <si>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</si>
  <si>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</si>
  <si>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</si>
  <si>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</si>
  <si>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</si>
  <si>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</si>
  <si>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</si>
  <si>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</si>
  <si>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</si>
  <si>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</si>
  <si>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</si>
  <si>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</si>
  <si>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</si>
  <si>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</si>
  <si>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</si>
  <si>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</si>
  <si>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</si>
  <si>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</si>
  <si>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</si>
  <si>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</si>
  <si>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</si>
  <si>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</si>
  <si>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</si>
  <si>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</si>
  <si>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</si>
  <si>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</si>
  <si>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</si>
  <si>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</si>
  <si>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</si>
  <si>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</si>
  <si>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</si>
  <si>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</si>
  <si>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</si>
  <si>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</si>
  <si>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</si>
  <si>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</si>
  <si>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</si>
  <si>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</si>
  <si>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</si>
  <si>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</si>
  <si>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</si>
  <si>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</si>
  <si>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</si>
  <si>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</si>
  <si>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</si>
  <si>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</si>
  <si>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</si>
  <si>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</si>
  <si>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</si>
  <si>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</si>
  <si>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</si>
  <si>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</si>
  <si>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</si>
  <si>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</si>
  <si>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</si>
  <si>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</si>
  <si>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</si>
  <si>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</si>
  <si>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</si>
  <si>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</si>
  <si>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</si>
  <si>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</si>
  <si>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</si>
  <si>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</si>
  <si>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</si>
  <si>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</si>
  <si>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</si>
  <si>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</si>
  <si>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</si>
  <si>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</si>
  <si>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</si>
  <si>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</si>
  <si>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</si>
  <si>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</si>
  <si>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</si>
  <si>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</si>
  <si>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</si>
  <si>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</si>
  <si>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</si>
  <si>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</si>
  <si>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</si>
  <si>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</si>
  <si>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</si>
  <si>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</si>
  <si>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</si>
  <si>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</si>
  <si>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</si>
  <si>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</si>
  <si>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</si>
  <si>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</si>
  <si>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</si>
  <si>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</si>
  <si>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</si>
  <si>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</si>
  <si>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</si>
  <si>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</si>
  <si>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</si>
  <si>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</si>
  <si>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</si>
  <si>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</si>
  <si>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</si>
  <si>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</si>
  <si>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</si>
  <si>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</si>
  <si>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</si>
  <si>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</si>
  <si>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</si>
  <si>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</si>
  <si>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</si>
  <si>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</si>
  <si>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</si>
  <si>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</si>
  <si>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</si>
  <si>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</si>
  <si>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</si>
  <si>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</si>
  <si>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</si>
  <si>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</si>
  <si>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</si>
  <si>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</si>
  <si>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</si>
  <si>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</si>
  <si>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</si>
  <si>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</si>
  <si>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</si>
  <si>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</si>
  <si>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</si>
  <si>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</si>
  <si>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</si>
  <si>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</si>
  <si>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</si>
  <si>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</si>
  <si>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</si>
  <si>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</si>
  <si>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</si>
  <si>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</si>
  <si>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</si>
  <si>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</si>
  <si>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</si>
  <si>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</si>
  <si>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</si>
  <si>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</si>
  <si>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</si>
  <si>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</si>
  <si>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</si>
  <si>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</si>
  <si>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</si>
  <si>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</si>
  <si>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</si>
  <si>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</si>
  <si>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</si>
  <si>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</si>
  <si>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</si>
  <si>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</si>
  <si>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</si>
  <si>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</si>
  <si>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</si>
  <si>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</si>
  <si>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</si>
  <si>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</si>
  <si>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</si>
  <si>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</si>
  <si>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</si>
  <si>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</si>
  <si>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</si>
  <si>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</si>
  <si>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</si>
  <si>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</si>
  <si>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</si>
  <si>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</si>
  <si>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</si>
  <si>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</si>
  <si>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</si>
  <si>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</si>
  <si>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</si>
  <si>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</si>
  <si>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</si>
  <si>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</si>
  <si>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</si>
  <si>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</si>
  <si>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</si>
  <si>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</si>
  <si>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</si>
  <si>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</si>
  <si>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</si>
  <si>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</si>
  <si>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</si>
  <si>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</si>
  <si>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</si>
  <si>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</si>
  <si>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</si>
  <si>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</si>
  <si>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</si>
  <si>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</si>
  <si>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</si>
  <si>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</si>
  <si>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</si>
  <si>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</si>
  <si>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</si>
  <si>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</si>
  <si>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</si>
  <si>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</si>
  <si>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</si>
  <si>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</si>
  <si>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</si>
  <si>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</si>
  <si>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</si>
  <si>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</si>
  <si>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</si>
  <si>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</si>
  <si>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</si>
  <si>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</si>
  <si>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</si>
  <si>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</si>
  <si>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</si>
  <si>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</si>
  <si>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</si>
  <si>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</si>
  <si>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</si>
  <si>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</si>
  <si>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</si>
  <si>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</si>
  <si>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</si>
  <si>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</si>
  <si>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</si>
  <si>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</si>
  <si>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</si>
  <si>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</si>
  <si>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</si>
  <si>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</si>
  <si>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</si>
  <si>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</si>
  <si>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</si>
  <si>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</si>
  <si>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</si>
  <si>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</si>
  <si>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</si>
  <si>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</si>
  <si>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</si>
  <si>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</si>
  <si>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</si>
  <si>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</si>
  <si>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</si>
  <si>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</si>
  <si>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</si>
  <si>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</si>
  <si>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</si>
  <si>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</si>
  <si>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</si>
  <si>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</si>
  <si>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</si>
  <si>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</si>
  <si>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</si>
  <si>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</si>
  <si>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</si>
  <si>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</si>
  <si>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</si>
  <si>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</si>
  <si>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</si>
  <si>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</si>
  <si>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</si>
  <si>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</si>
  <si>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</si>
  <si>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</si>
  <si>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</si>
  <si>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</si>
  <si>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</si>
  <si>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</si>
  <si>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</si>
  <si>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</si>
  <si>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</si>
  <si>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</si>
  <si>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</si>
  <si>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</si>
  <si>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</si>
  <si>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</si>
  <si>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</si>
  <si>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</si>
  <si>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</si>
  <si>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</si>
  <si>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</si>
  <si>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</si>
  <si>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</si>
  <si>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</si>
  <si>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</si>
  <si>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</si>
  <si>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</si>
  <si>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</si>
  <si>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</si>
  <si>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</si>
  <si>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</si>
  <si>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</si>
  <si>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</si>
  <si>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</si>
  <si>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</si>
  <si>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</si>
  <si>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</si>
  <si>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</si>
  <si>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</si>
  <si>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</si>
  <si>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</si>
  <si>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</si>
  <si>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</si>
  <si>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</si>
  <si>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</si>
  <si>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</si>
  <si>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</si>
  <si>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</si>
  <si>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</si>
  <si>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</si>
  <si>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</si>
  <si>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</si>
  <si>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</si>
  <si>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</si>
  <si>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</si>
  <si>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</si>
  <si>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</si>
  <si>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</si>
  <si>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</si>
  <si>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</si>
  <si>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</si>
  <si>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</si>
  <si>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</si>
  <si>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</si>
  <si>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</si>
  <si>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</si>
  <si>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</si>
  <si>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</si>
  <si>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</si>
  <si>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</si>
  <si>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</si>
  <si>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</si>
  <si>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</si>
  <si>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</si>
  <si>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</si>
  <si>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</si>
  <si>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</si>
  <si>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</si>
  <si>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</si>
  <si>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</si>
  <si>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</si>
  <si>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</si>
  <si>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</si>
  <si>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</si>
  <si>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</si>
  <si>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</si>
  <si>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</si>
  <si>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</si>
  <si>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</si>
  <si>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</si>
  <si>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</si>
  <si>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</si>
  <si>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</si>
  <si>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</si>
  <si>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</si>
  <si>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</si>
  <si>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</si>
  <si>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</si>
  <si>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</si>
  <si>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</si>
  <si>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</si>
  <si>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</si>
  <si>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</si>
  <si>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</si>
  <si>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</si>
  <si>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</si>
  <si>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</si>
  <si>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</si>
  <si>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</si>
  <si>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</si>
  <si>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</si>
  <si>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</si>
  <si>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</si>
  <si>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</si>
  <si>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</si>
  <si>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</si>
  <si>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</si>
  <si>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</si>
  <si>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</si>
  <si>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</si>
  <si>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</si>
  <si>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</si>
  <si>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</si>
  <si>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</si>
  <si>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</si>
  <si>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</si>
  <si>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</si>
  <si>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</si>
  <si>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</si>
  <si>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</si>
  <si>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</si>
  <si>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</si>
  <si>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</si>
  <si>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</si>
  <si>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</si>
  <si>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</si>
  <si>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</si>
  <si>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</si>
  <si>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</si>
  <si>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</si>
  <si>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</si>
  <si>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</si>
  <si>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</si>
  <si>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</si>
  <si>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</si>
  <si>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</si>
  <si>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</si>
  <si>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</si>
  <si>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</si>
  <si>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</si>
  <si>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</si>
  <si>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</si>
  <si>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</si>
  <si>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</si>
  <si>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</si>
  <si>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</si>
  <si>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</si>
  <si>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</si>
  <si>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</si>
  <si>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</si>
  <si>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</si>
  <si>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</si>
  <si>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</si>
  <si>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</si>
  <si>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</si>
  <si>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</si>
  <si>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</si>
  <si>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</si>
  <si>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</si>
  <si>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</si>
  <si>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</si>
  <si>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</si>
  <si>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</si>
  <si>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</si>
  <si>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</si>
  <si>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</si>
  <si>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</si>
  <si>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</si>
  <si>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</si>
  <si>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</si>
  <si>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</si>
  <si>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</si>
  <si>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</si>
  <si>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</si>
  <si>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</si>
  <si>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</si>
  <si>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</si>
  <si>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</si>
  <si>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</si>
  <si>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</si>
  <si>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</si>
  <si>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</si>
  <si>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</si>
  <si>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</si>
  <si>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</si>
  <si>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</si>
  <si>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</si>
  <si>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</si>
  <si>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</si>
  <si>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</si>
  <si>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</si>
  <si>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</si>
  <si>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</si>
  <si>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</si>
  <si>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</si>
  <si>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</si>
  <si>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</si>
  <si>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</si>
  <si>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</si>
  <si>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</si>
  <si>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</si>
  <si>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</si>
  <si>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</si>
  <si>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</si>
  <si>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</si>
  <si>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</si>
  <si>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</si>
  <si>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</si>
  <si>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</si>
  <si>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</si>
  <si>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</si>
  <si>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</si>
  <si>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</si>
  <si>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</si>
  <si>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</si>
  <si>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</si>
  <si>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</si>
  <si>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</si>
  <si>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</si>
  <si>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</si>
  <si>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</si>
  <si>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</si>
  <si>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</si>
  <si>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</si>
  <si>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</si>
  <si>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</si>
  <si>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</si>
  <si>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</si>
  <si>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</si>
  <si>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</si>
  <si>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</si>
  <si>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</si>
  <si>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</si>
  <si>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</si>
  <si>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</si>
  <si>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</si>
  <si>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</si>
  <si>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</si>
  <si>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</si>
  <si>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</si>
  <si>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</si>
  <si>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</si>
  <si>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</si>
  <si>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</si>
  <si>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</si>
  <si>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</si>
  <si>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</si>
  <si>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</si>
  <si>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</si>
  <si>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</si>
  <si>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</si>
  <si>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</si>
  <si>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</si>
  <si>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</si>
  <si>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</si>
  <si>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</si>
  <si>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</si>
  <si>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</si>
  <si>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</si>
  <si>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</si>
  <si>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</si>
  <si>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</si>
  <si>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</si>
  <si>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</si>
  <si>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</si>
  <si>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</si>
  <si>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</si>
  <si>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</si>
  <si>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</si>
  <si>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</si>
  <si>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</si>
  <si>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</si>
  <si>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</si>
  <si>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</si>
  <si>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</si>
  <si>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</si>
  <si>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</si>
  <si>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</si>
  <si>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</si>
  <si>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</si>
  <si>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</si>
  <si>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</si>
  <si>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</si>
  <si>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</si>
  <si>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</si>
  <si>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</si>
  <si>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</si>
  <si>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</si>
  <si>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</si>
  <si>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</si>
  <si>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</si>
  <si>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</si>
  <si>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</si>
  <si>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</si>
  <si>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</si>
  <si>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</si>
  <si>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</si>
  <si>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</si>
  <si>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</si>
  <si>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</si>
  <si>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</si>
  <si>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</si>
  <si>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</si>
  <si>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</si>
  <si>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</si>
  <si>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</si>
  <si>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</si>
  <si>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</si>
  <si>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</si>
  <si>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</si>
  <si>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</si>
  <si>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</si>
  <si>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</si>
  <si>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</si>
  <si>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</si>
  <si>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</si>
  <si>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</si>
  <si>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</si>
  <si>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</si>
  <si>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</si>
  <si>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</si>
  <si>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</si>
  <si>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</si>
  <si>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</si>
  <si>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</si>
  <si>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</si>
  <si>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</si>
  <si>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</si>
  <si>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</si>
  <si>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</si>
  <si>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</si>
  <si>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</si>
  <si>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</si>
  <si>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</si>
  <si>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</si>
  <si>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</si>
  <si>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</si>
  <si>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</si>
  <si>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</si>
  <si>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</si>
  <si>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</si>
  <si>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</si>
  <si>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</si>
  <si>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</si>
  <si>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</si>
  <si>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</si>
  <si>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</si>
  <si>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</si>
  <si>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</si>
  <si>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</si>
  <si>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</si>
  <si>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</si>
  <si>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</si>
  <si>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</si>
  <si>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</si>
  <si>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</si>
  <si>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</si>
  <si>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</si>
  <si>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</si>
  <si>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</si>
  <si>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</si>
  <si>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</si>
  <si>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</si>
  <si>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</si>
  <si>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</si>
  <si>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</si>
  <si>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</si>
  <si>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</si>
  <si>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</si>
  <si>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</si>
  <si>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</si>
  <si>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</si>
  <si>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</si>
  <si>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</si>
  <si>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</si>
  <si>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</si>
  <si>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</si>
  <si>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</si>
  <si>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</si>
  <si>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</si>
  <si>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</si>
  <si>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</si>
  <si>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</si>
  <si>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</si>
  <si>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</si>
  <si>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</si>
  <si>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</si>
  <si>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</si>
  <si>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</si>
  <si>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</si>
  <si>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</si>
  <si>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</si>
  <si>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</si>
  <si>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</si>
  <si>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</si>
  <si>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</si>
  <si>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</si>
  <si>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</si>
  <si>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</si>
  <si>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</si>
  <si>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</si>
  <si>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</si>
  <si>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</si>
  <si>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</si>
  <si>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</si>
  <si>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</si>
  <si>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</si>
  <si>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</si>
  <si>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</si>
  <si>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</si>
  <si>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</si>
  <si>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</si>
  <si>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</si>
  <si>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</si>
  <si>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</si>
  <si>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</si>
  <si>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</si>
  <si>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</si>
  <si>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</si>
  <si>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</si>
  <si>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</si>
  <si>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</si>
  <si>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</si>
  <si>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</si>
  <si>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</si>
  <si>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</si>
  <si>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</si>
  <si>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</si>
  <si>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</si>
  <si>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</si>
  <si>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</si>
  <si>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</si>
  <si>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</si>
  <si>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</si>
  <si>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</si>
  <si>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</si>
  <si>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</si>
  <si>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</si>
  <si>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</si>
  <si>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</si>
  <si>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</si>
  <si>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</si>
  <si>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</si>
  <si>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</si>
  <si>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</si>
  <si>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</si>
  <si>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</si>
  <si>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</si>
  <si>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</si>
  <si>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</si>
  <si>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</si>
  <si>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</si>
  <si>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</si>
  <si>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</si>
  <si>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</si>
  <si>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</si>
  <si>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</si>
  <si>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</si>
  <si>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</si>
  <si>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</si>
  <si>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</si>
  <si>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</si>
  <si>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</si>
  <si>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</si>
  <si>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</si>
  <si>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</si>
  <si>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</si>
  <si>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</si>
  <si>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</si>
  <si>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</si>
  <si>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</si>
  <si>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</si>
  <si>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</si>
  <si>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</si>
  <si>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</si>
  <si>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</si>
  <si>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</si>
  <si>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</si>
  <si>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</si>
  <si>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</si>
  <si>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</si>
  <si>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</si>
  <si>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</si>
  <si>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</si>
  <si>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</si>
  <si>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</si>
  <si>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</si>
  <si>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</si>
  <si>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</si>
  <si>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</si>
  <si>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</si>
  <si>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</si>
  <si>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</si>
  <si>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</si>
  <si>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</si>
  <si>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</si>
  <si>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</si>
  <si>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</si>
  <si>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</si>
  <si>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</si>
  <si>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</si>
  <si>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</si>
  <si>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</si>
  <si>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</si>
  <si>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</si>
  <si>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</si>
  <si>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</si>
  <si>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</si>
  <si>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</si>
  <si>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</si>
  <si>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</si>
  <si>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</si>
  <si>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</si>
  <si>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</si>
  <si>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</si>
  <si>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</si>
  <si>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</si>
  <si>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</si>
  <si>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</si>
  <si>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</si>
  <si>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</si>
  <si>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</si>
  <si>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</si>
  <si>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</si>
  <si>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</si>
  <si>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</si>
  <si>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</si>
  <si>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</si>
  <si>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</si>
  <si>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</si>
  <si>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</si>
  <si>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</si>
  <si>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</si>
  <si>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</si>
  <si>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</si>
  <si>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</si>
  <si>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</si>
  <si>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</si>
  <si>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</si>
  <si>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</si>
  <si>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</si>
  <si>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</si>
  <si>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</si>
  <si>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</si>
  <si>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</si>
  <si>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</si>
  <si>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</si>
  <si>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</si>
  <si>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</si>
  <si>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</si>
  <si>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</si>
  <si>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</si>
  <si>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</si>
  <si>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</si>
  <si>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</si>
  <si>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</si>
  <si>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</si>
  <si>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</si>
  <si>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</si>
  <si>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</si>
  <si>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</si>
  <si>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</si>
  <si>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</si>
  <si>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</si>
  <si>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</si>
  <si>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</si>
  <si>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</si>
  <si>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</si>
  <si>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</si>
  <si>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</si>
  <si>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</si>
  <si>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</si>
  <si>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</si>
  <si>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</si>
  <si>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</si>
  <si>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</si>
  <si>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</si>
  <si>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</si>
  <si>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</si>
  <si>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</si>
  <si>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</si>
  <si>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</si>
  <si>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</si>
  <si>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</si>
  <si>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</si>
  <si>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</si>
  <si>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</si>
  <si>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</si>
  <si>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</si>
  <si>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</si>
  <si>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</si>
  <si>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</si>
  <si>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</si>
  <si>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</si>
  <si>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</si>
  <si>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</si>
  <si>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</si>
  <si>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</si>
  <si>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</si>
  <si>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</si>
  <si>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</si>
  <si>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</si>
  <si>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</si>
  <si>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</si>
  <si>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</si>
  <si>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</si>
  <si>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</si>
  <si>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</si>
  <si>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</si>
  <si>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</si>
  <si>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</si>
  <si>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</si>
  <si>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</si>
  <si>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</si>
  <si>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</si>
  <si>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</si>
  <si>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</si>
  <si>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</si>
  <si>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</si>
  <si>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</si>
  <si>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</si>
  <si>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</si>
  <si>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</si>
  <si>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</si>
  <si>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</si>
  <si>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</si>
  <si>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</si>
  <si>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</si>
  <si>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</si>
  <si>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</si>
  <si>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</si>
  <si>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</si>
  <si>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</si>
  <si>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</si>
  <si>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</si>
  <si>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</si>
  <si>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</si>
  <si>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</si>
  <si>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</si>
  <si>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</si>
  <si>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</si>
  <si>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</si>
  <si>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</si>
  <si>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</si>
  <si>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</si>
  <si>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</si>
  <si>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</si>
  <si>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</si>
  <si>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</si>
  <si>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</si>
  <si>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</si>
  <si>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</si>
  <si>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</si>
  <si>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</si>
  <si>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</si>
  <si>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</si>
  <si>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</si>
  <si>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</si>
  <si>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</si>
  <si>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</si>
  <si>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</si>
  <si>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</si>
  <si>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</si>
  <si>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</si>
  <si>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</si>
  <si>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</si>
  <si>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</si>
  <si>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</si>
  <si>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</si>
  <si>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</si>
  <si>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</si>
  <si>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</si>
  <si>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</si>
  <si>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</si>
  <si>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</si>
  <si>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</si>
  <si>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</si>
  <si>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</si>
  <si>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</si>
  <si>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</si>
  <si>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</si>
  <si>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</si>
  <si>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</si>
  <si>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</si>
  <si>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</si>
  <si>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</si>
  <si>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</si>
  <si>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</si>
  <si>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</si>
  <si>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</si>
  <si>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</si>
  <si>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</si>
  <si>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</si>
  <si>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</si>
  <si>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</si>
  <si>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</si>
  <si>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</si>
  <si>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</si>
  <si>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</si>
  <si>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</si>
  <si>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</si>
  <si>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</si>
  <si>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</si>
  <si>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</si>
  <si>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</si>
  <si>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</si>
  <si>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</si>
  <si>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</si>
  <si>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</si>
  <si>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</si>
  <si>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</si>
  <si>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</si>
  <si>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</si>
  <si>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</si>
  <si>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</si>
  <si>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</si>
  <si>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</si>
  <si>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</si>
  <si>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</si>
  <si>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</si>
  <si>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</si>
  <si>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</si>
  <si>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</si>
  <si>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</si>
  <si>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</si>
  <si>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</si>
  <si>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</si>
  <si>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</si>
  <si>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</si>
  <si>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</si>
  <si>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</si>
  <si>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</si>
  <si>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</si>
  <si>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</si>
  <si>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</si>
  <si>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</si>
  <si>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</si>
  <si>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</si>
  <si>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</si>
  <si>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</si>
  <si>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</si>
  <si>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</si>
  <si>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</si>
  <si>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</si>
  <si>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</si>
  <si>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</si>
  <si>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</si>
  <si>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</si>
  <si>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</si>
  <si>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</si>
  <si>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</si>
  <si>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</si>
  <si>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</si>
  <si>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</si>
  <si>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</si>
  <si>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</si>
  <si>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</si>
  <si>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</si>
  <si>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</si>
  <si>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</si>
  <si>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</si>
  <si>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</si>
  <si>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</si>
  <si>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</si>
  <si>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</si>
  <si>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</si>
  <si>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</si>
  <si>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</si>
  <si>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</si>
  <si>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</si>
  <si>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</si>
  <si>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</si>
  <si>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</si>
  <si>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</si>
  <si>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</si>
  <si>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</si>
  <si>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</si>
  <si>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</si>
  <si>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</si>
  <si>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</si>
  <si>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</si>
  <si>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</si>
  <si>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</si>
  <si>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</si>
  <si>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</si>
  <si>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</si>
  <si>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</si>
  <si>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</si>
  <si>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</si>
  <si>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</si>
  <si>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</si>
  <si>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</si>
  <si>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</si>
  <si>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</si>
  <si>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</si>
  <si>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</si>
  <si>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</si>
  <si>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</si>
  <si>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</si>
  <si>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</si>
  <si>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</si>
  <si>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</si>
  <si>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</si>
  <si>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</si>
  <si>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</si>
  <si>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</si>
  <si>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</si>
  <si>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</si>
  <si>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</si>
  <si>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</si>
  <si>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</si>
  <si>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</si>
  <si>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</si>
  <si>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</si>
  <si>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</si>
  <si>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</si>
  <si>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</si>
  <si>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</si>
  <si>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</si>
  <si>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</si>
  <si>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</si>
  <si>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</si>
  <si>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</si>
  <si>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</si>
  <si>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</si>
  <si>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</si>
  <si>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</si>
  <si>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</si>
  <si>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</si>
  <si>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</si>
  <si>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</si>
  <si>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</si>
  <si>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</si>
  <si>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</si>
  <si>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</si>
  <si>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</si>
  <si>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</si>
  <si>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</si>
  <si>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</si>
  <si>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</si>
  <si>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</si>
  <si>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</si>
  <si>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</si>
  <si>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</si>
  <si>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</si>
  <si>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</si>
  <si>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</si>
  <si>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</si>
  <si>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</si>
  <si>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</si>
  <si>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</si>
  <si>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</si>
  <si>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</si>
  <si>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</si>
  <si>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</si>
  <si>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</si>
  <si>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</si>
  <si>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</si>
  <si>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</si>
  <si>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</si>
  <si>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</si>
  <si>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</si>
  <si>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</si>
  <si>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</si>
  <si>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</si>
  <si>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</si>
  <si>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</si>
  <si>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</si>
  <si>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</si>
  <si>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</si>
  <si>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</si>
  <si>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</si>
  <si>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</si>
  <si>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</si>
  <si>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</si>
  <si>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</si>
  <si>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</si>
  <si>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</si>
  <si>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</si>
  <si>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</si>
  <si>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</si>
  <si>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</si>
  <si>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</si>
  <si>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</si>
  <si>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</si>
  <si>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</si>
  <si>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</si>
  <si>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</si>
  <si>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</si>
  <si>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</si>
  <si>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</si>
  <si>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</si>
  <si>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</si>
  <si>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</si>
  <si>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</si>
  <si>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</si>
  <si>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</si>
  <si>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</si>
  <si>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</si>
  <si>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</si>
  <si>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</si>
  <si>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</si>
  <si>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</si>
  <si>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</si>
  <si>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</si>
  <si>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</si>
  <si>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</si>
  <si>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</si>
  <si>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</si>
  <si>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</si>
  <si>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</si>
  <si>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</si>
  <si>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</si>
  <si>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</si>
  <si>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</si>
  <si>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</si>
  <si>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</si>
  <si>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</si>
  <si>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</si>
  <si>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</si>
  <si>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</si>
  <si>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</si>
  <si>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</si>
  <si>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</si>
  <si>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</si>
  <si>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</si>
  <si>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</si>
  <si>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</si>
  <si>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</si>
  <si>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</si>
  <si>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</si>
  <si>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</si>
  <si>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</si>
  <si>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</si>
  <si>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</si>
  <si>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</si>
  <si>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</si>
  <si>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</si>
  <si>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</si>
  <si>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</si>
  <si>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</si>
  <si>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</si>
  <si>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</si>
  <si>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</si>
  <si>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</si>
  <si>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</si>
  <si>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</si>
  <si>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</si>
  <si>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</si>
  <si>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</si>
  <si>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</si>
  <si>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</si>
  <si>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</si>
  <si>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</si>
  <si>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</si>
  <si>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</si>
  <si>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</si>
  <si>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</si>
  <si>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</si>
  <si>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</si>
  <si>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</si>
  <si>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</si>
  <si>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</si>
  <si>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</si>
  <si>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</si>
  <si>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</si>
  <si>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</si>
  <si>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</si>
  <si>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</si>
  <si>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</si>
  <si>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</si>
  <si>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</si>
  <si>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</si>
  <si>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</si>
  <si>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</si>
  <si>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</si>
  <si>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</si>
  <si>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</si>
  <si>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</si>
  <si>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</si>
  <si>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</si>
  <si>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</si>
  <si>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</si>
  <si>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</si>
  <si>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</si>
  <si>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</si>
  <si>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</si>
  <si>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</si>
  <si>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</si>
  <si>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</si>
  <si>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</si>
  <si>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</si>
  <si>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</si>
  <si>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</si>
  <si>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</si>
  <si>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</si>
  <si>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</si>
  <si>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</si>
  <si>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</si>
  <si>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</si>
  <si>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</si>
  <si>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</si>
  <si>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</si>
  <si>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</si>
  <si>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</si>
  <si>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</si>
  <si>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</si>
  <si>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</si>
  <si>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</si>
  <si>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</si>
  <si>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</si>
  <si>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</si>
  <si>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</si>
  <si>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</si>
  <si>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</si>
  <si>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</si>
  <si>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</si>
  <si>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</si>
  <si>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</si>
  <si>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</si>
  <si>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</si>
  <si>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</si>
  <si>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</si>
  <si>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</si>
  <si>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</si>
  <si>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</si>
  <si>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</si>
  <si>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</si>
  <si>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</si>
  <si>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</si>
  <si>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</si>
  <si>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</si>
  <si>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</si>
  <si>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</si>
  <si>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</si>
  <si>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</si>
  <si>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</si>
  <si>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</si>
  <si>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</si>
  <si>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</si>
  <si>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</si>
  <si>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</si>
  <si>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</si>
  <si>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</si>
  <si>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</si>
  <si>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</si>
  <si>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</si>
  <si>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</si>
  <si>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</si>
  <si>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</si>
  <si>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</si>
  <si>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</si>
  <si>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</si>
  <si>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</si>
  <si>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</si>
  <si>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</si>
  <si>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</si>
  <si>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</si>
  <si>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</si>
  <si>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</si>
  <si>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</si>
  <si>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</si>
  <si>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</si>
  <si>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</si>
  <si>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</si>
  <si>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</si>
  <si>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</si>
  <si>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</si>
  <si>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</si>
  <si>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</si>
  <si>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</si>
  <si>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</si>
  <si>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</si>
  <si>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</si>
  <si>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</si>
  <si>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</si>
  <si>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</si>
  <si>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</si>
  <si>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</si>
  <si>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</si>
  <si>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</si>
  <si>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</si>
  <si>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</si>
  <si>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</si>
  <si>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</si>
  <si>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</si>
  <si>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</si>
  <si>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</si>
  <si>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</si>
  <si>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</si>
  <si>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</si>
  <si>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</si>
  <si>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</si>
  <si>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</si>
  <si>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</si>
  <si>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</si>
  <si>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</si>
  <si>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</si>
  <si>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</si>
  <si>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</si>
  <si>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</si>
  <si>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</si>
  <si>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</si>
  <si>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</si>
  <si>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</si>
  <si>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</si>
  <si>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</si>
  <si>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</si>
  <si>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</si>
  <si>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</si>
  <si>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</si>
  <si>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</si>
  <si>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</si>
  <si>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</si>
  <si>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</si>
  <si>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</si>
  <si>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</si>
  <si>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</si>
  <si>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</si>
  <si>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</si>
  <si>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</si>
  <si>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</si>
  <si>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</si>
  <si>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</si>
  <si>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</si>
  <si>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</si>
  <si>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</si>
  <si>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</si>
  <si>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</si>
  <si>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</si>
  <si>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</si>
  <si>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</si>
  <si>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</si>
  <si>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</si>
  <si>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</si>
  <si>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</si>
  <si>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</si>
  <si>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</si>
  <si>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</si>
  <si>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</si>
  <si>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</si>
  <si>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</si>
  <si>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</si>
  <si>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</si>
  <si>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</si>
  <si>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</si>
  <si>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</si>
  <si>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</si>
  <si>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</si>
  <si>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</si>
  <si>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</si>
  <si>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</si>
  <si>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</si>
  <si>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</si>
  <si>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</si>
  <si>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</si>
  <si>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</si>
  <si>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</si>
  <si>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</si>
  <si>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</si>
  <si>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</si>
  <si>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</si>
  <si>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</si>
  <si>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</si>
  <si>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</si>
  <si>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</si>
  <si>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</si>
  <si>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</si>
  <si>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</si>
  <si>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</si>
  <si>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</si>
  <si>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</si>
  <si>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</si>
  <si>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</si>
  <si>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</si>
  <si>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</si>
  <si>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</si>
  <si>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</si>
  <si>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</si>
  <si>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</si>
  <si>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</si>
  <si>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</si>
  <si>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</si>
  <si>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</si>
  <si>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</si>
  <si>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</si>
  <si>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</si>
  <si>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</si>
  <si>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</si>
  <si>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</si>
  <si>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</si>
  <si>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</si>
  <si>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</si>
  <si>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</si>
  <si>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</si>
  <si>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</si>
  <si>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</si>
  <si>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</si>
  <si>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</si>
  <si>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</si>
  <si>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</si>
  <si>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</si>
  <si>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</si>
  <si>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</si>
  <si>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</si>
  <si>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</si>
  <si>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</si>
  <si>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</si>
  <si>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</si>
  <si>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</si>
  <si>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</si>
  <si>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</si>
  <si>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</si>
  <si>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</si>
  <si>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</si>
  <si>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</si>
  <si>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</si>
  <si>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</si>
  <si>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</si>
  <si>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</si>
  <si>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</si>
  <si>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</si>
  <si>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</si>
  <si>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</si>
  <si>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</si>
  <si>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</si>
  <si>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</si>
  <si>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</si>
  <si>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</si>
  <si>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</si>
  <si>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</si>
  <si>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</si>
  <si>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</si>
  <si>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</si>
  <si>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</si>
  <si>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</si>
  <si>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</si>
  <si>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</si>
  <si>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</si>
  <si>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</si>
  <si>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</si>
  <si>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</si>
  <si>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</si>
  <si>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</si>
  <si>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</si>
  <si>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</si>
  <si>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</si>
  <si>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</si>
  <si>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</si>
  <si>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</si>
  <si>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</si>
  <si>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</si>
  <si>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</si>
  <si>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</si>
  <si>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</si>
  <si>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</si>
  <si>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</si>
  <si>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</si>
  <si>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</si>
  <si>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</si>
  <si>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</si>
  <si>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</si>
  <si>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</si>
  <si>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</si>
  <si>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</si>
  <si>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</si>
  <si>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</si>
  <si>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</si>
  <si>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</si>
  <si>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</si>
  <si>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</si>
  <si>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</si>
  <si>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</si>
  <si>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</si>
  <si>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</si>
  <si>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</si>
  <si>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</si>
  <si>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</si>
  <si>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</si>
  <si>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</si>
  <si>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</si>
  <si>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</si>
  <si>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</si>
  <si>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</si>
  <si>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</si>
  <si>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</si>
  <si>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</si>
  <si>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</si>
  <si>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</si>
  <si>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</si>
  <si>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</si>
  <si>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</si>
  <si>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</si>
  <si>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</si>
  <si>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</si>
  <si>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</si>
  <si>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</si>
  <si>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</si>
  <si>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</si>
  <si>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</si>
  <si>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</si>
  <si>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</si>
  <si>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</si>
  <si>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</si>
  <si>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</si>
  <si>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</si>
  <si>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</si>
  <si>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</si>
  <si>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</si>
  <si>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</si>
  <si>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</si>
  <si>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</si>
  <si>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</si>
  <si>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</si>
  <si>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</si>
  <si>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</si>
  <si>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</si>
  <si>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</si>
  <si>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</si>
  <si>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</si>
  <si>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</si>
  <si>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</si>
  <si>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</si>
  <si>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</si>
  <si>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</si>
  <si>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</si>
  <si>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</si>
  <si>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</si>
  <si>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</si>
  <si>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</si>
  <si>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</si>
  <si>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</si>
  <si>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</si>
  <si>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</si>
  <si>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</si>
  <si>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</si>
  <si>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</si>
  <si>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</si>
  <si>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</si>
  <si>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</si>
  <si>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</si>
  <si>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</si>
  <si>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</si>
  <si>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</si>
  <si>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</si>
  <si>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</si>
  <si>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</si>
  <si>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</si>
  <si>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</si>
  <si>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</si>
  <si>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</si>
  <si>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</si>
  <si>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</si>
  <si>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</si>
  <si>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</si>
  <si>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</si>
  <si>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</si>
  <si>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</si>
  <si>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</si>
  <si>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</si>
  <si>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</si>
  <si>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</si>
  <si>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</si>
  <si>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</si>
  <si>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</si>
  <si>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</si>
  <si>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</si>
  <si>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</si>
  <si>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</si>
  <si>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</si>
  <si>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</si>
  <si>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</si>
  <si>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</si>
  <si>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</si>
  <si>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</si>
  <si>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</si>
  <si>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</si>
  <si>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</si>
  <si>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</si>
  <si>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</si>
  <si>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</si>
  <si>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</si>
  <si>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</si>
  <si>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</si>
  <si>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</si>
  <si>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</si>
  <si>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</si>
  <si>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</si>
  <si>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</si>
  <si>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</si>
  <si>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</si>
  <si>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</si>
  <si>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</si>
  <si>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</si>
  <si>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</si>
  <si>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</si>
  <si>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</si>
  <si>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</si>
  <si>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</si>
  <si>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</si>
  <si>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</si>
  <si>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</si>
  <si>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</si>
  <si>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</si>
  <si>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</si>
  <si>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</si>
  <si>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</si>
  <si>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</si>
  <si>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</si>
  <si>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</si>
  <si>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</si>
  <si>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</si>
  <si>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</si>
  <si>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</si>
  <si>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</si>
  <si>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</si>
  <si>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</si>
  <si>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</si>
  <si>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</si>
  <si>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</si>
  <si>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</si>
  <si>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</si>
  <si>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</si>
  <si>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</si>
  <si>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</si>
  <si>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</si>
  <si>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</si>
  <si>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</si>
  <si>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</si>
  <si>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</si>
  <si>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</si>
  <si>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</si>
  <si>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</si>
  <si>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</si>
  <si>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</si>
  <si>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</si>
  <si>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</si>
  <si>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</si>
  <si>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</si>
  <si>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</si>
  <si>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</si>
  <si>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</si>
  <si>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</si>
  <si>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</si>
  <si>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</si>
  <si>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</si>
  <si>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</si>
  <si>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</si>
  <si>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</si>
  <si>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</si>
  <si>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</si>
  <si>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</si>
  <si>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</si>
  <si>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</si>
  <si>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</si>
  <si>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</si>
  <si>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</si>
  <si>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</si>
  <si>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</si>
  <si>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</si>
  <si>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</si>
  <si>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</si>
  <si>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</si>
  <si>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</si>
  <si>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</si>
  <si>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</si>
  <si>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</si>
  <si>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</si>
  <si>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</si>
  <si>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</si>
  <si>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</si>
  <si>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</si>
  <si>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</si>
  <si>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</si>
  <si>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</si>
  <si>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</si>
  <si>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</si>
  <si>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</si>
  <si>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</si>
  <si>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</si>
  <si>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</si>
  <si>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</si>
  <si>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</si>
  <si>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</si>
  <si>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</si>
  <si>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</si>
  <si>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</si>
  <si>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</si>
  <si>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</si>
  <si>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</si>
  <si>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</si>
  <si>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</si>
  <si>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</si>
  <si>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</si>
  <si>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</si>
  <si>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</si>
  <si>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</si>
  <si>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</si>
  <si>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</si>
  <si>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</si>
  <si>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</si>
  <si>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</si>
  <si>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</si>
  <si>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</si>
  <si>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</si>
  <si>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</si>
  <si>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</si>
  <si>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</si>
  <si>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</si>
  <si>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</si>
  <si>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</si>
  <si>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</si>
  <si>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</si>
  <si>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</si>
  <si>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</si>
  <si>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</si>
  <si>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</si>
  <si>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</si>
  <si>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</si>
  <si>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</si>
  <si>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</si>
  <si>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</si>
  <si>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</si>
  <si>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</si>
  <si>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</si>
  <si>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</si>
  <si>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</si>
  <si>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</si>
  <si>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</si>
  <si>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</si>
  <si>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</si>
  <si>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</si>
  <si>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</si>
  <si>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</si>
  <si>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</si>
  <si>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</si>
  <si>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</si>
  <si>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</si>
  <si>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</si>
  <si>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</si>
  <si>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</si>
  <si>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</si>
  <si>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</si>
  <si>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</si>
  <si>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</si>
  <si>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</si>
  <si>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</si>
  <si>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</si>
  <si>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</si>
  <si>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</si>
  <si>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</si>
  <si>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</si>
  <si>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</si>
  <si>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</si>
  <si>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</si>
  <si>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</si>
  <si>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</si>
  <si>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</si>
  <si>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</si>
  <si>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</si>
  <si>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</si>
  <si>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</si>
  <si>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</si>
  <si>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</si>
  <si>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</si>
  <si>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</si>
  <si>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</si>
  <si>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</si>
  <si>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</si>
  <si>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</si>
  <si>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</si>
  <si>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</si>
  <si>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</si>
  <si>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</si>
  <si>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</si>
  <si>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</si>
  <si>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</si>
  <si>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</si>
  <si>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</si>
  <si>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</si>
  <si>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</si>
  <si>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</si>
  <si>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</si>
  <si>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</si>
  <si>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</si>
  <si>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</si>
  <si>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</si>
  <si>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</si>
  <si>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</si>
  <si>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</si>
  <si>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</si>
  <si>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</si>
  <si>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</si>
  <si>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</si>
  <si>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</si>
  <si>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</si>
  <si>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</si>
  <si>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</si>
  <si>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</si>
  <si>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</si>
  <si>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</si>
  <si>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</si>
  <si>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</si>
  <si>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</si>
  <si>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</si>
  <si>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</si>
  <si>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</si>
  <si>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</si>
  <si>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</si>
  <si>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</si>
  <si>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</si>
  <si>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</si>
  <si>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</si>
  <si>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</si>
  <si>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</si>
  <si>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</si>
  <si>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</si>
  <si>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</si>
  <si>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</si>
  <si>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</si>
  <si>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</si>
  <si>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</si>
  <si>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</si>
  <si>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</si>
  <si>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</si>
  <si>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</si>
  <si>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</si>
  <si>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</si>
  <si>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</si>
  <si>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</si>
  <si>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</si>
  <si>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</si>
  <si>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</si>
  <si>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</si>
  <si>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</si>
  <si>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</si>
  <si>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</si>
  <si>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</si>
  <si>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</si>
  <si>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</si>
  <si>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</si>
  <si>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</si>
  <si>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</si>
  <si>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</si>
  <si>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</si>
  <si>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</si>
  <si>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</si>
  <si>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</si>
  <si>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</si>
  <si>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</si>
  <si>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</si>
  <si>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</si>
  <si>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</si>
  <si>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</si>
  <si>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</si>
  <si>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</si>
  <si>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</si>
  <si>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</si>
  <si>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</si>
  <si>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</si>
  <si>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</si>
  <si>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</si>
  <si>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</si>
  <si>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</si>
  <si>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</si>
  <si>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</si>
  <si>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</si>
  <si>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</si>
  <si>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</si>
  <si>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</si>
  <si>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</si>
  <si>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</si>
  <si>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</si>
  <si>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</si>
  <si>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</si>
  <si>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</si>
  <si>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</si>
  <si>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</si>
  <si>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</si>
  <si>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</si>
  <si>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</si>
  <si>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</si>
  <si>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</si>
  <si>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</si>
  <si>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</si>
  <si>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</si>
  <si>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</si>
  <si>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</si>
  <si>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</si>
  <si>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</si>
  <si>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</si>
  <si>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</si>
  <si>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</si>
  <si>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</si>
  <si>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</si>
  <si>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</si>
  <si>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</si>
  <si>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</si>
  <si>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</si>
  <si>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</si>
  <si>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</si>
  <si>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</si>
  <si>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</si>
  <si>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</si>
  <si>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</si>
  <si>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</si>
  <si>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</si>
  <si>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</si>
  <si>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</si>
  <si>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</si>
  <si>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</si>
  <si>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</si>
  <si>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</si>
  <si>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</si>
  <si>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</si>
  <si>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</si>
  <si>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</si>
  <si>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</si>
  <si>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</si>
  <si>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</si>
  <si>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</si>
  <si>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</si>
  <si>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</si>
  <si>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</si>
  <si>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</si>
  <si>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</si>
  <si>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</si>
  <si>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</si>
  <si>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</si>
  <si>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</si>
  <si>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</si>
  <si>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</si>
  <si>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</si>
  <si>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</si>
  <si>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</si>
  <si>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</si>
  <si>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</si>
  <si>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</si>
  <si>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</si>
  <si>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</si>
  <si>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</si>
  <si>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</si>
  <si>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</si>
  <si>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</si>
  <si>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</si>
  <si>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</si>
  <si>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</si>
  <si>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</si>
  <si>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</si>
  <si>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</si>
  <si>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</si>
  <si>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</si>
  <si>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</si>
  <si>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</si>
  <si>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</si>
  <si>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</si>
  <si>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</si>
  <si>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</si>
  <si>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</si>
  <si>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</si>
  <si>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</si>
  <si>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</si>
  <si>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</si>
  <si>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</si>
  <si>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</si>
  <si>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</si>
  <si>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</si>
  <si>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</si>
  <si>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</si>
  <si>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</si>
  <si>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</si>
  <si>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</si>
  <si>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</si>
  <si>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</si>
  <si>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</si>
  <si>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</si>
  <si>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</si>
  <si>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</si>
  <si>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</si>
  <si>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</si>
  <si>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</si>
  <si>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</si>
  <si>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</si>
  <si>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</si>
  <si>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</si>
  <si>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</si>
  <si>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</si>
  <si>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</si>
  <si>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</si>
  <si>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</si>
  <si>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</si>
  <si>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</si>
  <si>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</si>
  <si>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</si>
  <si>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</si>
  <si>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</si>
  <si>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</si>
  <si>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</si>
  <si>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</si>
  <si>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</si>
  <si>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</si>
  <si>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</si>
  <si>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</si>
  <si>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</si>
  <si>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</si>
  <si>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</si>
  <si>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</si>
  <si>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</si>
  <si>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</si>
  <si>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</si>
  <si>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</si>
  <si>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</si>
  <si>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</si>
  <si>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</si>
  <si>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</si>
  <si>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</si>
  <si>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</si>
  <si>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</si>
  <si>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</si>
  <si>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</si>
  <si>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</si>
  <si>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</si>
  <si>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</si>
  <si>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</si>
  <si>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</si>
  <si>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</si>
  <si>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</si>
  <si>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</si>
  <si>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</si>
  <si>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</si>
  <si>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</si>
  <si>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</si>
  <si>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</si>
  <si>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</si>
  <si>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</si>
  <si>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</si>
  <si>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</si>
  <si>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</si>
  <si>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</si>
  <si>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</si>
  <si>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</si>
  <si>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</si>
  <si>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</si>
  <si>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</si>
  <si>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</si>
  <si>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</si>
  <si>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</si>
  <si>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</si>
  <si>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</si>
  <si>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</si>
  <si>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</si>
  <si>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</si>
  <si>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</si>
  <si>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</si>
  <si>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</si>
  <si>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</si>
  <si>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</si>
  <si>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</si>
  <si>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</si>
  <si>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</si>
  <si>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</si>
  <si>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</si>
  <si>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</si>
  <si>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</si>
  <si>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</si>
  <si>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</si>
  <si>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</si>
  <si>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</si>
  <si>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</si>
  <si>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</si>
  <si>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</si>
  <si>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</si>
  <si>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</si>
  <si>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</si>
  <si>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</si>
  <si>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</si>
  <si>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</si>
  <si>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</si>
  <si>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</si>
  <si>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</si>
  <si>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</si>
  <si>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</si>
  <si>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</si>
  <si>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</si>
  <si>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</si>
  <si>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</si>
  <si>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</si>
  <si>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</si>
  <si>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</si>
  <si>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</si>
  <si>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</si>
  <si>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</si>
  <si>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</si>
  <si>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</si>
  <si>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</si>
  <si>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</si>
  <si>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</si>
  <si>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</si>
  <si>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</si>
  <si>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</si>
  <si>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</si>
  <si>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</si>
  <si>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</si>
  <si>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</si>
  <si>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</si>
  <si>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</si>
  <si>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</si>
  <si>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</si>
  <si>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</si>
  <si>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</si>
  <si>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</si>
  <si>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</si>
  <si>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</si>
  <si>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</si>
  <si>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</si>
  <si>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</si>
  <si>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</si>
  <si>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</si>
  <si>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</si>
  <si>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</si>
  <si>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</si>
  <si>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</si>
  <si>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</si>
  <si>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</si>
  <si>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</si>
  <si>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</si>
  <si>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</si>
  <si>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</si>
  <si>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</si>
  <si>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</si>
  <si>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</si>
  <si>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</si>
  <si>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</si>
  <si>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</si>
  <si>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</si>
  <si>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</si>
  <si>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</si>
  <si>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</si>
  <si>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</si>
  <si>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</si>
  <si>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</si>
  <si>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</si>
  <si>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</si>
  <si>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</si>
  <si>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</si>
  <si>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</si>
  <si>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</si>
  <si>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</si>
  <si>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</si>
  <si>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</si>
  <si>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</si>
  <si>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</si>
  <si>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</si>
  <si>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</si>
  <si>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</si>
  <si>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</si>
  <si>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</si>
  <si>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</si>
  <si>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</si>
  <si>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</si>
  <si>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</si>
  <si>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</si>
  <si>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</si>
  <si>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</si>
  <si>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</si>
  <si>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</si>
  <si>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</si>
  <si>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</si>
  <si>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</si>
  <si>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</si>
  <si>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</si>
  <si>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</si>
  <si>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</si>
  <si>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</si>
  <si>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</si>
  <si>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</si>
  <si>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</si>
  <si>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</si>
  <si>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</si>
  <si>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Upper Quartile of Pledged</t>
  </si>
  <si>
    <t>Lower Quartile of Pledged</t>
  </si>
  <si>
    <t>Standard Deviation of Pledged</t>
  </si>
  <si>
    <t>IQR of Pledged</t>
  </si>
  <si>
    <t xml:space="preserve">Number of Successful 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</si>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</sst>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0" fillId="0" borderId="0" xfId="0" applyNumberFormat="1"/>
    <xf numFmtId="165" fontId="1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164" fontId="1" fillId="0" borderId="0" xfId="0" applyNumberFormat="1" applyFont="1"/>
    <xf numFmtId="166" fontId="0" fillId="0" borderId="0" xfId="1" applyNumberFormat="1" applyFont="1"/>
    <xf numFmtId="166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15"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1-40EC-8704-350C6F81877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1-40EC-8704-350C6F81877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1-40EC-8704-350C6F818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944112"/>
        <c:axId val="419953616"/>
      </c:lineChart>
      <c:catAx>
        <c:axId val="41994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53616"/>
        <c:crosses val="autoZero"/>
        <c:auto val="1"/>
        <c:lblAlgn val="ctr"/>
        <c:lblOffset val="100"/>
        <c:noMultiLvlLbl val="0"/>
      </c:catAx>
      <c:valAx>
        <c:axId val="4199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4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BC-4251-83C0-80B6A754F96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BC-4251-83C0-80B6A754F96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BC-4251-83C0-80B6A754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719584"/>
        <c:axId val="394719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ABC-4251-83C0-80B6A754F96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BC-4251-83C0-80B6A754F96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ABC-4251-83C0-80B6A754F96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ABC-4251-83C0-80B6A754F96D}"/>
                  </c:ext>
                </c:extLst>
              </c15:ser>
            </c15:filteredLineSeries>
          </c:ext>
        </c:extLst>
      </c:lineChart>
      <c:catAx>
        <c:axId val="3947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19152"/>
        <c:crosses val="autoZero"/>
        <c:auto val="1"/>
        <c:lblAlgn val="ctr"/>
        <c:lblOffset val="100"/>
        <c:noMultiLvlLbl val="0"/>
      </c:catAx>
      <c:valAx>
        <c:axId val="3947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7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D-4A45-A916-E7794E2C1F1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D-4A45-A916-E7794E2C1F1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D-4A45-A916-E7794E2C1F1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4D-4A45-A916-E7794E2C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6663824"/>
        <c:axId val="386665904"/>
      </c:barChart>
      <c:catAx>
        <c:axId val="3866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65904"/>
        <c:crosses val="autoZero"/>
        <c:auto val="1"/>
        <c:lblAlgn val="ctr"/>
        <c:lblOffset val="100"/>
        <c:noMultiLvlLbl val="0"/>
      </c:catAx>
      <c:valAx>
        <c:axId val="38666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3-4118-99E4-420D56D5E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03-4118-99E4-420D56D5E9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03-4118-99E4-420D56D5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800352"/>
        <c:axId val="383796608"/>
      </c:barChart>
      <c:catAx>
        <c:axId val="3838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96608"/>
        <c:crosses val="autoZero"/>
        <c:auto val="1"/>
        <c:lblAlgn val="ctr"/>
        <c:lblOffset val="100"/>
        <c:noMultiLvlLbl val="0"/>
      </c:catAx>
      <c:valAx>
        <c:axId val="38379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30-4597-AAE6-3C8A1D8375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30-4597-AAE6-3C8A1D8375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30-4597-AAE6-3C8A1D8375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30-4597-AAE6-3C8A1D837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237824"/>
        <c:axId val="838238656"/>
      </c:lineChart>
      <c:catAx>
        <c:axId val="8382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38656"/>
        <c:crosses val="autoZero"/>
        <c:auto val="1"/>
        <c:lblAlgn val="ctr"/>
        <c:lblOffset val="100"/>
        <c:noMultiLvlLbl val="0"/>
      </c:catAx>
      <c:valAx>
        <c:axId val="8382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1399CC4-5B0E-4BBF-BA8D-08AC445AB1F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55C124-483F-4514-861B-B3A7342E63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A8387F2-F7C7-441D-B1C1-CB233DDB6449}">
  <sheetPr codeName="Chart9"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135730</xdr:colOff>
      <xdr:row>4</xdr:row>
      <xdr:rowOff>71438</xdr:rowOff>
    </xdr:from>
    <xdr:to>
      <xdr:col>10</xdr:col>
      <xdr:colOff>833437</xdr:colOff>
      <xdr:row>23</xdr:row>
      <xdr:rowOff>40481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6312AAAF-A9A7-01DD-50B7-9359F6FCE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90488</xdr:colOff>
      <xdr:row>13</xdr:row>
      <xdr:rowOff>47625</xdr:rowOff>
    </xdr:from>
    <xdr:to>
      <xdr:col>9</xdr:col>
      <xdr:colOff>476249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C9532-50C5-8FAF-13C9-144D4D67E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54768</xdr:colOff>
      <xdr:row>4</xdr:row>
      <xdr:rowOff>164305</xdr:rowOff>
    </xdr:from>
    <xdr:to>
      <xdr:col>20</xdr:col>
      <xdr:colOff>319088</xdr:colOff>
      <xdr:row>29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E942D-9A88-8592-16F5-4689AB9CD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88104</xdr:colOff>
      <xdr:row>7</xdr:row>
      <xdr:rowOff>97630</xdr:rowOff>
    </xdr:from>
    <xdr:to>
      <xdr:col>13</xdr:col>
      <xdr:colOff>152399</xdr:colOff>
      <xdr:row>28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E85BA-255C-A12D-F334-897E27087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161926</xdr:colOff>
      <xdr:row>2</xdr:row>
      <xdr:rowOff>109536</xdr:rowOff>
    </xdr:from>
    <xdr:to>
      <xdr:col>14</xdr:col>
      <xdr:colOff>261939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C5F2C-A69E-A74D-6446-616AA61FF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3679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8E0B99-3E8F-82E4-6711-2D6DCCD9E9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83D538-931F-2D0F-7897-6C213A16E9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679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-Michelle Godbold Sanchez" refreshedDate="44723.65970034722" createdVersion="8" refreshedVersion="8" minRefreshableVersion="3" recordCount="4114" xr:uid="{64ED681B-7A31-42CD-90EB-A5CE2D8DCC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-Michelle Godbold Sanchez" refreshedDate="44734.815861805553" createdVersion="8" refreshedVersion="8" minRefreshableVersion="3" recordCount="4114" xr:uid="{EC6BA6EA-4113-49C7-8038-95E147E5D15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x v="0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x v="0"/>
    <n v="143"/>
    <n v="185.48"/>
    <x v="0"/>
    <x v="0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x v="0"/>
    <n v="105"/>
    <n v="15"/>
    <x v="0"/>
    <x v="0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x v="0"/>
    <n v="104"/>
    <n v="69.27"/>
    <x v="0"/>
    <x v="0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x v="0"/>
    <n v="123"/>
    <n v="190.55"/>
    <x v="0"/>
    <x v="0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x v="0"/>
    <n v="110"/>
    <n v="93.4"/>
    <x v="0"/>
    <x v="0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x v="0"/>
    <n v="106"/>
    <n v="146.88"/>
    <x v="0"/>
    <x v="0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x v="0"/>
    <n v="101"/>
    <n v="159.82"/>
    <x v="0"/>
    <x v="0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x v="0"/>
    <n v="100"/>
    <n v="291.79000000000002"/>
    <x v="0"/>
    <x v="0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x v="0"/>
    <n v="126"/>
    <n v="31.5"/>
    <x v="0"/>
    <x v="0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x v="0"/>
    <n v="101"/>
    <n v="158.68"/>
    <x v="0"/>
    <x v="0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x v="0"/>
    <n v="121"/>
    <n v="80.33"/>
    <x v="0"/>
    <x v="0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x v="0"/>
    <n v="165"/>
    <n v="59.96"/>
    <x v="0"/>
    <x v="0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x v="0"/>
    <n v="160"/>
    <n v="109.78"/>
    <x v="0"/>
    <x v="0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x v="0"/>
    <n v="101"/>
    <n v="147.71"/>
    <x v="0"/>
    <x v="0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x v="0"/>
    <n v="107"/>
    <n v="21.76"/>
    <x v="0"/>
    <x v="0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x v="0"/>
    <n v="100"/>
    <n v="171.84"/>
    <x v="0"/>
    <x v="0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x v="0"/>
    <n v="101"/>
    <n v="41.94"/>
    <x v="0"/>
    <x v="0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x v="0"/>
    <n v="106"/>
    <n v="93.26"/>
    <x v="0"/>
    <x v="0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x v="0"/>
    <n v="145"/>
    <n v="56.14"/>
    <x v="0"/>
    <x v="0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x v="0"/>
    <n v="100"/>
    <n v="80.16"/>
    <x v="0"/>
    <x v="0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x v="0"/>
    <n v="109"/>
    <n v="199.9"/>
    <x v="0"/>
    <x v="0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x v="0"/>
    <n v="117"/>
    <n v="51.25"/>
    <x v="0"/>
    <x v="0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x v="0"/>
    <n v="119"/>
    <n v="103.04"/>
    <x v="0"/>
    <x v="0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x v="0"/>
    <n v="109"/>
    <n v="66.349999999999994"/>
    <x v="0"/>
    <x v="0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x v="0"/>
    <n v="133"/>
    <n v="57.14"/>
    <x v="0"/>
    <x v="0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x v="0"/>
    <n v="155"/>
    <n v="102.11"/>
    <x v="0"/>
    <x v="0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x v="0"/>
    <n v="112"/>
    <n v="148.97"/>
    <x v="0"/>
    <x v="0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x v="0"/>
    <n v="100"/>
    <n v="169.61"/>
    <x v="0"/>
    <x v="0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x v="0"/>
    <n v="123"/>
    <n v="31.62"/>
    <x v="0"/>
    <x v="0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x v="0"/>
    <n v="101"/>
    <n v="76.45"/>
    <x v="0"/>
    <x v="0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x v="0"/>
    <n v="100"/>
    <n v="13"/>
    <x v="0"/>
    <x v="0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x v="0"/>
    <n v="100"/>
    <n v="320.45"/>
    <x v="0"/>
    <x v="0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x v="0"/>
    <n v="102"/>
    <n v="83.75"/>
    <x v="0"/>
    <x v="0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x v="0"/>
    <n v="130"/>
    <n v="49.88"/>
    <x v="0"/>
    <x v="0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x v="0"/>
    <n v="167"/>
    <n v="59.46"/>
    <x v="0"/>
    <x v="0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x v="0"/>
    <n v="142"/>
    <n v="193.84"/>
    <x v="0"/>
    <x v="0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x v="0"/>
    <n v="183"/>
    <n v="159.51"/>
    <x v="0"/>
    <x v="0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x v="0"/>
    <n v="110"/>
    <n v="41.68"/>
    <x v="0"/>
    <x v="0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x v="0"/>
    <n v="131"/>
    <n v="150.9"/>
    <x v="0"/>
    <x v="0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x v="0"/>
    <n v="101"/>
    <n v="126.69"/>
    <x v="0"/>
    <x v="0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x v="0"/>
    <n v="100"/>
    <n v="105.26"/>
    <x v="0"/>
    <x v="0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x v="0"/>
    <n v="142"/>
    <n v="117.51"/>
    <x v="0"/>
    <x v="0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x v="0"/>
    <n v="309"/>
    <n v="117.36"/>
    <x v="0"/>
    <x v="0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x v="0"/>
    <n v="100"/>
    <n v="133.33000000000001"/>
    <x v="0"/>
    <x v="0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x v="0"/>
    <n v="120"/>
    <n v="98.36"/>
    <x v="0"/>
    <x v="0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x v="0"/>
    <n v="104"/>
    <n v="194.44"/>
    <x v="0"/>
    <x v="0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x v="0"/>
    <n v="108"/>
    <n v="76.87"/>
    <x v="0"/>
    <x v="0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x v="0"/>
    <n v="108"/>
    <n v="56.82"/>
    <x v="0"/>
    <x v="0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x v="0"/>
    <n v="100"/>
    <n v="137.93"/>
    <x v="0"/>
    <x v="0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x v="0"/>
    <n v="100"/>
    <n v="27.27"/>
    <x v="0"/>
    <x v="0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x v="0"/>
    <n v="128"/>
    <n v="118.34"/>
    <x v="0"/>
    <x v="0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x v="0"/>
    <n v="116"/>
    <n v="223.48"/>
    <x v="0"/>
    <x v="0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x v="0"/>
    <n v="110"/>
    <n v="28.11"/>
    <x v="0"/>
    <x v="0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x v="0"/>
    <n v="101"/>
    <n v="194.23"/>
    <x v="0"/>
    <x v="0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x v="0"/>
    <n v="129"/>
    <n v="128.94999999999999"/>
    <x v="0"/>
    <x v="0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x v="0"/>
    <n v="107"/>
    <n v="49.32"/>
    <x v="0"/>
    <x v="0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x v="0"/>
    <n v="102"/>
    <n v="221.52"/>
    <x v="0"/>
    <x v="0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x v="0"/>
    <n v="103"/>
    <n v="137.21"/>
    <x v="0"/>
    <x v="0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x v="0"/>
    <n v="100"/>
    <n v="606.82000000000005"/>
    <x v="0"/>
    <x v="0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x v="1"/>
    <n v="103"/>
    <n v="43.04"/>
    <x v="0"/>
    <x v="1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x v="1"/>
    <n v="148"/>
    <n v="322.39"/>
    <x v="0"/>
    <x v="1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x v="1"/>
    <n v="155"/>
    <n v="96.71"/>
    <x v="0"/>
    <x v="1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x v="1"/>
    <n v="114"/>
    <n v="35.47"/>
    <x v="0"/>
    <x v="1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x v="1"/>
    <n v="173"/>
    <n v="86.67"/>
    <x v="0"/>
    <x v="1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x v="1"/>
    <n v="108"/>
    <n v="132.05000000000001"/>
    <x v="0"/>
    <x v="1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x v="1"/>
    <n v="119"/>
    <n v="91.23"/>
    <x v="0"/>
    <x v="1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x v="1"/>
    <n v="116"/>
    <n v="116.25"/>
    <x v="0"/>
    <x v="1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x v="1"/>
    <n v="127"/>
    <n v="21.19"/>
    <x v="0"/>
    <x v="1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x v="1"/>
    <n v="111"/>
    <n v="62.33"/>
    <x v="0"/>
    <x v="1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x v="1"/>
    <n v="127"/>
    <n v="37.409999999999997"/>
    <x v="0"/>
    <x v="1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x v="1"/>
    <n v="124"/>
    <n v="69.72"/>
    <x v="0"/>
    <x v="1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x v="1"/>
    <n v="108"/>
    <n v="58.17"/>
    <x v="0"/>
    <x v="1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x v="1"/>
    <n v="100"/>
    <n v="50"/>
    <x v="0"/>
    <x v="1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x v="1"/>
    <n v="113"/>
    <n v="19.47"/>
    <x v="0"/>
    <x v="1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x v="1"/>
    <n v="115"/>
    <n v="85.96"/>
    <x v="0"/>
    <x v="1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x v="1"/>
    <n v="153"/>
    <n v="30.67"/>
    <x v="0"/>
    <x v="1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x v="1"/>
    <n v="393"/>
    <n v="60.38"/>
    <x v="0"/>
    <x v="1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x v="1"/>
    <n v="2702"/>
    <n v="38.6"/>
    <x v="0"/>
    <x v="1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x v="1"/>
    <n v="127"/>
    <n v="40.270000000000003"/>
    <x v="0"/>
    <x v="1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x v="1"/>
    <n v="107"/>
    <n v="273.83"/>
    <x v="0"/>
    <x v="1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x v="1"/>
    <n v="198"/>
    <n v="53.04"/>
    <x v="0"/>
    <x v="1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x v="1"/>
    <n v="100"/>
    <n v="40.01"/>
    <x v="0"/>
    <x v="1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x v="1"/>
    <n v="103"/>
    <n v="15.77"/>
    <x v="0"/>
    <x v="1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x v="1"/>
    <n v="100"/>
    <n v="71.430000000000007"/>
    <x v="0"/>
    <x v="1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x v="1"/>
    <n v="126"/>
    <n v="71.709999999999994"/>
    <x v="0"/>
    <x v="1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x v="1"/>
    <n v="106"/>
    <n v="375.76"/>
    <x v="0"/>
    <x v="1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x v="1"/>
    <n v="105"/>
    <n v="104.6"/>
    <x v="0"/>
    <x v="1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x v="1"/>
    <n v="103"/>
    <n v="60"/>
    <x v="0"/>
    <x v="1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x v="1"/>
    <n v="115"/>
    <n v="123.29"/>
    <x v="0"/>
    <x v="1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x v="1"/>
    <n v="100"/>
    <n v="31.38"/>
    <x v="0"/>
    <x v="1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x v="1"/>
    <n v="120"/>
    <n v="78.260000000000005"/>
    <x v="0"/>
    <x v="1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x v="1"/>
    <n v="105"/>
    <n v="122.33"/>
    <x v="0"/>
    <x v="1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x v="1"/>
    <n v="111"/>
    <n v="73.73"/>
    <x v="0"/>
    <x v="1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x v="1"/>
    <n v="104"/>
    <n v="21.67"/>
    <x v="0"/>
    <x v="1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x v="1"/>
    <n v="131"/>
    <n v="21.9"/>
    <x v="0"/>
    <x v="1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x v="1"/>
    <n v="115"/>
    <n v="50.59"/>
    <x v="0"/>
    <x v="1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x v="1"/>
    <n v="106"/>
    <n v="53.13"/>
    <x v="0"/>
    <x v="1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x v="1"/>
    <n v="106"/>
    <n v="56.67"/>
    <x v="0"/>
    <x v="1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x v="1"/>
    <n v="106"/>
    <n v="40.78"/>
    <x v="0"/>
    <x v="1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x v="1"/>
    <n v="100"/>
    <n v="192.31"/>
    <x v="0"/>
    <x v="1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x v="1"/>
    <n v="100"/>
    <n v="100"/>
    <x v="0"/>
    <x v="1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x v="1"/>
    <n v="128"/>
    <n v="117.92"/>
    <x v="0"/>
    <x v="1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x v="1"/>
    <n v="105"/>
    <n v="27.9"/>
    <x v="0"/>
    <x v="1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x v="1"/>
    <n v="120"/>
    <n v="60"/>
    <x v="0"/>
    <x v="1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x v="1"/>
    <n v="107"/>
    <n v="39.380000000000003"/>
    <x v="0"/>
    <x v="1"/>
    <x v="105"/>
    <d v="2016-05-14T00:00:00"/>
    <x v="2"/>
  </r>
  <r>
    <x v="106"/>
    <s v="LOST WEEKEND"/>
    <s v="A Boy. A Girl. A Car. A Serial Killer."/>
    <n v="5000"/>
    <n v="5025"/>
    <x v="0"/>
    <s v="US"/>
    <s v="USD"/>
    <x v="106"/>
    <x v="106"/>
    <b v="0"/>
    <n v="27"/>
    <b v="1"/>
    <x v="1"/>
    <n v="101"/>
    <n v="186.11"/>
    <x v="0"/>
    <x v="1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x v="1"/>
    <n v="102"/>
    <n v="111.38"/>
    <x v="0"/>
    <x v="1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x v="1"/>
    <n v="247"/>
    <n v="78.72"/>
    <x v="0"/>
    <x v="1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x v="1"/>
    <n v="220"/>
    <n v="46.7"/>
    <x v="0"/>
    <x v="1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x v="1"/>
    <n v="131"/>
    <n v="65.38"/>
    <x v="0"/>
    <x v="1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x v="1"/>
    <n v="155"/>
    <n v="102.08"/>
    <x v="0"/>
    <x v="1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x v="1"/>
    <n v="104"/>
    <n v="64.2"/>
    <x v="0"/>
    <x v="1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x v="1"/>
    <n v="141"/>
    <n v="90.38"/>
    <x v="0"/>
    <x v="1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x v="1"/>
    <n v="103"/>
    <n v="88.57"/>
    <x v="0"/>
    <x v="1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x v="115"/>
    <x v="115"/>
    <b v="0"/>
    <n v="22"/>
    <b v="1"/>
    <x v="1"/>
    <n v="140"/>
    <n v="28.73"/>
    <x v="0"/>
    <x v="1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x v="1"/>
    <n v="114"/>
    <n v="69.790000000000006"/>
    <x v="0"/>
    <x v="1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x v="1"/>
    <n v="100"/>
    <n v="167.49"/>
    <x v="0"/>
    <x v="1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x v="1"/>
    <n v="113"/>
    <n v="144.91"/>
    <x v="0"/>
    <x v="1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x v="1"/>
    <n v="105"/>
    <n v="91.84"/>
    <x v="0"/>
    <x v="1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x v="2"/>
    <n v="0"/>
    <n v="10"/>
    <x v="0"/>
    <x v="2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x v="2"/>
    <n v="0"/>
    <n v="1"/>
    <x v="0"/>
    <x v="2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x v="2"/>
    <n v="0"/>
    <n v="0"/>
    <x v="0"/>
    <x v="2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x v="2"/>
    <n v="0"/>
    <n v="25.17"/>
    <x v="0"/>
    <x v="2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x v="2"/>
    <n v="0"/>
    <n v="0"/>
    <x v="0"/>
    <x v="2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x v="2"/>
    <n v="14"/>
    <n v="11.67"/>
    <x v="0"/>
    <x v="2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x v="2"/>
    <n v="6"/>
    <n v="106.69"/>
    <x v="0"/>
    <x v="2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x v="2"/>
    <n v="2"/>
    <n v="47.5"/>
    <x v="0"/>
    <x v="2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x v="2"/>
    <n v="2"/>
    <n v="311.17"/>
    <x v="0"/>
    <x v="2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x v="2"/>
    <n v="0"/>
    <n v="0"/>
    <x v="0"/>
    <x v="2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x v="2"/>
    <n v="0"/>
    <n v="0"/>
    <x v="0"/>
    <x v="2"/>
    <x v="130"/>
    <d v="2014-06-16T20:16:00"/>
    <x v="3"/>
  </r>
  <r>
    <x v="131"/>
    <s v="I (Canceled)"/>
    <s v="I"/>
    <n v="1200"/>
    <n v="0"/>
    <x v="1"/>
    <s v="US"/>
    <s v="USD"/>
    <x v="131"/>
    <x v="131"/>
    <b v="0"/>
    <n v="0"/>
    <b v="0"/>
    <x v="2"/>
    <n v="0"/>
    <n v="0"/>
    <x v="0"/>
    <x v="2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x v="2"/>
    <n v="10"/>
    <n v="94.51"/>
    <x v="0"/>
    <x v="2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x v="2"/>
    <n v="0"/>
    <n v="0"/>
    <x v="0"/>
    <x v="2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x v="2"/>
    <n v="0"/>
    <n v="0"/>
    <x v="0"/>
    <x v="2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x v="2"/>
    <n v="13"/>
    <n v="80.599999999999994"/>
    <x v="0"/>
    <x v="2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x v="2"/>
    <n v="0"/>
    <n v="0"/>
    <x v="0"/>
    <x v="2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x v="2"/>
    <n v="0"/>
    <n v="0"/>
    <x v="0"/>
    <x v="2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x v="2"/>
    <n v="3"/>
    <n v="81.239999999999995"/>
    <x v="0"/>
    <x v="2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x v="2"/>
    <n v="100"/>
    <n v="500"/>
    <x v="0"/>
    <x v="2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x v="2"/>
    <n v="0"/>
    <n v="0"/>
    <x v="0"/>
    <x v="2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x v="2"/>
    <n v="11"/>
    <n v="46.18"/>
    <x v="0"/>
    <x v="2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x v="2"/>
    <n v="0"/>
    <n v="10"/>
    <x v="0"/>
    <x v="2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x v="2"/>
    <n v="0"/>
    <n v="0"/>
    <x v="0"/>
    <x v="2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x v="2"/>
    <n v="28"/>
    <n v="55.95"/>
    <x v="0"/>
    <x v="2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x v="2"/>
    <n v="8"/>
    <n v="37.56"/>
    <x v="0"/>
    <x v="2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x v="2"/>
    <n v="1"/>
    <n v="38.33"/>
    <x v="0"/>
    <x v="2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x v="2"/>
    <n v="0"/>
    <n v="0"/>
    <x v="0"/>
    <x v="2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x v="2"/>
    <n v="0"/>
    <n v="20"/>
    <x v="0"/>
    <x v="2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x v="2"/>
    <n v="1"/>
    <n v="15.33"/>
    <x v="0"/>
    <x v="2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x v="2"/>
    <n v="23"/>
    <n v="449.43"/>
    <x v="0"/>
    <x v="2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x v="2"/>
    <n v="0"/>
    <n v="28"/>
    <x v="0"/>
    <x v="2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x v="2"/>
    <n v="0"/>
    <n v="15"/>
    <x v="0"/>
    <x v="2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x v="2"/>
    <n v="1"/>
    <n v="35.9"/>
    <x v="0"/>
    <x v="2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x v="2"/>
    <n v="3"/>
    <n v="13.33"/>
    <x v="0"/>
    <x v="2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x v="2"/>
    <n v="0"/>
    <n v="20.25"/>
    <x v="0"/>
    <x v="2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x v="2"/>
    <n v="5"/>
    <n v="119"/>
    <x v="0"/>
    <x v="2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x v="2"/>
    <n v="0"/>
    <n v="4"/>
    <x v="0"/>
    <x v="2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x v="2"/>
    <n v="0"/>
    <n v="0"/>
    <x v="0"/>
    <x v="2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x v="2"/>
    <n v="0"/>
    <n v="10"/>
    <x v="0"/>
    <x v="2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x v="3"/>
    <n v="0"/>
    <n v="0"/>
    <x v="0"/>
    <x v="3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x v="3"/>
    <n v="0"/>
    <n v="5"/>
    <x v="0"/>
    <x v="3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x v="3"/>
    <n v="16"/>
    <n v="43.5"/>
    <x v="0"/>
    <x v="3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x v="3"/>
    <n v="0"/>
    <n v="0"/>
    <x v="0"/>
    <x v="3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x v="3"/>
    <n v="1"/>
    <n v="91.43"/>
    <x v="0"/>
    <x v="3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x v="165"/>
    <x v="165"/>
    <b v="0"/>
    <n v="0"/>
    <b v="0"/>
    <x v="3"/>
    <n v="0"/>
    <n v="0"/>
    <x v="0"/>
    <x v="3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x v="3"/>
    <n v="60"/>
    <n v="3000"/>
    <x v="0"/>
    <x v="3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x v="3"/>
    <n v="0"/>
    <n v="5.5"/>
    <x v="0"/>
    <x v="3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x v="3"/>
    <n v="4"/>
    <n v="108.33"/>
    <x v="0"/>
    <x v="3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x v="3"/>
    <n v="22"/>
    <n v="56"/>
    <x v="0"/>
    <x v="3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x v="3"/>
    <n v="3"/>
    <n v="32.5"/>
    <x v="0"/>
    <x v="3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x v="3"/>
    <n v="0"/>
    <n v="1"/>
    <x v="0"/>
    <x v="3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x v="3"/>
    <n v="0"/>
    <n v="0"/>
    <x v="0"/>
    <x v="3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x v="3"/>
    <n v="0"/>
    <n v="0"/>
    <x v="0"/>
    <x v="3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x v="3"/>
    <n v="0"/>
    <n v="0"/>
    <x v="0"/>
    <x v="3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x v="3"/>
    <n v="6"/>
    <n v="49.88"/>
    <x v="0"/>
    <x v="3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x v="3"/>
    <n v="0"/>
    <n v="0"/>
    <x v="0"/>
    <x v="3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x v="3"/>
    <n v="40"/>
    <n v="25.71"/>
    <x v="0"/>
    <x v="3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x v="3"/>
    <n v="0"/>
    <n v="0"/>
    <x v="0"/>
    <x v="3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x v="3"/>
    <n v="20"/>
    <n v="100"/>
    <x v="0"/>
    <x v="3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x v="3"/>
    <n v="33"/>
    <n v="30.85"/>
    <x v="0"/>
    <x v="3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x v="3"/>
    <n v="21"/>
    <n v="180.5"/>
    <x v="0"/>
    <x v="3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x v="3"/>
    <n v="0"/>
    <n v="0"/>
    <x v="0"/>
    <x v="3"/>
    <x v="182"/>
    <d v="2017-01-07T00:17:12"/>
    <x v="2"/>
  </r>
  <r>
    <x v="183"/>
    <s v="Three Little Words"/>
    <s v="Don't kill me until I meet my Dad"/>
    <n v="12500"/>
    <n v="4482"/>
    <x v="2"/>
    <s v="GB"/>
    <s v="GBP"/>
    <x v="183"/>
    <x v="183"/>
    <b v="0"/>
    <n v="12"/>
    <b v="0"/>
    <x v="3"/>
    <n v="36"/>
    <n v="373.5"/>
    <x v="0"/>
    <x v="3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x v="3"/>
    <n v="3"/>
    <n v="25.5"/>
    <x v="0"/>
    <x v="3"/>
    <x v="184"/>
    <d v="2014-09-01T03:59:00"/>
    <x v="3"/>
  </r>
  <r>
    <x v="185"/>
    <s v="BLANK Short Movie"/>
    <s v="Love has no boundaries!"/>
    <n v="40000"/>
    <n v="2200"/>
    <x v="2"/>
    <s v="NO"/>
    <s v="NOK"/>
    <x v="185"/>
    <x v="185"/>
    <b v="0"/>
    <n v="10"/>
    <b v="0"/>
    <x v="3"/>
    <n v="6"/>
    <n v="220"/>
    <x v="0"/>
    <x v="3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x v="3"/>
    <n v="0"/>
    <n v="0"/>
    <x v="0"/>
    <x v="3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x v="3"/>
    <n v="16"/>
    <n v="160"/>
    <x v="0"/>
    <x v="3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x v="3"/>
    <n v="0"/>
    <n v="0"/>
    <x v="0"/>
    <x v="3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x v="3"/>
    <n v="0"/>
    <n v="69"/>
    <x v="0"/>
    <x v="3"/>
    <x v="189"/>
    <d v="2016-09-03T16:34:37"/>
    <x v="2"/>
  </r>
  <r>
    <x v="190"/>
    <s v="REGIONRAT, the movie"/>
    <s v="Because hope can be a 4 letter word"/>
    <n v="12000"/>
    <n v="50"/>
    <x v="2"/>
    <s v="US"/>
    <s v="USD"/>
    <x v="190"/>
    <x v="190"/>
    <b v="0"/>
    <n v="1"/>
    <b v="0"/>
    <x v="3"/>
    <n v="0"/>
    <n v="50"/>
    <x v="0"/>
    <x v="3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x v="3"/>
    <n v="5"/>
    <n v="83.33"/>
    <x v="0"/>
    <x v="3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x v="3"/>
    <n v="0"/>
    <n v="5.67"/>
    <x v="0"/>
    <x v="3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x v="3"/>
    <n v="0"/>
    <n v="0"/>
    <x v="0"/>
    <x v="3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x v="3"/>
    <n v="0"/>
    <n v="1"/>
    <x v="0"/>
    <x v="3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x v="3"/>
    <n v="0"/>
    <n v="0"/>
    <x v="0"/>
    <x v="3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x v="3"/>
    <n v="42"/>
    <n v="77.11"/>
    <x v="0"/>
    <x v="3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x v="3"/>
    <n v="10"/>
    <n v="32.75"/>
    <x v="0"/>
    <x v="3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x v="3"/>
    <n v="1"/>
    <n v="46.5"/>
    <x v="0"/>
    <x v="3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x v="3"/>
    <n v="0"/>
    <n v="0"/>
    <x v="0"/>
    <x v="3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x v="3"/>
    <n v="26"/>
    <n v="87.31"/>
    <x v="0"/>
    <x v="3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x v="3"/>
    <n v="58"/>
    <n v="54.29"/>
    <x v="0"/>
    <x v="3"/>
    <x v="201"/>
    <d v="2015-02-08T19:38:49"/>
    <x v="0"/>
  </r>
  <r>
    <x v="202"/>
    <s v="Modern Gangsters"/>
    <s v="new web series created by jonney terry"/>
    <n v="6000"/>
    <n v="0"/>
    <x v="2"/>
    <s v="US"/>
    <s v="USD"/>
    <x v="202"/>
    <x v="202"/>
    <b v="0"/>
    <n v="0"/>
    <b v="0"/>
    <x v="3"/>
    <n v="0"/>
    <n v="0"/>
    <x v="0"/>
    <x v="3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x v="3"/>
    <n v="30"/>
    <n v="93.25"/>
    <x v="0"/>
    <x v="3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x v="3"/>
    <n v="51"/>
    <n v="117.68"/>
    <x v="0"/>
    <x v="3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x v="3"/>
    <n v="16"/>
    <n v="76.47"/>
    <x v="0"/>
    <x v="3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x v="3"/>
    <n v="0"/>
    <n v="0"/>
    <x v="0"/>
    <x v="3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x v="3"/>
    <n v="15"/>
    <n v="163.85"/>
    <x v="0"/>
    <x v="3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x v="3"/>
    <n v="0"/>
    <n v="0"/>
    <x v="0"/>
    <x v="3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x v="3"/>
    <n v="0"/>
    <n v="0"/>
    <x v="0"/>
    <x v="3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x v="3"/>
    <n v="25"/>
    <n v="91.82"/>
    <x v="0"/>
    <x v="3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x v="3"/>
    <n v="45"/>
    <n v="185.83"/>
    <x v="0"/>
    <x v="3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x v="3"/>
    <n v="0"/>
    <n v="1"/>
    <x v="0"/>
    <x v="3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x v="3"/>
    <n v="0"/>
    <n v="20"/>
    <x v="0"/>
    <x v="3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x v="3"/>
    <n v="0"/>
    <n v="1"/>
    <x v="0"/>
    <x v="3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x v="3"/>
    <n v="0"/>
    <n v="10"/>
    <x v="0"/>
    <x v="3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x v="3"/>
    <n v="56"/>
    <n v="331.54"/>
    <x v="0"/>
    <x v="3"/>
    <x v="216"/>
    <d v="2015-04-22T22:00:37"/>
    <x v="0"/>
  </r>
  <r>
    <x v="217"/>
    <s v="Bitch"/>
    <s v="A roadmovie by paw"/>
    <n v="100000"/>
    <n v="11943"/>
    <x v="2"/>
    <s v="SE"/>
    <s v="SEK"/>
    <x v="217"/>
    <x v="217"/>
    <b v="0"/>
    <n v="38"/>
    <b v="0"/>
    <x v="3"/>
    <n v="12"/>
    <n v="314.29000000000002"/>
    <x v="0"/>
    <x v="3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x v="3"/>
    <n v="2"/>
    <n v="100"/>
    <x v="0"/>
    <x v="3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x v="3"/>
    <n v="18"/>
    <n v="115.99"/>
    <x v="0"/>
    <x v="3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x v="3"/>
    <n v="1"/>
    <n v="120"/>
    <x v="0"/>
    <x v="3"/>
    <x v="220"/>
    <d v="2015-08-20T20:06:00"/>
    <x v="0"/>
  </r>
  <r>
    <x v="221"/>
    <s v="Archetypes"/>
    <s v="Film about Schizophrenia with Surreal Twists!"/>
    <n v="50000"/>
    <n v="0"/>
    <x v="2"/>
    <s v="US"/>
    <s v="USD"/>
    <x v="221"/>
    <x v="221"/>
    <b v="0"/>
    <n v="0"/>
    <b v="0"/>
    <x v="3"/>
    <n v="0"/>
    <n v="0"/>
    <x v="0"/>
    <x v="3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x v="3"/>
    <n v="13"/>
    <n v="65"/>
    <x v="0"/>
    <x v="3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x v="3"/>
    <n v="0"/>
    <n v="0"/>
    <x v="0"/>
    <x v="3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x v="3"/>
    <n v="0"/>
    <n v="0"/>
    <x v="0"/>
    <x v="3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x v="3"/>
    <n v="0"/>
    <n v="0"/>
    <x v="0"/>
    <x v="3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x v="3"/>
    <n v="1"/>
    <n v="125"/>
    <x v="0"/>
    <x v="3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x v="3"/>
    <n v="0"/>
    <n v="0"/>
    <x v="0"/>
    <x v="3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x v="3"/>
    <n v="0"/>
    <n v="0"/>
    <x v="0"/>
    <x v="3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x v="3"/>
    <n v="0"/>
    <n v="0"/>
    <x v="0"/>
    <x v="3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x v="3"/>
    <n v="0"/>
    <n v="30"/>
    <x v="0"/>
    <x v="3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x v="3"/>
    <n v="0"/>
    <n v="0"/>
    <x v="0"/>
    <x v="3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x v="3"/>
    <n v="3"/>
    <n v="15.71"/>
    <x v="0"/>
    <x v="3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x v="3"/>
    <n v="0"/>
    <n v="0"/>
    <x v="0"/>
    <x v="3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x v="3"/>
    <n v="40"/>
    <n v="80.2"/>
    <x v="0"/>
    <x v="3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x v="3"/>
    <n v="0"/>
    <n v="0"/>
    <x v="0"/>
    <x v="3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x v="3"/>
    <n v="0"/>
    <n v="0"/>
    <x v="0"/>
    <x v="3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x v="237"/>
    <x v="237"/>
    <b v="0"/>
    <n v="1"/>
    <b v="0"/>
    <x v="3"/>
    <n v="0"/>
    <n v="50"/>
    <x v="0"/>
    <x v="3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x v="3"/>
    <n v="0"/>
    <n v="0"/>
    <x v="0"/>
    <x v="3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x v="3"/>
    <n v="25"/>
    <n v="50"/>
    <x v="0"/>
    <x v="3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x v="4"/>
    <n v="108"/>
    <n v="117.85"/>
    <x v="0"/>
    <x v="4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x v="4"/>
    <n v="113"/>
    <n v="109.04"/>
    <x v="0"/>
    <x v="4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x v="4"/>
    <n v="113"/>
    <n v="73.02"/>
    <x v="0"/>
    <x v="4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x v="4"/>
    <n v="103"/>
    <n v="78.2"/>
    <x v="0"/>
    <x v="4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x v="4"/>
    <n v="114"/>
    <n v="47.4"/>
    <x v="0"/>
    <x v="4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x v="4"/>
    <n v="104"/>
    <n v="54.02"/>
    <x v="0"/>
    <x v="4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x v="4"/>
    <n v="305"/>
    <n v="68.489999999999995"/>
    <x v="0"/>
    <x v="4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x v="4"/>
    <n v="134"/>
    <n v="108.15"/>
    <x v="0"/>
    <x v="4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x v="4"/>
    <n v="101"/>
    <n v="589.95000000000005"/>
    <x v="0"/>
    <x v="4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x v="4"/>
    <n v="113"/>
    <n v="48.05"/>
    <x v="0"/>
    <x v="4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x v="4"/>
    <n v="106"/>
    <n v="72.48"/>
    <x v="0"/>
    <x v="4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x v="4"/>
    <n v="126"/>
    <n v="57.08"/>
    <x v="0"/>
    <x v="4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x v="4"/>
    <n v="185"/>
    <n v="85.44"/>
    <x v="0"/>
    <x v="4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x v="4"/>
    <n v="101"/>
    <n v="215.86"/>
    <x v="0"/>
    <x v="4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x v="4"/>
    <n v="117"/>
    <n v="89.39"/>
    <x v="0"/>
    <x v="4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x v="4"/>
    <n v="107"/>
    <n v="45.42"/>
    <x v="0"/>
    <x v="4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x v="4"/>
    <n v="139"/>
    <n v="65.760000000000005"/>
    <x v="0"/>
    <x v="4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x v="4"/>
    <n v="107"/>
    <n v="66.7"/>
    <x v="0"/>
    <x v="4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x v="4"/>
    <n v="191"/>
    <n v="83.35"/>
    <x v="0"/>
    <x v="4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x v="4"/>
    <n v="132"/>
    <n v="105.05"/>
    <x v="0"/>
    <x v="4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x v="4"/>
    <n v="106"/>
    <n v="120.91"/>
    <x v="0"/>
    <x v="4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x v="4"/>
    <n v="107"/>
    <n v="97.64"/>
    <x v="0"/>
    <x v="4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x v="4"/>
    <n v="240"/>
    <n v="41.38"/>
    <x v="0"/>
    <x v="4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x v="4"/>
    <n v="118"/>
    <n v="30.65"/>
    <x v="0"/>
    <x v="4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x v="4"/>
    <n v="118"/>
    <n v="64.95"/>
    <x v="0"/>
    <x v="4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x v="4"/>
    <n v="111"/>
    <n v="95.78"/>
    <x v="0"/>
    <x v="4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x v="4"/>
    <n v="146"/>
    <n v="40.42"/>
    <x v="0"/>
    <x v="4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x v="4"/>
    <n v="132"/>
    <n v="78.58"/>
    <x v="0"/>
    <x v="4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x v="4"/>
    <n v="111"/>
    <n v="50.18"/>
    <x v="0"/>
    <x v="4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x v="4"/>
    <n v="147"/>
    <n v="92.25"/>
    <x v="0"/>
    <x v="4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x v="4"/>
    <n v="153"/>
    <n v="57.54"/>
    <x v="0"/>
    <x v="4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x v="4"/>
    <n v="105"/>
    <n v="109.42"/>
    <x v="0"/>
    <x v="4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x v="4"/>
    <n v="177"/>
    <n v="81.89"/>
    <x v="0"/>
    <x v="4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x v="4"/>
    <n v="108"/>
    <n v="45.67"/>
    <x v="0"/>
    <x v="4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x v="4"/>
    <n v="156"/>
    <n v="55.22"/>
    <x v="0"/>
    <x v="4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x v="4"/>
    <n v="108"/>
    <n v="65.3"/>
    <x v="0"/>
    <x v="4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x v="4"/>
    <n v="148"/>
    <n v="95.23"/>
    <x v="0"/>
    <x v="4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x v="4"/>
    <n v="110"/>
    <n v="75.44"/>
    <x v="0"/>
    <x v="4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x v="4"/>
    <n v="150"/>
    <n v="97.82"/>
    <x v="0"/>
    <x v="4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x v="4"/>
    <n v="157"/>
    <n v="87.69"/>
    <x v="0"/>
    <x v="4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x v="4"/>
    <n v="156"/>
    <n v="54.75"/>
    <x v="0"/>
    <x v="4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x v="4"/>
    <n v="121"/>
    <n v="83.95"/>
    <x v="0"/>
    <x v="4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x v="4"/>
    <n v="101"/>
    <n v="254.39"/>
    <x v="0"/>
    <x v="4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x v="4"/>
    <n v="114"/>
    <n v="101.83"/>
    <x v="0"/>
    <x v="4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x v="4"/>
    <n v="105"/>
    <n v="55.07"/>
    <x v="0"/>
    <x v="4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x v="4"/>
    <n v="229"/>
    <n v="56.9"/>
    <x v="0"/>
    <x v="4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x v="4"/>
    <n v="109"/>
    <n v="121.28"/>
    <x v="0"/>
    <x v="4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x v="4"/>
    <n v="176"/>
    <n v="91.19"/>
    <x v="0"/>
    <x v="4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x v="4"/>
    <n v="103"/>
    <n v="115.45"/>
    <x v="0"/>
    <x v="4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x v="4"/>
    <n v="105"/>
    <n v="67.77"/>
    <x v="0"/>
    <x v="4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x v="4"/>
    <n v="107"/>
    <n v="28.58"/>
    <x v="0"/>
    <x v="4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x v="4"/>
    <n v="120"/>
    <n v="46.88"/>
    <x v="0"/>
    <x v="4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x v="4"/>
    <n v="102"/>
    <n v="154.41999999999999"/>
    <x v="0"/>
    <x v="4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x v="4"/>
    <n v="101"/>
    <n v="201.22"/>
    <x v="0"/>
    <x v="4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x v="4"/>
    <n v="100"/>
    <n v="100"/>
    <x v="0"/>
    <x v="4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x v="4"/>
    <n v="133"/>
    <n v="100.08"/>
    <x v="0"/>
    <x v="4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x v="4"/>
    <n v="119"/>
    <n v="230.09"/>
    <x v="0"/>
    <x v="4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x v="4"/>
    <n v="101"/>
    <n v="141.75"/>
    <x v="0"/>
    <x v="4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x v="4"/>
    <n v="109"/>
    <n v="56.34"/>
    <x v="0"/>
    <x v="4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x v="4"/>
    <n v="179"/>
    <n v="73.34"/>
    <x v="0"/>
    <x v="4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x v="4"/>
    <n v="102"/>
    <n v="85.34"/>
    <x v="0"/>
    <x v="4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x v="4"/>
    <n v="119"/>
    <n v="61.5"/>
    <x v="0"/>
    <x v="4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x v="4"/>
    <n v="100"/>
    <n v="93.02"/>
    <x v="0"/>
    <x v="4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x v="4"/>
    <n v="137"/>
    <n v="50.29"/>
    <x v="0"/>
    <x v="4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x v="4"/>
    <n v="232"/>
    <n v="106.43"/>
    <x v="0"/>
    <x v="4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x v="4"/>
    <n v="130"/>
    <n v="51.72"/>
    <x v="0"/>
    <x v="4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x v="4"/>
    <n v="293"/>
    <n v="36.61"/>
    <x v="0"/>
    <x v="4"/>
    <x v="306"/>
    <d v="2013-03-20T19:05:33"/>
    <x v="4"/>
  </r>
  <r>
    <x v="307"/>
    <s v="Grammar Revolution"/>
    <s v="Why is grammar important?"/>
    <n v="22000"/>
    <n v="24490"/>
    <x v="0"/>
    <s v="US"/>
    <s v="USD"/>
    <x v="307"/>
    <x v="307"/>
    <b v="1"/>
    <n v="576"/>
    <b v="1"/>
    <x v="4"/>
    <n v="111"/>
    <n v="42.52"/>
    <x v="0"/>
    <x v="4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x v="4"/>
    <n v="106"/>
    <n v="62.71"/>
    <x v="0"/>
    <x v="4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x v="4"/>
    <n v="119"/>
    <n v="89.96"/>
    <x v="0"/>
    <x v="4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x v="4"/>
    <n v="104"/>
    <n v="28.92"/>
    <x v="0"/>
    <x v="4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x v="4"/>
    <n v="104"/>
    <n v="138.80000000000001"/>
    <x v="0"/>
    <x v="4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x v="4"/>
    <n v="112"/>
    <n v="61.3"/>
    <x v="0"/>
    <x v="4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x v="4"/>
    <n v="105"/>
    <n v="80.2"/>
    <x v="0"/>
    <x v="4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x v="4"/>
    <n v="385"/>
    <n v="32.1"/>
    <x v="0"/>
    <x v="4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x v="4"/>
    <n v="101"/>
    <n v="200.89"/>
    <x v="0"/>
    <x v="4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x v="4"/>
    <n v="114"/>
    <n v="108.01"/>
    <x v="0"/>
    <x v="4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x v="4"/>
    <n v="101"/>
    <n v="95.7"/>
    <x v="0"/>
    <x v="4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x v="4"/>
    <n v="283"/>
    <n v="49.88"/>
    <x v="0"/>
    <x v="4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x v="4"/>
    <n v="113"/>
    <n v="110.47"/>
    <x v="0"/>
    <x v="4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x v="4"/>
    <n v="107"/>
    <n v="134.91"/>
    <x v="0"/>
    <x v="4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x v="4"/>
    <n v="103"/>
    <n v="106.62"/>
    <x v="0"/>
    <x v="4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x v="4"/>
    <n v="108"/>
    <n v="145.04"/>
    <x v="0"/>
    <x v="4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x v="4"/>
    <n v="123"/>
    <n v="114.59"/>
    <x v="0"/>
    <x v="4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x v="4"/>
    <n v="102"/>
    <n v="105.32"/>
    <x v="0"/>
    <x v="4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x v="4"/>
    <n v="104"/>
    <n v="70.92"/>
    <x v="0"/>
    <x v="4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x v="4"/>
    <n v="113"/>
    <n v="147.16999999999999"/>
    <x v="0"/>
    <x v="4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x v="4"/>
    <n v="136"/>
    <n v="160.47"/>
    <x v="0"/>
    <x v="4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x v="4"/>
    <n v="104"/>
    <n v="156.05000000000001"/>
    <x v="0"/>
    <x v="4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x v="4"/>
    <n v="106"/>
    <n v="63.17"/>
    <x v="0"/>
    <x v="4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x v="4"/>
    <n v="102"/>
    <n v="104.82"/>
    <x v="0"/>
    <x v="4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x v="4"/>
    <n v="107"/>
    <n v="97.36"/>
    <x v="0"/>
    <x v="4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x v="4"/>
    <n v="113"/>
    <n v="203.63"/>
    <x v="0"/>
    <x v="4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x v="4"/>
    <n v="125"/>
    <n v="188.31"/>
    <x v="0"/>
    <x v="4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x v="4"/>
    <n v="101"/>
    <n v="146.65"/>
    <x v="0"/>
    <x v="4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x v="4"/>
    <n v="103"/>
    <n v="109.19"/>
    <x v="0"/>
    <x v="4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x v="4"/>
    <n v="117"/>
    <n v="59.25"/>
    <x v="0"/>
    <x v="4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x v="4"/>
    <n v="101"/>
    <n v="97.9"/>
    <x v="0"/>
    <x v="4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x v="4"/>
    <n v="110"/>
    <n v="70"/>
    <x v="0"/>
    <x v="4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x v="4"/>
    <n v="108"/>
    <n v="72.87"/>
    <x v="0"/>
    <x v="4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x v="4"/>
    <n v="125"/>
    <n v="146.35"/>
    <x v="0"/>
    <x v="4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x v="4"/>
    <n v="107"/>
    <n v="67.91"/>
    <x v="0"/>
    <x v="4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x v="4"/>
    <n v="100"/>
    <n v="169.85"/>
    <x v="0"/>
    <x v="4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x v="4"/>
    <n v="102"/>
    <n v="58.41"/>
    <x v="0"/>
    <x v="4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x v="4"/>
    <n v="102"/>
    <n v="119.99"/>
    <x v="0"/>
    <x v="4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x v="4"/>
    <n v="123"/>
    <n v="99.86"/>
    <x v="0"/>
    <x v="4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x v="4"/>
    <n v="170"/>
    <n v="90.58"/>
    <x v="0"/>
    <x v="4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x v="4"/>
    <n v="112"/>
    <n v="117.77"/>
    <x v="0"/>
    <x v="4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x v="4"/>
    <n v="103"/>
    <n v="86.55"/>
    <x v="0"/>
    <x v="4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x v="4"/>
    <n v="107"/>
    <n v="71.900000000000006"/>
    <x v="0"/>
    <x v="4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x v="4"/>
    <n v="115"/>
    <n v="129.82"/>
    <x v="0"/>
    <x v="4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x v="4"/>
    <n v="127"/>
    <n v="44.91"/>
    <x v="0"/>
    <x v="4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x v="4"/>
    <n v="117"/>
    <n v="40.76"/>
    <x v="0"/>
    <x v="4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x v="4"/>
    <n v="109"/>
    <n v="103.52"/>
    <x v="0"/>
    <x v="4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x v="4"/>
    <n v="104"/>
    <n v="125.45"/>
    <x v="0"/>
    <x v="4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x v="4"/>
    <n v="116"/>
    <n v="246.61"/>
    <x v="0"/>
    <x v="4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x v="4"/>
    <n v="103"/>
    <n v="79.400000000000006"/>
    <x v="0"/>
    <x v="4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x v="4"/>
    <n v="174"/>
    <n v="86.14"/>
    <x v="0"/>
    <x v="4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x v="4"/>
    <n v="103"/>
    <n v="193.05"/>
    <x v="0"/>
    <x v="4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x v="4"/>
    <n v="105"/>
    <n v="84.02"/>
    <x v="0"/>
    <x v="4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x v="4"/>
    <n v="101"/>
    <n v="139.83000000000001"/>
    <x v="0"/>
    <x v="4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x v="4"/>
    <n v="111"/>
    <n v="109.82"/>
    <x v="0"/>
    <x v="4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x v="4"/>
    <n v="124"/>
    <n v="139.53"/>
    <x v="0"/>
    <x v="4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x v="4"/>
    <n v="101"/>
    <n v="347.85"/>
    <x v="0"/>
    <x v="4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x v="4"/>
    <n v="110"/>
    <n v="68.239999999999995"/>
    <x v="0"/>
    <x v="4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x v="4"/>
    <n v="104"/>
    <n v="239.94"/>
    <x v="0"/>
    <x v="4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x v="4"/>
    <n v="101"/>
    <n v="287.31"/>
    <x v="0"/>
    <x v="4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x v="4"/>
    <n v="103"/>
    <n v="86.85"/>
    <x v="0"/>
    <x v="4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x v="4"/>
    <n v="104"/>
    <n v="81.849999999999994"/>
    <x v="0"/>
    <x v="4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x v="4"/>
    <n v="110"/>
    <n v="42.87"/>
    <x v="0"/>
    <x v="4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x v="4"/>
    <n v="122"/>
    <n v="709.42"/>
    <x v="0"/>
    <x v="4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x v="4"/>
    <n v="114"/>
    <n v="161.26"/>
    <x v="0"/>
    <x v="4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x v="4"/>
    <n v="125"/>
    <n v="41.78"/>
    <x v="0"/>
    <x v="4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x v="4"/>
    <n v="107"/>
    <n v="89.89"/>
    <x v="0"/>
    <x v="4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x v="4"/>
    <n v="131"/>
    <n v="45.05"/>
    <x v="0"/>
    <x v="4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x v="4"/>
    <n v="120"/>
    <n v="42.86"/>
    <x v="0"/>
    <x v="4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x v="4"/>
    <n v="106"/>
    <n v="54.08"/>
    <x v="0"/>
    <x v="4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x v="4"/>
    <n v="114"/>
    <n v="103.22"/>
    <x v="0"/>
    <x v="4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x v="4"/>
    <n v="112"/>
    <n v="40.4"/>
    <x v="0"/>
    <x v="4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x v="4"/>
    <n v="116"/>
    <n v="116.86"/>
    <x v="0"/>
    <x v="4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x v="4"/>
    <n v="142"/>
    <n v="115.51"/>
    <x v="0"/>
    <x v="4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x v="4"/>
    <n v="105"/>
    <n v="104.31"/>
    <x v="0"/>
    <x v="4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x v="4"/>
    <n v="256"/>
    <n v="69.77"/>
    <x v="0"/>
    <x v="4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x v="4"/>
    <n v="207"/>
    <n v="43.02"/>
    <x v="0"/>
    <x v="4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x v="4"/>
    <n v="112"/>
    <n v="58.54"/>
    <x v="0"/>
    <x v="4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x v="4"/>
    <n v="106"/>
    <n v="111.8"/>
    <x v="0"/>
    <x v="4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x v="4"/>
    <n v="100"/>
    <n v="46.23"/>
    <x v="0"/>
    <x v="4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x v="4"/>
    <n v="214"/>
    <n v="144.69"/>
    <x v="0"/>
    <x v="4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x v="4"/>
    <n v="126"/>
    <n v="88.85"/>
    <x v="0"/>
    <x v="4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x v="4"/>
    <n v="182"/>
    <n v="81.75"/>
    <x v="0"/>
    <x v="4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x v="4"/>
    <n v="100"/>
    <n v="71.430000000000007"/>
    <x v="0"/>
    <x v="4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x v="4"/>
    <n v="101"/>
    <n v="104.26"/>
    <x v="0"/>
    <x v="4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x v="4"/>
    <n v="101"/>
    <n v="90.62"/>
    <x v="0"/>
    <x v="4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x v="4"/>
    <n v="110"/>
    <n v="157.33000000000001"/>
    <x v="0"/>
    <x v="4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x v="4"/>
    <n v="112"/>
    <n v="105.18"/>
    <x v="0"/>
    <x v="4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x v="4"/>
    <n v="108"/>
    <n v="58.72"/>
    <x v="0"/>
    <x v="4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x v="4"/>
    <n v="107"/>
    <n v="81.63"/>
    <x v="0"/>
    <x v="4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x v="4"/>
    <n v="104"/>
    <n v="56.46"/>
    <x v="0"/>
    <x v="4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x v="4"/>
    <n v="125"/>
    <n v="140.1"/>
    <x v="0"/>
    <x v="4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x v="4"/>
    <n v="107"/>
    <n v="224.85"/>
    <x v="0"/>
    <x v="4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x v="4"/>
    <n v="112"/>
    <n v="181.13"/>
    <x v="0"/>
    <x v="4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x v="4"/>
    <n v="104"/>
    <n v="711.04"/>
    <x v="0"/>
    <x v="4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x v="4"/>
    <n v="142"/>
    <n v="65.88"/>
    <x v="0"/>
    <x v="4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x v="4"/>
    <n v="105"/>
    <n v="75.19"/>
    <x v="0"/>
    <x v="4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x v="4"/>
    <n v="103"/>
    <n v="133.13999999999999"/>
    <x v="0"/>
    <x v="4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x v="4"/>
    <n v="108"/>
    <n v="55.2"/>
    <x v="0"/>
    <x v="4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x v="4"/>
    <n v="108"/>
    <n v="86.16"/>
    <x v="0"/>
    <x v="4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x v="4"/>
    <n v="102"/>
    <n v="92.32"/>
    <x v="0"/>
    <x v="4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x v="4"/>
    <n v="101"/>
    <n v="160.16"/>
    <x v="0"/>
    <x v="4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x v="4"/>
    <n v="137"/>
    <n v="45.6"/>
    <x v="0"/>
    <x v="4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x v="4"/>
    <n v="128"/>
    <n v="183.29"/>
    <x v="0"/>
    <x v="4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x v="4"/>
    <n v="101"/>
    <n v="125.79"/>
    <x v="0"/>
    <x v="4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x v="4"/>
    <n v="127"/>
    <n v="57.65"/>
    <x v="0"/>
    <x v="4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x v="4"/>
    <n v="105"/>
    <n v="78.66"/>
    <x v="0"/>
    <x v="4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x v="4"/>
    <n v="103"/>
    <n v="91.48"/>
    <x v="0"/>
    <x v="4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x v="4"/>
    <n v="102"/>
    <n v="68.099999999999994"/>
    <x v="0"/>
    <x v="4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x v="4"/>
    <n v="120"/>
    <n v="48.09"/>
    <x v="0"/>
    <x v="4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x v="4"/>
    <n v="100"/>
    <n v="202.42"/>
    <x v="0"/>
    <x v="4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x v="4"/>
    <n v="101"/>
    <n v="216.75"/>
    <x v="0"/>
    <x v="4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x v="4"/>
    <n v="100"/>
    <n v="110.07"/>
    <x v="0"/>
    <x v="4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x v="5"/>
    <n v="0"/>
    <n v="4.83"/>
    <x v="0"/>
    <x v="5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x v="5"/>
    <n v="2"/>
    <n v="50.17"/>
    <x v="0"/>
    <x v="5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x v="5"/>
    <n v="1"/>
    <n v="35.83"/>
    <x v="0"/>
    <x v="5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x v="5"/>
    <n v="1"/>
    <n v="11.77"/>
    <x v="0"/>
    <x v="5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x v="5"/>
    <n v="7"/>
    <n v="40.78"/>
    <x v="0"/>
    <x v="5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x v="5"/>
    <n v="0"/>
    <n v="3"/>
    <x v="0"/>
    <x v="5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x v="5"/>
    <n v="1"/>
    <n v="16.63"/>
    <x v="0"/>
    <x v="5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x v="5"/>
    <n v="0"/>
    <n v="0"/>
    <x v="0"/>
    <x v="5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x v="5"/>
    <n v="6"/>
    <n v="52"/>
    <x v="0"/>
    <x v="5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x v="5"/>
    <n v="0"/>
    <n v="0"/>
    <x v="0"/>
    <x v="5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x v="5"/>
    <n v="2"/>
    <n v="4.8"/>
    <x v="0"/>
    <x v="5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x v="5"/>
    <n v="14"/>
    <n v="51.88"/>
    <x v="0"/>
    <x v="5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x v="5"/>
    <n v="10"/>
    <n v="71.25"/>
    <x v="0"/>
    <x v="5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x v="5"/>
    <n v="0"/>
    <n v="0"/>
    <x v="0"/>
    <x v="5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x v="5"/>
    <n v="5"/>
    <n v="62.5"/>
    <x v="0"/>
    <x v="5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x v="5"/>
    <n v="0"/>
    <n v="1"/>
    <x v="0"/>
    <x v="5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x v="5"/>
    <n v="0"/>
    <n v="0"/>
    <x v="0"/>
    <x v="5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x v="5"/>
    <n v="0"/>
    <n v="0"/>
    <x v="0"/>
    <x v="5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x v="5"/>
    <n v="9"/>
    <n v="170.55"/>
    <x v="0"/>
    <x v="5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x v="5"/>
    <n v="0"/>
    <n v="0"/>
    <x v="0"/>
    <x v="5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x v="5"/>
    <n v="0"/>
    <n v="5"/>
    <x v="0"/>
    <x v="5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x v="5"/>
    <n v="0"/>
    <n v="0"/>
    <x v="0"/>
    <x v="5"/>
    <x v="441"/>
    <d v="2013-11-02T19:03:16"/>
    <x v="4"/>
  </r>
  <r>
    <x v="442"/>
    <s v="The Paranormal Idiot"/>
    <s v="Doomsday is here"/>
    <n v="17000"/>
    <n v="6691"/>
    <x v="2"/>
    <s v="US"/>
    <s v="USD"/>
    <x v="442"/>
    <x v="442"/>
    <b v="0"/>
    <n v="17"/>
    <b v="0"/>
    <x v="5"/>
    <n v="39"/>
    <n v="393.59"/>
    <x v="0"/>
    <x v="5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x v="5"/>
    <n v="0"/>
    <n v="5"/>
    <x v="0"/>
    <x v="5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x v="5"/>
    <n v="5"/>
    <n v="50"/>
    <x v="0"/>
    <x v="5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x v="5"/>
    <n v="0"/>
    <n v="1"/>
    <x v="0"/>
    <x v="5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x v="5"/>
    <n v="7"/>
    <n v="47.88"/>
    <x v="0"/>
    <x v="5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x v="5"/>
    <n v="0"/>
    <n v="5"/>
    <x v="0"/>
    <x v="5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x v="5"/>
    <n v="3"/>
    <n v="20.5"/>
    <x v="0"/>
    <x v="5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x v="5"/>
    <n v="2"/>
    <n v="9"/>
    <x v="0"/>
    <x v="5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x v="5"/>
    <n v="1"/>
    <n v="56.57"/>
    <x v="0"/>
    <x v="5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x v="5"/>
    <n v="0"/>
    <n v="0"/>
    <x v="0"/>
    <x v="5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x v="5"/>
    <n v="64"/>
    <n v="40"/>
    <x v="0"/>
    <x v="5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x v="5"/>
    <n v="0"/>
    <n v="13"/>
    <x v="0"/>
    <x v="5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x v="5"/>
    <n v="1"/>
    <n v="16.399999999999999"/>
    <x v="0"/>
    <x v="5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x v="5"/>
    <n v="0"/>
    <n v="22.5"/>
    <x v="0"/>
    <x v="5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x v="5"/>
    <n v="1"/>
    <n v="20.329999999999998"/>
    <x v="0"/>
    <x v="5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x v="5"/>
    <n v="0"/>
    <n v="0"/>
    <x v="0"/>
    <x v="5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x v="5"/>
    <n v="8"/>
    <n v="16.760000000000002"/>
    <x v="0"/>
    <x v="5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x v="5"/>
    <n v="0"/>
    <n v="25"/>
    <x v="0"/>
    <x v="5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x v="5"/>
    <n v="0"/>
    <n v="12.5"/>
    <x v="0"/>
    <x v="5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x v="5"/>
    <n v="0"/>
    <n v="0"/>
    <x v="0"/>
    <x v="5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x v="5"/>
    <n v="0"/>
    <n v="0"/>
    <x v="0"/>
    <x v="5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x v="5"/>
    <n v="2"/>
    <n v="113.64"/>
    <x v="0"/>
    <x v="5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x v="5"/>
    <n v="0"/>
    <n v="1"/>
    <x v="0"/>
    <x v="5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x v="5"/>
    <n v="27"/>
    <n v="17.25"/>
    <x v="0"/>
    <x v="5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x v="5"/>
    <n v="1"/>
    <n v="15.2"/>
    <x v="0"/>
    <x v="5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x v="5"/>
    <n v="22"/>
    <n v="110.64"/>
    <x v="0"/>
    <x v="5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x v="5"/>
    <n v="0"/>
    <n v="0"/>
    <x v="0"/>
    <x v="5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x v="5"/>
    <n v="0"/>
    <n v="0"/>
    <x v="0"/>
    <x v="5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x v="5"/>
    <n v="1"/>
    <n v="25.5"/>
    <x v="0"/>
    <x v="5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x v="5"/>
    <n v="12"/>
    <n v="38.479999999999997"/>
    <x v="0"/>
    <x v="5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x v="5"/>
    <n v="18"/>
    <n v="28.2"/>
    <x v="0"/>
    <x v="5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x v="5"/>
    <n v="3"/>
    <n v="61.5"/>
    <x v="0"/>
    <x v="5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x v="5"/>
    <n v="0"/>
    <n v="1"/>
    <x v="0"/>
    <x v="5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x v="5"/>
    <n v="0"/>
    <n v="0"/>
    <x v="0"/>
    <x v="5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x v="5"/>
    <n v="2"/>
    <n v="39.57"/>
    <x v="0"/>
    <x v="5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x v="5"/>
    <n v="0"/>
    <n v="0"/>
    <x v="0"/>
    <x v="5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x v="5"/>
    <n v="0"/>
    <n v="0"/>
    <x v="0"/>
    <x v="5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x v="5"/>
    <n v="33"/>
    <n v="88.8"/>
    <x v="0"/>
    <x v="5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x v="5"/>
    <n v="19"/>
    <n v="55.46"/>
    <x v="0"/>
    <x v="5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x v="5"/>
    <n v="6"/>
    <n v="87.14"/>
    <x v="0"/>
    <x v="5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x v="5"/>
    <n v="0"/>
    <n v="10"/>
    <x v="0"/>
    <x v="5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x v="5"/>
    <n v="50"/>
    <n v="51.22"/>
    <x v="0"/>
    <x v="5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x v="5"/>
    <n v="0"/>
    <n v="13.55"/>
    <x v="0"/>
    <x v="5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x v="5"/>
    <n v="22"/>
    <n v="66.52"/>
    <x v="0"/>
    <x v="5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x v="5"/>
    <n v="0"/>
    <n v="50"/>
    <x v="0"/>
    <x v="5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x v="5"/>
    <n v="0"/>
    <n v="0"/>
    <x v="0"/>
    <x v="5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x v="5"/>
    <n v="0"/>
    <n v="0"/>
    <x v="0"/>
    <x v="5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x v="5"/>
    <n v="0"/>
    <n v="71.67"/>
    <x v="0"/>
    <x v="5"/>
    <x v="489"/>
    <d v="2012-01-05T11:33:00"/>
    <x v="6"/>
  </r>
  <r>
    <x v="490"/>
    <s v="PROJECT IS CANCELLED"/>
    <s v="Cancelled"/>
    <n v="1000"/>
    <n v="0"/>
    <x v="2"/>
    <s v="US"/>
    <s v="USD"/>
    <x v="490"/>
    <x v="490"/>
    <b v="0"/>
    <n v="0"/>
    <b v="0"/>
    <x v="5"/>
    <n v="0"/>
    <n v="0"/>
    <x v="0"/>
    <x v="5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x v="5"/>
    <n v="0"/>
    <n v="0"/>
    <x v="0"/>
    <x v="5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x v="5"/>
    <n v="0"/>
    <n v="0"/>
    <x v="0"/>
    <x v="5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x v="5"/>
    <n v="0"/>
    <n v="0"/>
    <x v="0"/>
    <x v="5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x v="5"/>
    <n v="0"/>
    <n v="10.33"/>
    <x v="0"/>
    <x v="5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x v="5"/>
    <n v="0"/>
    <n v="0"/>
    <x v="0"/>
    <x v="5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x v="5"/>
    <n v="0"/>
    <n v="1"/>
    <x v="0"/>
    <x v="5"/>
    <x v="496"/>
    <d v="2014-02-10T22:21:14"/>
    <x v="4"/>
  </r>
  <r>
    <x v="497"/>
    <s v="Galaxy Probe Kids"/>
    <s v="live-action/animated series pilot."/>
    <n v="4480"/>
    <n v="30"/>
    <x v="2"/>
    <s v="US"/>
    <s v="USD"/>
    <x v="497"/>
    <x v="497"/>
    <b v="0"/>
    <n v="3"/>
    <b v="0"/>
    <x v="5"/>
    <n v="1"/>
    <n v="10"/>
    <x v="0"/>
    <x v="5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x v="5"/>
    <n v="5"/>
    <n v="136.09"/>
    <x v="0"/>
    <x v="5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x v="5"/>
    <n v="10"/>
    <n v="73.459999999999994"/>
    <x v="0"/>
    <x v="5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x v="5"/>
    <n v="3"/>
    <n v="53.75"/>
    <x v="0"/>
    <x v="5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x v="5"/>
    <n v="0"/>
    <n v="0"/>
    <x v="0"/>
    <x v="5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x v="5"/>
    <n v="1"/>
    <n v="57.5"/>
    <x v="0"/>
    <x v="5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x v="5"/>
    <n v="2"/>
    <n v="12.67"/>
    <x v="0"/>
    <x v="5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x v="5"/>
    <n v="1"/>
    <n v="67"/>
    <x v="0"/>
    <x v="5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x v="5"/>
    <n v="0"/>
    <n v="3.71"/>
    <x v="0"/>
    <x v="5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x v="5"/>
    <n v="0"/>
    <n v="250"/>
    <x v="0"/>
    <x v="5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x v="5"/>
    <n v="3"/>
    <n v="64"/>
    <x v="0"/>
    <x v="5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x v="5"/>
    <n v="1"/>
    <n v="133.33000000000001"/>
    <x v="0"/>
    <x v="5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x v="5"/>
    <n v="0"/>
    <n v="10"/>
    <x v="0"/>
    <x v="5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x v="5"/>
    <n v="0"/>
    <n v="0"/>
    <x v="0"/>
    <x v="5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x v="5"/>
    <n v="3"/>
    <n v="30"/>
    <x v="0"/>
    <x v="5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x v="5"/>
    <n v="0"/>
    <n v="5.5"/>
    <x v="0"/>
    <x v="5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x v="5"/>
    <n v="14"/>
    <n v="102.38"/>
    <x v="0"/>
    <x v="5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x v="5"/>
    <n v="3"/>
    <n v="16.670000000000002"/>
    <x v="0"/>
    <x v="5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x v="5"/>
    <n v="25"/>
    <n v="725.03"/>
    <x v="0"/>
    <x v="5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x v="5"/>
    <n v="0"/>
    <n v="0"/>
    <x v="0"/>
    <x v="5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x v="5"/>
    <n v="1"/>
    <n v="68.33"/>
    <x v="0"/>
    <x v="5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x v="5"/>
    <n v="0"/>
    <n v="0"/>
    <x v="0"/>
    <x v="5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x v="5"/>
    <n v="23"/>
    <n v="39.229999999999997"/>
    <x v="0"/>
    <x v="5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x v="6"/>
    <n v="102"/>
    <n v="150.15"/>
    <x v="1"/>
    <x v="6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x v="6"/>
    <n v="105"/>
    <n v="93.43"/>
    <x v="1"/>
    <x v="6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x v="6"/>
    <n v="115"/>
    <n v="110.97"/>
    <x v="1"/>
    <x v="6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x v="6"/>
    <n v="121"/>
    <n v="71.790000000000006"/>
    <x v="1"/>
    <x v="6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x v="6"/>
    <n v="109"/>
    <n v="29.26"/>
    <x v="1"/>
    <x v="6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x v="6"/>
    <n v="100"/>
    <n v="1000"/>
    <x v="1"/>
    <x v="6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x v="6"/>
    <n v="114"/>
    <n v="74.349999999999994"/>
    <x v="1"/>
    <x v="6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x v="6"/>
    <n v="101"/>
    <n v="63.83"/>
    <x v="1"/>
    <x v="6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x v="6"/>
    <n v="116"/>
    <n v="44.33"/>
    <x v="1"/>
    <x v="6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x v="6"/>
    <n v="130"/>
    <n v="86.94"/>
    <x v="1"/>
    <x v="6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x v="6"/>
    <n v="108"/>
    <n v="126.55"/>
    <x v="1"/>
    <x v="6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x v="6"/>
    <n v="100"/>
    <n v="129.03"/>
    <x v="1"/>
    <x v="6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x v="6"/>
    <n v="123"/>
    <n v="71.239999999999995"/>
    <x v="1"/>
    <x v="6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x v="6"/>
    <n v="100"/>
    <n v="117.88"/>
    <x v="1"/>
    <x v="6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x v="6"/>
    <n v="105"/>
    <n v="327.08"/>
    <x v="1"/>
    <x v="6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x v="6"/>
    <n v="103"/>
    <n v="34.75"/>
    <x v="1"/>
    <x v="6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x v="6"/>
    <n v="118"/>
    <n v="100.06"/>
    <x v="1"/>
    <x v="6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x v="6"/>
    <n v="121"/>
    <n v="40.85"/>
    <x v="1"/>
    <x v="6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x v="6"/>
    <n v="302"/>
    <n v="252.02"/>
    <x v="1"/>
    <x v="6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x v="6"/>
    <n v="101"/>
    <n v="25.16"/>
    <x v="1"/>
    <x v="6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x v="7"/>
    <n v="0"/>
    <n v="1"/>
    <x v="2"/>
    <x v="7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x v="7"/>
    <n v="1"/>
    <n v="25"/>
    <x v="2"/>
    <x v="7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x v="7"/>
    <n v="0"/>
    <n v="1"/>
    <x v="2"/>
    <x v="7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x v="7"/>
    <n v="0"/>
    <n v="35"/>
    <x v="2"/>
    <x v="7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x v="7"/>
    <n v="1"/>
    <n v="3"/>
    <x v="2"/>
    <x v="7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x v="7"/>
    <n v="27"/>
    <n v="402.71"/>
    <x v="2"/>
    <x v="7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x v="7"/>
    <n v="0"/>
    <n v="26"/>
    <x v="2"/>
    <x v="7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x v="7"/>
    <n v="0"/>
    <n v="0"/>
    <x v="2"/>
    <x v="7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x v="7"/>
    <n v="0"/>
    <n v="9"/>
    <x v="2"/>
    <x v="7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x v="7"/>
    <n v="3"/>
    <n v="8.5"/>
    <x v="2"/>
    <x v="7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x v="7"/>
    <n v="1"/>
    <n v="8.75"/>
    <x v="2"/>
    <x v="7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x v="7"/>
    <n v="5"/>
    <n v="135.04"/>
    <x v="2"/>
    <x v="7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x v="7"/>
    <n v="0"/>
    <n v="0"/>
    <x v="2"/>
    <x v="7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x v="7"/>
    <n v="0"/>
    <n v="20.5"/>
    <x v="2"/>
    <x v="7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x v="7"/>
    <n v="37"/>
    <n v="64.36"/>
    <x v="2"/>
    <x v="7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x v="7"/>
    <n v="0"/>
    <n v="0"/>
    <x v="2"/>
    <x v="7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x v="7"/>
    <n v="3"/>
    <n v="200"/>
    <x v="2"/>
    <x v="7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x v="7"/>
    <n v="1"/>
    <n v="68.3"/>
    <x v="2"/>
    <x v="7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x v="7"/>
    <n v="0"/>
    <n v="0"/>
    <x v="2"/>
    <x v="7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x v="7"/>
    <n v="0"/>
    <n v="50"/>
    <x v="2"/>
    <x v="7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x v="7"/>
    <n v="0"/>
    <n v="4"/>
    <x v="2"/>
    <x v="7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x v="7"/>
    <n v="0"/>
    <n v="27.5"/>
    <x v="2"/>
    <x v="7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x v="7"/>
    <n v="0"/>
    <n v="0"/>
    <x v="2"/>
    <x v="7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x v="7"/>
    <n v="0"/>
    <n v="34"/>
    <x v="2"/>
    <x v="7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x v="7"/>
    <n v="0"/>
    <n v="1"/>
    <x v="2"/>
    <x v="7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x v="7"/>
    <n v="0"/>
    <n v="0"/>
    <x v="2"/>
    <x v="7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x v="7"/>
    <n v="0"/>
    <n v="1"/>
    <x v="2"/>
    <x v="7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x v="7"/>
    <n v="0"/>
    <n v="0"/>
    <x v="2"/>
    <x v="7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x v="7"/>
    <n v="1"/>
    <n v="49"/>
    <x v="2"/>
    <x v="7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x v="7"/>
    <n v="1"/>
    <n v="20"/>
    <x v="2"/>
    <x v="7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x v="7"/>
    <n v="0"/>
    <n v="142"/>
    <x v="2"/>
    <x v="7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x v="7"/>
    <n v="0"/>
    <n v="53"/>
    <x v="2"/>
    <x v="7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x v="7"/>
    <n v="0"/>
    <n v="0"/>
    <x v="2"/>
    <x v="7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x v="7"/>
    <n v="0"/>
    <n v="38.44"/>
    <x v="2"/>
    <x v="7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x v="7"/>
    <n v="1"/>
    <n v="20"/>
    <x v="2"/>
    <x v="7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x v="7"/>
    <n v="0"/>
    <n v="64.75"/>
    <x v="2"/>
    <x v="7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x v="7"/>
    <n v="0"/>
    <n v="1"/>
    <x v="2"/>
    <x v="7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x v="7"/>
    <n v="0"/>
    <n v="10"/>
    <x v="2"/>
    <x v="7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x v="7"/>
    <n v="0"/>
    <n v="2"/>
    <x v="2"/>
    <x v="7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x v="7"/>
    <n v="1"/>
    <n v="35"/>
    <x v="2"/>
    <x v="7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x v="7"/>
    <n v="0"/>
    <n v="1"/>
    <x v="2"/>
    <x v="7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x v="7"/>
    <n v="0"/>
    <n v="0"/>
    <x v="2"/>
    <x v="7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x v="7"/>
    <n v="0"/>
    <n v="0"/>
    <x v="2"/>
    <x v="7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x v="7"/>
    <n v="0"/>
    <n v="1"/>
    <x v="2"/>
    <x v="7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x v="7"/>
    <n v="1"/>
    <n v="5"/>
    <x v="2"/>
    <x v="7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x v="7"/>
    <n v="0"/>
    <n v="0"/>
    <x v="2"/>
    <x v="7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x v="7"/>
    <n v="1"/>
    <n v="14"/>
    <x v="2"/>
    <x v="7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x v="7"/>
    <n v="9"/>
    <n v="389.29"/>
    <x v="2"/>
    <x v="7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x v="7"/>
    <n v="3"/>
    <n v="150.5"/>
    <x v="2"/>
    <x v="7"/>
    <x v="588"/>
    <d v="2016-11-17T19:28:06"/>
    <x v="2"/>
  </r>
  <r>
    <x v="589"/>
    <s v="Get Neighborly"/>
    <s v="Services closer than you think..."/>
    <n v="7500"/>
    <n v="1"/>
    <x v="2"/>
    <s v="US"/>
    <s v="USD"/>
    <x v="589"/>
    <x v="589"/>
    <b v="0"/>
    <n v="1"/>
    <b v="0"/>
    <x v="7"/>
    <n v="0"/>
    <n v="1"/>
    <x v="2"/>
    <x v="7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x v="7"/>
    <n v="4"/>
    <n v="24.78"/>
    <x v="2"/>
    <x v="7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x v="7"/>
    <n v="0"/>
    <n v="30.5"/>
    <x v="2"/>
    <x v="7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x v="7"/>
    <n v="3"/>
    <n v="250"/>
    <x v="2"/>
    <x v="7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x v="7"/>
    <n v="23"/>
    <n v="16.43"/>
    <x v="2"/>
    <x v="7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x v="7"/>
    <n v="0"/>
    <n v="13"/>
    <x v="2"/>
    <x v="7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x v="7"/>
    <n v="0"/>
    <n v="53.25"/>
    <x v="2"/>
    <x v="7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x v="7"/>
    <n v="0"/>
    <n v="3"/>
    <x v="2"/>
    <x v="7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x v="7"/>
    <n v="0"/>
    <n v="10"/>
    <x v="2"/>
    <x v="7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x v="7"/>
    <n v="34"/>
    <n v="121.43"/>
    <x v="2"/>
    <x v="7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x v="7"/>
    <n v="0"/>
    <n v="15.5"/>
    <x v="2"/>
    <x v="7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x v="7"/>
    <n v="2"/>
    <n v="100"/>
    <x v="2"/>
    <x v="7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x v="7"/>
    <n v="1"/>
    <n v="23.33"/>
    <x v="2"/>
    <x v="7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x v="7"/>
    <n v="0"/>
    <n v="0"/>
    <x v="2"/>
    <x v="7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x v="7"/>
    <n v="4"/>
    <n v="45.39"/>
    <x v="2"/>
    <x v="7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x v="7"/>
    <n v="0"/>
    <n v="0"/>
    <x v="2"/>
    <x v="7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x v="7"/>
    <n v="3"/>
    <n v="16.38"/>
    <x v="2"/>
    <x v="7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x v="7"/>
    <n v="0"/>
    <n v="10"/>
    <x v="2"/>
    <x v="7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x v="7"/>
    <n v="0"/>
    <n v="0"/>
    <x v="2"/>
    <x v="7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x v="7"/>
    <n v="1"/>
    <n v="292.2"/>
    <x v="2"/>
    <x v="7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x v="7"/>
    <n v="1"/>
    <n v="5"/>
    <x v="2"/>
    <x v="7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x v="7"/>
    <n v="0"/>
    <n v="0"/>
    <x v="2"/>
    <x v="7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x v="7"/>
    <n v="0"/>
    <n v="0"/>
    <x v="2"/>
    <x v="7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x v="7"/>
    <n v="0"/>
    <n v="0"/>
    <x v="2"/>
    <x v="7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x v="7"/>
    <n v="21"/>
    <n v="105.93"/>
    <x v="2"/>
    <x v="7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x v="7"/>
    <n v="0"/>
    <n v="0"/>
    <x v="2"/>
    <x v="7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x v="7"/>
    <n v="0"/>
    <n v="0"/>
    <x v="2"/>
    <x v="7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x v="7"/>
    <n v="0"/>
    <n v="0"/>
    <x v="2"/>
    <x v="7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x v="7"/>
    <n v="3"/>
    <n v="20"/>
    <x v="2"/>
    <x v="7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x v="7"/>
    <n v="0"/>
    <n v="0"/>
    <x v="2"/>
    <x v="7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x v="7"/>
    <n v="0"/>
    <n v="1"/>
    <x v="2"/>
    <x v="7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x v="7"/>
    <n v="1"/>
    <n v="300"/>
    <x v="2"/>
    <x v="7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x v="7"/>
    <n v="1"/>
    <n v="87"/>
    <x v="2"/>
    <x v="7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x v="7"/>
    <n v="6"/>
    <n v="37.89"/>
    <x v="2"/>
    <x v="7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x v="7"/>
    <n v="0"/>
    <n v="0"/>
    <x v="2"/>
    <x v="7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x v="7"/>
    <n v="0"/>
    <n v="0"/>
    <x v="2"/>
    <x v="7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x v="7"/>
    <n v="0"/>
    <n v="0"/>
    <x v="2"/>
    <x v="7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x v="7"/>
    <n v="17"/>
    <n v="111.41"/>
    <x v="2"/>
    <x v="7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x v="7"/>
    <n v="0"/>
    <n v="90"/>
    <x v="2"/>
    <x v="7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x v="7"/>
    <n v="0"/>
    <n v="0"/>
    <x v="2"/>
    <x v="7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x v="7"/>
    <n v="0"/>
    <n v="116.67"/>
    <x v="2"/>
    <x v="7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x v="7"/>
    <n v="0"/>
    <n v="10"/>
    <x v="2"/>
    <x v="7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x v="7"/>
    <n v="1"/>
    <n v="76.67"/>
    <x v="2"/>
    <x v="7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x v="7"/>
    <n v="0"/>
    <n v="0"/>
    <x v="2"/>
    <x v="7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x v="7"/>
    <n v="12"/>
    <n v="49.8"/>
    <x v="2"/>
    <x v="7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x v="7"/>
    <n v="0"/>
    <n v="1"/>
    <x v="2"/>
    <x v="7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x v="7"/>
    <n v="0"/>
    <n v="2"/>
    <x v="2"/>
    <x v="7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x v="7"/>
    <n v="0"/>
    <n v="4"/>
    <x v="2"/>
    <x v="7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x v="7"/>
    <n v="0"/>
    <n v="0"/>
    <x v="2"/>
    <x v="7"/>
    <x v="637"/>
    <d v="2017-02-25T23:04:00"/>
    <x v="1"/>
  </r>
  <r>
    <x v="638"/>
    <s v="W (Canceled)"/>
    <s v="O0"/>
    <n v="200000"/>
    <n v="18"/>
    <x v="1"/>
    <s v="DE"/>
    <s v="EUR"/>
    <x v="638"/>
    <x v="638"/>
    <b v="0"/>
    <n v="6"/>
    <b v="0"/>
    <x v="7"/>
    <n v="0"/>
    <n v="3"/>
    <x v="2"/>
    <x v="7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x v="7"/>
    <n v="0"/>
    <n v="1"/>
    <x v="2"/>
    <x v="7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x v="8"/>
    <n v="144"/>
    <n v="50.5"/>
    <x v="2"/>
    <x v="8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x v="8"/>
    <n v="119"/>
    <n v="151.32"/>
    <x v="2"/>
    <x v="8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x v="8"/>
    <n v="1460"/>
    <n v="134.36000000000001"/>
    <x v="2"/>
    <x v="8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x v="8"/>
    <n v="106"/>
    <n v="174.03"/>
    <x v="2"/>
    <x v="8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x v="8"/>
    <n v="300"/>
    <n v="73.489999999999995"/>
    <x v="2"/>
    <x v="8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x v="8"/>
    <n v="279"/>
    <n v="23.52"/>
    <x v="2"/>
    <x v="8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x v="8"/>
    <n v="132"/>
    <n v="39.07"/>
    <x v="2"/>
    <x v="8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x v="8"/>
    <n v="107"/>
    <n v="125.94"/>
    <x v="2"/>
    <x v="8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x v="8"/>
    <n v="127"/>
    <n v="1644"/>
    <x v="2"/>
    <x v="8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x v="8"/>
    <n v="140"/>
    <n v="42.67"/>
    <x v="2"/>
    <x v="8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x v="8"/>
    <n v="112"/>
    <n v="35.130000000000003"/>
    <x v="2"/>
    <x v="8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x v="8"/>
    <n v="101"/>
    <n v="239.35"/>
    <x v="2"/>
    <x v="8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x v="8"/>
    <n v="100"/>
    <n v="107.64"/>
    <x v="2"/>
    <x v="8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x v="8"/>
    <n v="141"/>
    <n v="95.83"/>
    <x v="2"/>
    <x v="8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x v="8"/>
    <n v="267"/>
    <n v="31.66"/>
    <x v="2"/>
    <x v="8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x v="8"/>
    <n v="147"/>
    <n v="42.89"/>
    <x v="2"/>
    <x v="8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x v="8"/>
    <n v="214"/>
    <n v="122.74"/>
    <x v="2"/>
    <x v="8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x v="8"/>
    <n v="126"/>
    <n v="190.45"/>
    <x v="2"/>
    <x v="8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x v="8"/>
    <n v="104"/>
    <n v="109.34"/>
    <x v="2"/>
    <x v="8"/>
    <x v="658"/>
    <d v="2015-07-26T18:00:00"/>
    <x v="0"/>
  </r>
  <r>
    <x v="659"/>
    <s v="Lulu Watch Designs - Apple Watch"/>
    <s v="Sync up your lifestyle"/>
    <n v="3000"/>
    <n v="3017"/>
    <x v="0"/>
    <s v="US"/>
    <s v="USD"/>
    <x v="659"/>
    <x v="659"/>
    <b v="0"/>
    <n v="21"/>
    <b v="1"/>
    <x v="8"/>
    <n v="101"/>
    <n v="143.66999999999999"/>
    <x v="2"/>
    <x v="8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x v="8"/>
    <n v="3"/>
    <n v="84.94"/>
    <x v="2"/>
    <x v="8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x v="8"/>
    <n v="1"/>
    <n v="10.56"/>
    <x v="2"/>
    <x v="8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x v="8"/>
    <n v="0"/>
    <n v="39"/>
    <x v="2"/>
    <x v="8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x v="8"/>
    <n v="0"/>
    <n v="100"/>
    <x v="2"/>
    <x v="8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x v="8"/>
    <n v="8"/>
    <n v="31.17"/>
    <x v="2"/>
    <x v="8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x v="8"/>
    <n v="19"/>
    <n v="155.33000000000001"/>
    <x v="2"/>
    <x v="8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x v="8"/>
    <n v="0"/>
    <n v="2"/>
    <x v="2"/>
    <x v="8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x v="8"/>
    <n v="10"/>
    <n v="178.93"/>
    <x v="2"/>
    <x v="8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x v="8"/>
    <n v="5"/>
    <n v="27.36"/>
    <x v="2"/>
    <x v="8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x v="8"/>
    <n v="22"/>
    <n v="1536.25"/>
    <x v="2"/>
    <x v="8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x v="8"/>
    <n v="29"/>
    <n v="85"/>
    <x v="2"/>
    <x v="8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x v="8"/>
    <n v="39"/>
    <n v="788.53"/>
    <x v="2"/>
    <x v="8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x v="8"/>
    <n v="22"/>
    <n v="50.3"/>
    <x v="2"/>
    <x v="8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x v="8"/>
    <n v="0"/>
    <n v="68.33"/>
    <x v="2"/>
    <x v="8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x v="8"/>
    <n v="0"/>
    <n v="7.5"/>
    <x v="2"/>
    <x v="8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x v="8"/>
    <n v="15"/>
    <n v="34.270000000000003"/>
    <x v="2"/>
    <x v="8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x v="8"/>
    <n v="1"/>
    <n v="61.29"/>
    <x v="2"/>
    <x v="8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x v="8"/>
    <n v="26"/>
    <n v="133.25"/>
    <x v="2"/>
    <x v="8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x v="8"/>
    <n v="4"/>
    <n v="65.180000000000007"/>
    <x v="2"/>
    <x v="8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x v="8"/>
    <n v="15"/>
    <n v="93.9"/>
    <x v="2"/>
    <x v="8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x v="8"/>
    <n v="26"/>
    <n v="150.65"/>
    <x v="2"/>
    <x v="8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x v="8"/>
    <n v="0"/>
    <n v="1"/>
    <x v="2"/>
    <x v="8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x v="8"/>
    <n v="0"/>
    <n v="13.25"/>
    <x v="2"/>
    <x v="8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x v="8"/>
    <n v="1"/>
    <n v="99.33"/>
    <x v="2"/>
    <x v="8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x v="8"/>
    <n v="7"/>
    <n v="177.39"/>
    <x v="2"/>
    <x v="8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x v="8"/>
    <n v="28"/>
    <n v="55.3"/>
    <x v="2"/>
    <x v="8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x v="8"/>
    <n v="0"/>
    <n v="0"/>
    <x v="2"/>
    <x v="8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x v="8"/>
    <n v="4"/>
    <n v="591.66999999999996"/>
    <x v="2"/>
    <x v="8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x v="8"/>
    <n v="73"/>
    <n v="405.5"/>
    <x v="2"/>
    <x v="8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x v="8"/>
    <n v="58"/>
    <n v="343.15"/>
    <x v="2"/>
    <x v="8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x v="8"/>
    <n v="12"/>
    <n v="72.59"/>
    <x v="2"/>
    <x v="8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x v="8"/>
    <n v="1"/>
    <n v="26"/>
    <x v="2"/>
    <x v="8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x v="8"/>
    <n v="7"/>
    <n v="6.5"/>
    <x v="2"/>
    <x v="8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x v="8"/>
    <n v="35"/>
    <n v="119.39"/>
    <x v="2"/>
    <x v="8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x v="8"/>
    <n v="0"/>
    <n v="84.29"/>
    <x v="2"/>
    <x v="8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x v="8"/>
    <n v="1"/>
    <n v="90.86"/>
    <x v="2"/>
    <x v="8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x v="8"/>
    <n v="0"/>
    <n v="1"/>
    <x v="2"/>
    <x v="8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x v="8"/>
    <n v="46"/>
    <n v="20.34"/>
    <x v="2"/>
    <x v="8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x v="8"/>
    <n v="15"/>
    <n v="530.69000000000005"/>
    <x v="2"/>
    <x v="8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x v="8"/>
    <n v="82"/>
    <n v="120.39"/>
    <x v="2"/>
    <x v="8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x v="8"/>
    <n v="3"/>
    <n v="13"/>
    <x v="2"/>
    <x v="8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x v="8"/>
    <n v="27"/>
    <n v="291.33"/>
    <x v="2"/>
    <x v="8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x v="8"/>
    <n v="31"/>
    <n v="124.92"/>
    <x v="2"/>
    <x v="8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x v="8"/>
    <n v="6"/>
    <n v="119.57"/>
    <x v="2"/>
    <x v="8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x v="8"/>
    <n v="1"/>
    <n v="120.25"/>
    <x v="2"/>
    <x v="8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x v="8"/>
    <n v="1"/>
    <n v="195.4"/>
    <x v="2"/>
    <x v="8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x v="8"/>
    <n v="0"/>
    <n v="0"/>
    <x v="2"/>
    <x v="8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x v="8"/>
    <n v="79"/>
    <n v="117.7"/>
    <x v="2"/>
    <x v="8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x v="8"/>
    <n v="22"/>
    <n v="23.95"/>
    <x v="2"/>
    <x v="8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x v="8"/>
    <n v="0"/>
    <n v="30.5"/>
    <x v="2"/>
    <x v="8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x v="8"/>
    <n v="0"/>
    <n v="0"/>
    <x v="2"/>
    <x v="8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x v="8"/>
    <n v="34"/>
    <n v="99.97"/>
    <x v="2"/>
    <x v="8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x v="8"/>
    <n v="0"/>
    <n v="26.25"/>
    <x v="2"/>
    <x v="8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x v="8"/>
    <n v="1"/>
    <n v="199"/>
    <x v="2"/>
    <x v="8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x v="8"/>
    <n v="15"/>
    <n v="80.319999999999993"/>
    <x v="2"/>
    <x v="8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x v="8"/>
    <n v="5"/>
    <n v="115.75"/>
    <x v="2"/>
    <x v="8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x v="8"/>
    <n v="10"/>
    <n v="44.69"/>
    <x v="2"/>
    <x v="8"/>
    <x v="716"/>
    <d v="2014-12-01T00:00:00"/>
    <x v="3"/>
  </r>
  <r>
    <x v="717"/>
    <s v="cool air belt"/>
    <s v="Cool air flowing under clothing keeps you cool."/>
    <n v="100000"/>
    <n v="305"/>
    <x v="2"/>
    <s v="US"/>
    <s v="USD"/>
    <x v="717"/>
    <x v="717"/>
    <b v="0"/>
    <n v="4"/>
    <b v="0"/>
    <x v="8"/>
    <n v="0"/>
    <n v="76.25"/>
    <x v="2"/>
    <x v="8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x v="8"/>
    <n v="1"/>
    <n v="22.5"/>
    <x v="2"/>
    <x v="8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x v="8"/>
    <n v="1"/>
    <n v="19.399999999999999"/>
    <x v="2"/>
    <x v="8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x v="9"/>
    <n v="144"/>
    <n v="66.709999999999994"/>
    <x v="3"/>
    <x v="9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x v="9"/>
    <n v="122"/>
    <n v="84.14"/>
    <x v="3"/>
    <x v="9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x v="9"/>
    <n v="132"/>
    <n v="215.73"/>
    <x v="3"/>
    <x v="9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x v="9"/>
    <n v="109"/>
    <n v="54.69"/>
    <x v="3"/>
    <x v="9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x v="9"/>
    <n v="105"/>
    <n v="51.63"/>
    <x v="3"/>
    <x v="9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x v="9"/>
    <n v="100"/>
    <n v="143.36000000000001"/>
    <x v="3"/>
    <x v="9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x v="9"/>
    <n v="101"/>
    <n v="72.430000000000007"/>
    <x v="3"/>
    <x v="9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x v="9"/>
    <n v="156"/>
    <n v="36.53"/>
    <x v="3"/>
    <x v="9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x v="9"/>
    <n v="106"/>
    <n v="60.9"/>
    <x v="3"/>
    <x v="9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x v="9"/>
    <n v="131"/>
    <n v="43.55"/>
    <x v="3"/>
    <x v="9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x v="9"/>
    <n v="132"/>
    <n v="99.77"/>
    <x v="3"/>
    <x v="9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x v="9"/>
    <n v="126"/>
    <n v="88.73"/>
    <x v="3"/>
    <x v="9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x v="9"/>
    <n v="160"/>
    <n v="4.92"/>
    <x v="3"/>
    <x v="9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x v="9"/>
    <n v="120"/>
    <n v="17.82"/>
    <x v="3"/>
    <x v="9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x v="9"/>
    <n v="126"/>
    <n v="187.19"/>
    <x v="3"/>
    <x v="9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x v="9"/>
    <n v="114"/>
    <n v="234.81"/>
    <x v="3"/>
    <x v="9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x v="9"/>
    <n v="315"/>
    <n v="105.05"/>
    <x v="3"/>
    <x v="9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x v="9"/>
    <n v="122"/>
    <n v="56.67"/>
    <x v="3"/>
    <x v="9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x v="9"/>
    <n v="107"/>
    <n v="39.049999999999997"/>
    <x v="3"/>
    <x v="9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x v="9"/>
    <n v="158"/>
    <n v="68.349999999999994"/>
    <x v="3"/>
    <x v="9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x v="9"/>
    <n v="107"/>
    <n v="169.58"/>
    <x v="3"/>
    <x v="9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x v="9"/>
    <n v="102"/>
    <n v="141.41999999999999"/>
    <x v="3"/>
    <x v="9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x v="9"/>
    <n v="111"/>
    <n v="67.39"/>
    <x v="3"/>
    <x v="9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x v="9"/>
    <n v="148"/>
    <n v="54.27"/>
    <x v="3"/>
    <x v="9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x v="9"/>
    <n v="102"/>
    <n v="82.52"/>
    <x v="3"/>
    <x v="9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x v="9"/>
    <n v="179"/>
    <n v="53.73"/>
    <x v="3"/>
    <x v="9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x v="9"/>
    <n v="111"/>
    <n v="34.21"/>
    <x v="3"/>
    <x v="9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x v="9"/>
    <n v="100"/>
    <n v="127.33"/>
    <x v="3"/>
    <x v="9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x v="9"/>
    <n v="100"/>
    <n v="45.57"/>
    <x v="3"/>
    <x v="9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x v="9"/>
    <n v="106"/>
    <n v="95.96"/>
    <x v="3"/>
    <x v="9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x v="9"/>
    <n v="103"/>
    <n v="77.27"/>
    <x v="3"/>
    <x v="9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x v="9"/>
    <n v="119"/>
    <n v="57.34"/>
    <x v="3"/>
    <x v="9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x v="9"/>
    <n v="112"/>
    <n v="53.19"/>
    <x v="3"/>
    <x v="9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x v="9"/>
    <n v="128"/>
    <n v="492.31"/>
    <x v="3"/>
    <x v="9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x v="9"/>
    <n v="104"/>
    <n v="42.35"/>
    <x v="3"/>
    <x v="9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x v="9"/>
    <n v="102"/>
    <n v="37.47"/>
    <x v="3"/>
    <x v="9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x v="9"/>
    <n v="118"/>
    <n v="37.450000000000003"/>
    <x v="3"/>
    <x v="9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x v="9"/>
    <n v="238"/>
    <n v="33.06"/>
    <x v="3"/>
    <x v="9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x v="9"/>
    <n v="102"/>
    <n v="134.21"/>
    <x v="3"/>
    <x v="9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x v="9"/>
    <n v="102"/>
    <n v="51.47"/>
    <x v="3"/>
    <x v="9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x v="10"/>
    <n v="0"/>
    <n v="0"/>
    <x v="3"/>
    <x v="10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x v="10"/>
    <n v="5"/>
    <n v="39.17"/>
    <x v="3"/>
    <x v="10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x v="10"/>
    <n v="0"/>
    <n v="0"/>
    <x v="3"/>
    <x v="10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x v="10"/>
    <n v="0"/>
    <n v="5"/>
    <x v="3"/>
    <x v="10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x v="10"/>
    <n v="0"/>
    <n v="0"/>
    <x v="3"/>
    <x v="10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x v="10"/>
    <n v="36"/>
    <n v="57.3"/>
    <x v="3"/>
    <x v="10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x v="10"/>
    <n v="0"/>
    <n v="0"/>
    <x v="3"/>
    <x v="10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x v="10"/>
    <n v="4"/>
    <n v="59"/>
    <x v="3"/>
    <x v="10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x v="10"/>
    <n v="0"/>
    <n v="0"/>
    <x v="3"/>
    <x v="10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x v="10"/>
    <n v="41"/>
    <n v="31.85"/>
    <x v="3"/>
    <x v="10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x v="10"/>
    <n v="0"/>
    <n v="0"/>
    <x v="3"/>
    <x v="10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x v="10"/>
    <n v="0"/>
    <n v="10"/>
    <x v="3"/>
    <x v="10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x v="10"/>
    <n v="3"/>
    <n v="50"/>
    <x v="3"/>
    <x v="10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x v="10"/>
    <n v="1"/>
    <n v="16"/>
    <x v="3"/>
    <x v="10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x v="10"/>
    <n v="70"/>
    <n v="39"/>
    <x v="3"/>
    <x v="10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x v="10"/>
    <n v="2"/>
    <n v="34"/>
    <x v="3"/>
    <x v="10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x v="10"/>
    <n v="51"/>
    <n v="63.12"/>
    <x v="3"/>
    <x v="10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x v="10"/>
    <n v="1"/>
    <n v="7"/>
    <x v="3"/>
    <x v="10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x v="10"/>
    <n v="0"/>
    <n v="2"/>
    <x v="3"/>
    <x v="10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x v="10"/>
    <n v="3"/>
    <n v="66.67"/>
    <x v="3"/>
    <x v="10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x v="11"/>
    <n v="104"/>
    <n v="38.520000000000003"/>
    <x v="4"/>
    <x v="11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x v="11"/>
    <n v="133"/>
    <n v="42.61"/>
    <x v="4"/>
    <x v="11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x v="11"/>
    <n v="100"/>
    <n v="50"/>
    <x v="4"/>
    <x v="11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x v="11"/>
    <n v="148"/>
    <n v="63.49"/>
    <x v="4"/>
    <x v="11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x v="11"/>
    <n v="103"/>
    <n v="102.5"/>
    <x v="4"/>
    <x v="11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x v="11"/>
    <n v="181"/>
    <n v="31.14"/>
    <x v="4"/>
    <x v="11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x v="11"/>
    <n v="143"/>
    <n v="162.27000000000001"/>
    <x v="4"/>
    <x v="11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x v="11"/>
    <n v="114"/>
    <n v="80.59"/>
    <x v="4"/>
    <x v="11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x v="11"/>
    <n v="204"/>
    <n v="59.85"/>
    <x v="4"/>
    <x v="11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x v="11"/>
    <n v="109"/>
    <n v="132.86000000000001"/>
    <x v="4"/>
    <x v="11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x v="11"/>
    <n v="144"/>
    <n v="92.55"/>
    <x v="4"/>
    <x v="11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x v="11"/>
    <n v="104"/>
    <n v="60.86"/>
    <x v="4"/>
    <x v="11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x v="11"/>
    <n v="100"/>
    <n v="41.85"/>
    <x v="4"/>
    <x v="11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x v="11"/>
    <n v="103"/>
    <n v="88.33"/>
    <x v="4"/>
    <x v="11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x v="11"/>
    <n v="105"/>
    <n v="158.96"/>
    <x v="4"/>
    <x v="11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x v="11"/>
    <n v="112"/>
    <n v="85.05"/>
    <x v="4"/>
    <x v="11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x v="11"/>
    <n v="101"/>
    <n v="112.61"/>
    <x v="4"/>
    <x v="11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x v="11"/>
    <n v="108"/>
    <n v="45.44"/>
    <x v="4"/>
    <x v="11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x v="11"/>
    <n v="115"/>
    <n v="46.22"/>
    <x v="4"/>
    <x v="11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x v="11"/>
    <n v="100"/>
    <n v="178.61"/>
    <x v="4"/>
    <x v="11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x v="11"/>
    <n v="152"/>
    <n v="40.75"/>
    <x v="4"/>
    <x v="11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x v="11"/>
    <n v="112"/>
    <n v="43.73"/>
    <x v="4"/>
    <x v="11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x v="11"/>
    <n v="101"/>
    <n v="81.069999999999993"/>
    <x v="4"/>
    <x v="11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x v="11"/>
    <n v="123"/>
    <n v="74.61"/>
    <x v="4"/>
    <x v="11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x v="11"/>
    <n v="100"/>
    <n v="305.56"/>
    <x v="4"/>
    <x v="11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x v="11"/>
    <n v="105"/>
    <n v="58.33"/>
    <x v="4"/>
    <x v="11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x v="806"/>
    <x v="806"/>
    <b v="0"/>
    <n v="71"/>
    <b v="1"/>
    <x v="11"/>
    <n v="104"/>
    <n v="117.68"/>
    <x v="4"/>
    <x v="11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x v="11"/>
    <n v="105"/>
    <n v="73.77"/>
    <x v="4"/>
    <x v="11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x v="11"/>
    <n v="100"/>
    <n v="104.65"/>
    <x v="4"/>
    <x v="11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x v="11"/>
    <n v="104"/>
    <n v="79.83"/>
    <x v="4"/>
    <x v="11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x v="11"/>
    <n v="105"/>
    <n v="58.33"/>
    <x v="4"/>
    <x v="11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x v="11"/>
    <n v="104"/>
    <n v="86.67"/>
    <x v="4"/>
    <x v="11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x v="11"/>
    <n v="152"/>
    <n v="27.61"/>
    <x v="4"/>
    <x v="11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x v="11"/>
    <n v="160"/>
    <n v="25"/>
    <x v="4"/>
    <x v="11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x v="11"/>
    <n v="127"/>
    <n v="45.46"/>
    <x v="4"/>
    <x v="11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x v="11"/>
    <n v="107"/>
    <n v="99.53"/>
    <x v="4"/>
    <x v="11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x v="11"/>
    <n v="115"/>
    <n v="39.31"/>
    <x v="4"/>
    <x v="11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x v="11"/>
    <n v="137"/>
    <n v="89.42"/>
    <x v="4"/>
    <x v="11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x v="11"/>
    <n v="156"/>
    <n v="28.68"/>
    <x v="4"/>
    <x v="11"/>
    <x v="818"/>
    <d v="2012-08-07T17:01:00"/>
    <x v="5"/>
  </r>
  <r>
    <x v="819"/>
    <s v="Winter Tour"/>
    <s v="We are touring the Southeast in support of our new EP"/>
    <n v="400"/>
    <n v="435"/>
    <x v="0"/>
    <s v="US"/>
    <s v="USD"/>
    <x v="819"/>
    <x v="819"/>
    <b v="0"/>
    <n v="14"/>
    <b v="1"/>
    <x v="11"/>
    <n v="109"/>
    <n v="31.07"/>
    <x v="4"/>
    <x v="11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x v="11"/>
    <n v="134"/>
    <n v="70.55"/>
    <x v="4"/>
    <x v="11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x v="11"/>
    <n v="100"/>
    <n v="224.13"/>
    <x v="4"/>
    <x v="11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x v="11"/>
    <n v="119"/>
    <n v="51.81"/>
    <x v="4"/>
    <x v="11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x v="11"/>
    <n v="180"/>
    <n v="43.52"/>
    <x v="4"/>
    <x v="11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x v="11"/>
    <n v="134"/>
    <n v="39.82"/>
    <x v="4"/>
    <x v="11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x v="11"/>
    <n v="100"/>
    <n v="126.81"/>
    <x v="4"/>
    <x v="11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x v="11"/>
    <n v="101"/>
    <n v="113.88"/>
    <x v="4"/>
    <x v="11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x v="11"/>
    <n v="103"/>
    <n v="28.18"/>
    <x v="4"/>
    <x v="11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x v="11"/>
    <n v="107"/>
    <n v="36.61"/>
    <x v="4"/>
    <x v="11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x v="11"/>
    <n v="104"/>
    <n v="32.5"/>
    <x v="4"/>
    <x v="11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x v="11"/>
    <n v="108"/>
    <n v="60.66"/>
    <x v="4"/>
    <x v="11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x v="11"/>
    <n v="233"/>
    <n v="175"/>
    <x v="4"/>
    <x v="11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x v="11"/>
    <n v="101"/>
    <n v="97.99"/>
    <x v="4"/>
    <x v="11"/>
    <x v="832"/>
    <d v="2012-01-21T08:13:00"/>
    <x v="6"/>
  </r>
  <r>
    <x v="833"/>
    <s v="Ragman Rolls"/>
    <s v="This is an American rock album."/>
    <n v="6000"/>
    <n v="6100"/>
    <x v="0"/>
    <s v="US"/>
    <s v="USD"/>
    <x v="833"/>
    <x v="833"/>
    <b v="0"/>
    <n v="41"/>
    <b v="1"/>
    <x v="11"/>
    <n v="102"/>
    <n v="148.78"/>
    <x v="4"/>
    <x v="11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x v="11"/>
    <n v="131"/>
    <n v="96.08"/>
    <x v="4"/>
    <x v="11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x v="11"/>
    <n v="117"/>
    <n v="58.63"/>
    <x v="4"/>
    <x v="11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x v="11"/>
    <n v="101"/>
    <n v="109.71"/>
    <x v="4"/>
    <x v="11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x v="11"/>
    <n v="122"/>
    <n v="49.11"/>
    <x v="4"/>
    <x v="11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x v="11"/>
    <n v="145"/>
    <n v="47.67"/>
    <x v="4"/>
    <x v="11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x v="11"/>
    <n v="117"/>
    <n v="60.74"/>
    <x v="4"/>
    <x v="11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x v="12"/>
    <n v="120"/>
    <n v="63.38"/>
    <x v="4"/>
    <x v="12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x v="12"/>
    <n v="101"/>
    <n v="53.89"/>
    <x v="4"/>
    <x v="12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x v="12"/>
    <n v="104"/>
    <n v="66.87"/>
    <x v="4"/>
    <x v="12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12"/>
    <n v="267"/>
    <n v="63.1"/>
    <x v="4"/>
    <x v="12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x v="12"/>
    <n v="194"/>
    <n v="36.630000000000003"/>
    <x v="4"/>
    <x v="12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x v="12"/>
    <n v="120"/>
    <n v="34.01"/>
    <x v="4"/>
    <x v="12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x v="12"/>
    <n v="122"/>
    <n v="28.55"/>
    <x v="4"/>
    <x v="12"/>
    <x v="846"/>
    <d v="2014-03-10T14:00:00"/>
    <x v="3"/>
  </r>
  <r>
    <x v="847"/>
    <s v="CENTROPYMUSIC"/>
    <s v="MUSIC WITH MEANING!  MUSIC THAT MATTERS!!!"/>
    <n v="10"/>
    <n v="10"/>
    <x v="0"/>
    <s v="US"/>
    <s v="USD"/>
    <x v="847"/>
    <x v="847"/>
    <b v="0"/>
    <n v="1"/>
    <b v="1"/>
    <x v="12"/>
    <n v="100"/>
    <n v="10"/>
    <x v="4"/>
    <x v="12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x v="12"/>
    <n v="100"/>
    <n v="18.75"/>
    <x v="4"/>
    <x v="12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x v="12"/>
    <n v="120"/>
    <n v="41.7"/>
    <x v="4"/>
    <x v="12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x v="12"/>
    <n v="155"/>
    <n v="46.67"/>
    <x v="4"/>
    <x v="12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x v="12"/>
    <n v="130"/>
    <n v="37.270000000000003"/>
    <x v="4"/>
    <x v="12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x v="12"/>
    <n v="105"/>
    <n v="59.26"/>
    <x v="4"/>
    <x v="12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x v="12"/>
    <n v="100"/>
    <n v="30"/>
    <x v="4"/>
    <x v="12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x v="12"/>
    <n v="118"/>
    <n v="65.86"/>
    <x v="4"/>
    <x v="12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x v="12"/>
    <n v="103"/>
    <n v="31.91"/>
    <x v="4"/>
    <x v="12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x v="12"/>
    <n v="218"/>
    <n v="19.46"/>
    <x v="4"/>
    <x v="12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x v="12"/>
    <n v="100"/>
    <n v="50"/>
    <x v="4"/>
    <x v="12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x v="12"/>
    <n v="144"/>
    <n v="22.74"/>
    <x v="4"/>
    <x v="12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x v="12"/>
    <n v="105"/>
    <n v="42.72"/>
    <x v="4"/>
    <x v="12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x v="13"/>
    <n v="18"/>
    <n v="52.92"/>
    <x v="4"/>
    <x v="13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x v="13"/>
    <n v="2"/>
    <n v="50.5"/>
    <x v="4"/>
    <x v="13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x v="13"/>
    <n v="0"/>
    <n v="42.5"/>
    <x v="4"/>
    <x v="13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x v="13"/>
    <n v="5"/>
    <n v="18"/>
    <x v="4"/>
    <x v="13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x v="13"/>
    <n v="42"/>
    <n v="34.18"/>
    <x v="4"/>
    <x v="13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x v="13"/>
    <n v="2"/>
    <n v="22.5"/>
    <x v="4"/>
    <x v="13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x v="13"/>
    <n v="18"/>
    <n v="58.18"/>
    <x v="4"/>
    <x v="13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x v="13"/>
    <n v="24"/>
    <n v="109.18"/>
    <x v="4"/>
    <x v="13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x v="13"/>
    <n v="0"/>
    <n v="50"/>
    <x v="4"/>
    <x v="13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x v="13"/>
    <n v="12"/>
    <n v="346.67"/>
    <x v="4"/>
    <x v="13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x v="13"/>
    <n v="0"/>
    <n v="12.4"/>
    <x v="4"/>
    <x v="13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x v="13"/>
    <n v="5"/>
    <n v="27.08"/>
    <x v="4"/>
    <x v="13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x v="13"/>
    <n v="1"/>
    <n v="32.5"/>
    <x v="4"/>
    <x v="13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x v="13"/>
    <n v="1"/>
    <n v="9"/>
    <x v="4"/>
    <x v="13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x v="13"/>
    <n v="24"/>
    <n v="34.76"/>
    <x v="4"/>
    <x v="13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x v="13"/>
    <n v="0"/>
    <n v="0"/>
    <x v="4"/>
    <x v="13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x v="876"/>
    <x v="876"/>
    <b v="0"/>
    <n v="45"/>
    <b v="0"/>
    <x v="13"/>
    <n v="41"/>
    <n v="28.58"/>
    <x v="4"/>
    <x v="13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x v="13"/>
    <n v="68"/>
    <n v="46.59"/>
    <x v="4"/>
    <x v="13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x v="13"/>
    <n v="1"/>
    <n v="32.5"/>
    <x v="4"/>
    <x v="13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x v="13"/>
    <n v="31"/>
    <n v="21.47"/>
    <x v="4"/>
    <x v="13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x v="14"/>
    <n v="3"/>
    <n v="14.13"/>
    <x v="4"/>
    <x v="14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x v="14"/>
    <n v="1"/>
    <n v="30"/>
    <x v="4"/>
    <x v="14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x v="14"/>
    <n v="20"/>
    <n v="21.57"/>
    <x v="4"/>
    <x v="14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x v="14"/>
    <n v="40"/>
    <n v="83.38"/>
    <x v="4"/>
    <x v="14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x v="14"/>
    <n v="1"/>
    <n v="10"/>
    <x v="4"/>
    <x v="14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x v="14"/>
    <n v="75"/>
    <n v="35.71"/>
    <x v="4"/>
    <x v="14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x v="14"/>
    <n v="41"/>
    <n v="29.29"/>
    <x v="4"/>
    <x v="14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x v="14"/>
    <n v="0"/>
    <n v="0"/>
    <x v="4"/>
    <x v="14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x v="14"/>
    <n v="7"/>
    <n v="18"/>
    <x v="4"/>
    <x v="14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x v="14"/>
    <n v="9"/>
    <n v="73.760000000000005"/>
    <x v="4"/>
    <x v="14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x v="14"/>
    <n v="4"/>
    <n v="31.25"/>
    <x v="4"/>
    <x v="14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x v="14"/>
    <n v="3"/>
    <n v="28.89"/>
    <x v="4"/>
    <x v="14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x v="14"/>
    <n v="41"/>
    <n v="143.82"/>
    <x v="4"/>
    <x v="14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x v="14"/>
    <n v="10"/>
    <n v="40"/>
    <x v="4"/>
    <x v="14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x v="14"/>
    <n v="39"/>
    <n v="147.81"/>
    <x v="4"/>
    <x v="14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x v="14"/>
    <n v="2"/>
    <n v="27.86"/>
    <x v="4"/>
    <x v="14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x v="14"/>
    <n v="40"/>
    <n v="44.44"/>
    <x v="4"/>
    <x v="14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x v="14"/>
    <n v="0"/>
    <n v="0"/>
    <x v="4"/>
    <x v="14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x v="14"/>
    <n v="3"/>
    <n v="35"/>
    <x v="4"/>
    <x v="14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x v="14"/>
    <n v="37"/>
    <n v="35"/>
    <x v="4"/>
    <x v="14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x v="13"/>
    <n v="0"/>
    <n v="10.5"/>
    <x v="4"/>
    <x v="13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x v="13"/>
    <n v="0"/>
    <n v="0"/>
    <x v="4"/>
    <x v="13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x v="13"/>
    <n v="0"/>
    <n v="30"/>
    <x v="4"/>
    <x v="13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x v="13"/>
    <n v="3"/>
    <n v="40"/>
    <x v="4"/>
    <x v="13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x v="13"/>
    <n v="0"/>
    <n v="50.33"/>
    <x v="4"/>
    <x v="13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x v="13"/>
    <n v="3"/>
    <n v="32.67"/>
    <x v="4"/>
    <x v="13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x v="13"/>
    <n v="0"/>
    <n v="0"/>
    <x v="4"/>
    <x v="13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x v="13"/>
    <n v="0"/>
    <n v="0"/>
    <x v="4"/>
    <x v="13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x v="13"/>
    <n v="0"/>
    <n v="0"/>
    <x v="4"/>
    <x v="13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x v="13"/>
    <n v="3"/>
    <n v="65"/>
    <x v="4"/>
    <x v="13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x v="13"/>
    <n v="22"/>
    <n v="24.6"/>
    <x v="4"/>
    <x v="13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x v="13"/>
    <n v="0"/>
    <n v="0"/>
    <x v="4"/>
    <x v="13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x v="13"/>
    <n v="1"/>
    <n v="15"/>
    <x v="4"/>
    <x v="13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x v="13"/>
    <n v="7"/>
    <n v="82.58"/>
    <x v="4"/>
    <x v="13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x v="13"/>
    <n v="0"/>
    <n v="0"/>
    <x v="4"/>
    <x v="13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x v="13"/>
    <n v="6"/>
    <n v="41.67"/>
    <x v="4"/>
    <x v="13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x v="13"/>
    <n v="0"/>
    <n v="0"/>
    <x v="4"/>
    <x v="13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x v="13"/>
    <n v="1"/>
    <n v="30"/>
    <x v="4"/>
    <x v="13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x v="13"/>
    <n v="5"/>
    <n v="19.600000000000001"/>
    <x v="4"/>
    <x v="13"/>
    <x v="918"/>
    <d v="2014-12-01T22:59:21"/>
    <x v="3"/>
  </r>
  <r>
    <x v="919"/>
    <s v="Jazz CD:  Out of The Blue"/>
    <s v="Cool jazz with a New Orleans flavor."/>
    <n v="20000"/>
    <n v="100"/>
    <x v="2"/>
    <s v="US"/>
    <s v="USD"/>
    <x v="919"/>
    <x v="919"/>
    <b v="0"/>
    <n v="1"/>
    <b v="0"/>
    <x v="13"/>
    <n v="1"/>
    <n v="100"/>
    <x v="4"/>
    <x v="13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x v="13"/>
    <n v="0"/>
    <n v="0"/>
    <x v="4"/>
    <x v="13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x v="13"/>
    <n v="31"/>
    <n v="231.75"/>
    <x v="4"/>
    <x v="13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x v="13"/>
    <n v="21"/>
    <n v="189.33"/>
    <x v="4"/>
    <x v="13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x v="13"/>
    <n v="2"/>
    <n v="55"/>
    <x v="4"/>
    <x v="13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x v="13"/>
    <n v="11"/>
    <n v="21.8"/>
    <x v="4"/>
    <x v="13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x v="13"/>
    <n v="3"/>
    <n v="32"/>
    <x v="4"/>
    <x v="13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x v="13"/>
    <n v="0"/>
    <n v="0"/>
    <x v="4"/>
    <x v="13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x v="13"/>
    <n v="0"/>
    <n v="0"/>
    <x v="4"/>
    <x v="13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x v="13"/>
    <n v="11"/>
    <n v="56.25"/>
    <x v="4"/>
    <x v="13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x v="13"/>
    <n v="0"/>
    <n v="0"/>
    <x v="4"/>
    <x v="13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x v="13"/>
    <n v="38"/>
    <n v="69"/>
    <x v="4"/>
    <x v="13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x v="13"/>
    <n v="7"/>
    <n v="18.71"/>
    <x v="4"/>
    <x v="13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x v="13"/>
    <n v="15"/>
    <n v="46.03"/>
    <x v="4"/>
    <x v="13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x v="13"/>
    <n v="6"/>
    <n v="60"/>
    <x v="4"/>
    <x v="13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x v="13"/>
    <n v="30"/>
    <n v="50.67"/>
    <x v="4"/>
    <x v="13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x v="13"/>
    <n v="1"/>
    <n v="25"/>
    <x v="4"/>
    <x v="13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x v="13"/>
    <n v="0"/>
    <n v="0"/>
    <x v="4"/>
    <x v="13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x v="13"/>
    <n v="1"/>
    <n v="20"/>
    <x v="4"/>
    <x v="13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x v="13"/>
    <n v="0"/>
    <n v="25"/>
    <x v="4"/>
    <x v="13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x v="13"/>
    <n v="1"/>
    <n v="20"/>
    <x v="4"/>
    <x v="13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x v="8"/>
    <n v="17"/>
    <n v="110.29"/>
    <x v="2"/>
    <x v="8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x v="8"/>
    <n v="2"/>
    <n v="37.450000000000003"/>
    <x v="2"/>
    <x v="8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x v="8"/>
    <n v="9"/>
    <n v="41.75"/>
    <x v="2"/>
    <x v="8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x v="8"/>
    <n v="10"/>
    <n v="24.08"/>
    <x v="2"/>
    <x v="8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x v="8"/>
    <n v="13"/>
    <n v="69.41"/>
    <x v="2"/>
    <x v="8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x v="8"/>
    <n v="2"/>
    <n v="155.25"/>
    <x v="2"/>
    <x v="8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x v="8"/>
    <n v="2"/>
    <n v="57.2"/>
    <x v="2"/>
    <x v="8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x v="8"/>
    <n v="0"/>
    <n v="0"/>
    <x v="2"/>
    <x v="8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x v="8"/>
    <n v="12"/>
    <n v="60"/>
    <x v="2"/>
    <x v="8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x v="8"/>
    <n v="1"/>
    <n v="39"/>
    <x v="2"/>
    <x v="8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x v="8"/>
    <n v="28"/>
    <n v="58.42"/>
    <x v="2"/>
    <x v="8"/>
    <x v="950"/>
    <d v="2016-01-17T18:01:01"/>
    <x v="0"/>
  </r>
  <r>
    <x v="951"/>
    <s v="Smart Harness"/>
    <s v="Revolutionizing the way we walk our dogs!"/>
    <n v="50000"/>
    <n v="19195"/>
    <x v="2"/>
    <s v="US"/>
    <s v="USD"/>
    <x v="951"/>
    <x v="951"/>
    <b v="0"/>
    <n v="121"/>
    <b v="0"/>
    <x v="8"/>
    <n v="38"/>
    <n v="158.63999999999999"/>
    <x v="2"/>
    <x v="8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x v="8"/>
    <n v="40"/>
    <n v="99.86"/>
    <x v="2"/>
    <x v="8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x v="8"/>
    <n v="1"/>
    <n v="25.2"/>
    <x v="2"/>
    <x v="8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x v="8"/>
    <n v="43"/>
    <n v="89.19"/>
    <x v="2"/>
    <x v="8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x v="8"/>
    <n v="6"/>
    <n v="182.62"/>
    <x v="2"/>
    <x v="8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x v="8"/>
    <n v="2"/>
    <n v="50.65"/>
    <x v="2"/>
    <x v="8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x v="8"/>
    <n v="2"/>
    <n v="33.29"/>
    <x v="2"/>
    <x v="8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x v="8"/>
    <n v="11"/>
    <n v="51.82"/>
    <x v="2"/>
    <x v="8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x v="8"/>
    <n v="39"/>
    <n v="113.63"/>
    <x v="2"/>
    <x v="8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x v="8"/>
    <n v="46"/>
    <n v="136.46"/>
    <x v="2"/>
    <x v="8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x v="8"/>
    <n v="42"/>
    <n v="364.35"/>
    <x v="2"/>
    <x v="8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x v="8"/>
    <n v="28"/>
    <n v="19.239999999999998"/>
    <x v="2"/>
    <x v="8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x v="8"/>
    <n v="1"/>
    <n v="41.89"/>
    <x v="2"/>
    <x v="8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x v="8"/>
    <n v="1"/>
    <n v="30.31"/>
    <x v="2"/>
    <x v="8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x v="8"/>
    <n v="1"/>
    <n v="49.67"/>
    <x v="2"/>
    <x v="8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x v="8"/>
    <n v="15"/>
    <n v="59.2"/>
    <x v="2"/>
    <x v="8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x v="8"/>
    <n v="18"/>
    <n v="43.98"/>
    <x v="2"/>
    <x v="8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x v="8"/>
    <n v="1"/>
    <n v="26.5"/>
    <x v="2"/>
    <x v="8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x v="8"/>
    <n v="47"/>
    <n v="1272.73"/>
    <x v="2"/>
    <x v="8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x v="8"/>
    <n v="46"/>
    <n v="164"/>
    <x v="2"/>
    <x v="8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x v="8"/>
    <n v="0"/>
    <n v="45.2"/>
    <x v="2"/>
    <x v="8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x v="8"/>
    <n v="35"/>
    <n v="153.88999999999999"/>
    <x v="2"/>
    <x v="8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x v="8"/>
    <n v="2"/>
    <n v="51.38"/>
    <x v="2"/>
    <x v="8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x v="8"/>
    <n v="1"/>
    <n v="93.33"/>
    <x v="2"/>
    <x v="8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x v="8"/>
    <n v="3"/>
    <n v="108.63"/>
    <x v="2"/>
    <x v="8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x v="8"/>
    <n v="2"/>
    <n v="160.5"/>
    <x v="2"/>
    <x v="8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x v="8"/>
    <n v="34"/>
    <n v="75.75"/>
    <x v="2"/>
    <x v="8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x v="8"/>
    <n v="56"/>
    <n v="790.84"/>
    <x v="2"/>
    <x v="8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x v="8"/>
    <n v="83"/>
    <n v="301.94"/>
    <x v="2"/>
    <x v="8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x v="8"/>
    <n v="15"/>
    <n v="47.94"/>
    <x v="2"/>
    <x v="8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x v="8"/>
    <n v="0"/>
    <n v="2.75"/>
    <x v="2"/>
    <x v="8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x v="8"/>
    <n v="0"/>
    <n v="1"/>
    <x v="2"/>
    <x v="8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x v="8"/>
    <n v="30"/>
    <n v="171.79"/>
    <x v="2"/>
    <x v="8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x v="8"/>
    <n v="1"/>
    <n v="35.33"/>
    <x v="2"/>
    <x v="8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x v="8"/>
    <n v="6"/>
    <n v="82.09"/>
    <x v="2"/>
    <x v="8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x v="8"/>
    <n v="13"/>
    <n v="110.87"/>
    <x v="2"/>
    <x v="8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x v="8"/>
    <n v="13"/>
    <n v="161.22"/>
    <x v="2"/>
    <x v="8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x v="8"/>
    <n v="0"/>
    <n v="0"/>
    <x v="2"/>
    <x v="8"/>
    <x v="988"/>
    <d v="2016-10-01T08:33:45"/>
    <x v="2"/>
  </r>
  <r>
    <x v="989"/>
    <s v="Power Rope"/>
    <s v="The most useful phone charger you will ever buy"/>
    <n v="10000"/>
    <n v="1677"/>
    <x v="2"/>
    <s v="US"/>
    <s v="USD"/>
    <x v="989"/>
    <x v="989"/>
    <b v="0"/>
    <n v="32"/>
    <b v="0"/>
    <x v="8"/>
    <n v="17"/>
    <n v="52.41"/>
    <x v="2"/>
    <x v="8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x v="8"/>
    <n v="0"/>
    <n v="13"/>
    <x v="2"/>
    <x v="8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x v="8"/>
    <n v="4"/>
    <n v="30.29"/>
    <x v="2"/>
    <x v="8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x v="8"/>
    <n v="0"/>
    <n v="116.75"/>
    <x v="2"/>
    <x v="8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x v="8"/>
    <n v="25"/>
    <n v="89.6"/>
    <x v="2"/>
    <x v="8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x v="8"/>
    <n v="2"/>
    <n v="424.45"/>
    <x v="2"/>
    <x v="8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x v="8"/>
    <n v="7"/>
    <n v="80.67"/>
    <x v="2"/>
    <x v="8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x v="8"/>
    <n v="2"/>
    <n v="13"/>
    <x v="2"/>
    <x v="8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x v="8"/>
    <n v="1"/>
    <n v="8.1300000000000008"/>
    <x v="2"/>
    <x v="8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x v="8"/>
    <n v="59"/>
    <n v="153.43"/>
    <x v="2"/>
    <x v="8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x v="8"/>
    <n v="8"/>
    <n v="292.08"/>
    <x v="2"/>
    <x v="8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x v="8"/>
    <n v="2"/>
    <n v="3304"/>
    <x v="2"/>
    <x v="8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x v="8"/>
    <n v="104"/>
    <n v="1300"/>
    <x v="2"/>
    <x v="8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x v="8"/>
    <n v="30"/>
    <n v="134.55000000000001"/>
    <x v="2"/>
    <x v="8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x v="8"/>
    <n v="16"/>
    <n v="214.07"/>
    <x v="2"/>
    <x v="8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x v="8"/>
    <n v="82"/>
    <n v="216.34"/>
    <x v="2"/>
    <x v="8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x v="8"/>
    <n v="75"/>
    <n v="932.31"/>
    <x v="2"/>
    <x v="8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x v="8"/>
    <n v="6"/>
    <n v="29.25"/>
    <x v="2"/>
    <x v="8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x v="8"/>
    <n v="44"/>
    <n v="174.95"/>
    <x v="2"/>
    <x v="8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x v="8"/>
    <n v="0"/>
    <n v="250"/>
    <x v="2"/>
    <x v="8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x v="8"/>
    <n v="13"/>
    <n v="65"/>
    <x v="2"/>
    <x v="8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x v="8"/>
    <n v="0"/>
    <n v="55"/>
    <x v="2"/>
    <x v="8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x v="8"/>
    <n v="0"/>
    <n v="75"/>
    <x v="2"/>
    <x v="8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x v="8"/>
    <n v="21535"/>
    <n v="1389.36"/>
    <x v="2"/>
    <x v="8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x v="8"/>
    <n v="35"/>
    <n v="95.91"/>
    <x v="2"/>
    <x v="8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x v="8"/>
    <n v="31"/>
    <n v="191.25"/>
    <x v="2"/>
    <x v="8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x v="8"/>
    <n v="3"/>
    <n v="40"/>
    <x v="2"/>
    <x v="8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x v="8"/>
    <n v="3"/>
    <n v="74.790000000000006"/>
    <x v="2"/>
    <x v="8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x v="8"/>
    <n v="23"/>
    <n v="161.12"/>
    <x v="2"/>
    <x v="8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x v="8"/>
    <n v="3"/>
    <n v="88.71"/>
    <x v="2"/>
    <x v="8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x v="8"/>
    <n v="47"/>
    <n v="53.25"/>
    <x v="2"/>
    <x v="8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x v="15"/>
    <n v="206"/>
    <n v="106.2"/>
    <x v="4"/>
    <x v="15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x v="15"/>
    <n v="352"/>
    <n v="22.08"/>
    <x v="4"/>
    <x v="15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x v="15"/>
    <n v="115"/>
    <n v="31.05"/>
    <x v="4"/>
    <x v="15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x v="15"/>
    <n v="237"/>
    <n v="36.21"/>
    <x v="4"/>
    <x v="15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x v="15"/>
    <n v="119"/>
    <n v="388.98"/>
    <x v="4"/>
    <x v="15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x v="15"/>
    <n v="110"/>
    <n v="71.849999999999994"/>
    <x v="4"/>
    <x v="15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x v="15"/>
    <n v="100"/>
    <n v="57.38"/>
    <x v="4"/>
    <x v="15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x v="15"/>
    <n v="103"/>
    <n v="69.67"/>
    <x v="4"/>
    <x v="15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x v="15"/>
    <n v="117"/>
    <n v="45.99"/>
    <x v="4"/>
    <x v="15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x v="15"/>
    <n v="112"/>
    <n v="79.260000000000005"/>
    <x v="4"/>
    <x v="15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x v="15"/>
    <n v="342"/>
    <n v="43.03"/>
    <x v="4"/>
    <x v="15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x v="15"/>
    <n v="107"/>
    <n v="108.48"/>
    <x v="4"/>
    <x v="15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x v="15"/>
    <n v="108"/>
    <n v="61.03"/>
    <x v="4"/>
    <x v="15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x v="15"/>
    <n v="103"/>
    <n v="50.59"/>
    <x v="4"/>
    <x v="15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x v="15"/>
    <n v="130"/>
    <n v="39.159999999999997"/>
    <x v="4"/>
    <x v="15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x v="15"/>
    <n v="108"/>
    <n v="65.16"/>
    <x v="4"/>
    <x v="15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x v="15"/>
    <n v="112"/>
    <n v="23.96"/>
    <x v="4"/>
    <x v="15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x v="15"/>
    <n v="102"/>
    <n v="48.62"/>
    <x v="4"/>
    <x v="15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x v="15"/>
    <n v="145"/>
    <n v="35.74"/>
    <x v="4"/>
    <x v="15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x v="15"/>
    <n v="128"/>
    <n v="21.37"/>
    <x v="4"/>
    <x v="15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x v="16"/>
    <n v="0"/>
    <n v="250"/>
    <x v="5"/>
    <x v="16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x v="16"/>
    <n v="0"/>
    <n v="0"/>
    <x v="5"/>
    <x v="16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x v="16"/>
    <n v="2"/>
    <n v="10"/>
    <x v="5"/>
    <x v="16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x v="16"/>
    <n v="9"/>
    <n v="29.24"/>
    <x v="5"/>
    <x v="16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x v="16"/>
    <n v="0"/>
    <n v="3"/>
    <x v="5"/>
    <x v="16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x v="16"/>
    <n v="3"/>
    <n v="33.25"/>
    <x v="5"/>
    <x v="16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x v="16"/>
    <n v="0"/>
    <n v="0"/>
    <x v="5"/>
    <x v="16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x v="16"/>
    <n v="0"/>
    <n v="1"/>
    <x v="5"/>
    <x v="16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x v="16"/>
    <n v="1"/>
    <n v="53"/>
    <x v="5"/>
    <x v="16"/>
    <x v="1048"/>
    <d v="2016-09-25T01:16:29"/>
    <x v="2"/>
  </r>
  <r>
    <x v="1049"/>
    <s v="J1 (Canceled)"/>
    <s v="------"/>
    <n v="12000"/>
    <n v="0"/>
    <x v="1"/>
    <s v="US"/>
    <s v="USD"/>
    <x v="1049"/>
    <x v="1049"/>
    <b v="0"/>
    <n v="0"/>
    <b v="0"/>
    <x v="16"/>
    <n v="0"/>
    <n v="0"/>
    <x v="5"/>
    <x v="16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x v="16"/>
    <n v="0"/>
    <n v="0"/>
    <x v="5"/>
    <x v="16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x v="16"/>
    <n v="0"/>
    <n v="0"/>
    <x v="5"/>
    <x v="16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x v="16"/>
    <n v="0"/>
    <n v="0"/>
    <x v="5"/>
    <x v="16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x v="16"/>
    <n v="1"/>
    <n v="15"/>
    <x v="5"/>
    <x v="16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x v="16"/>
    <n v="0"/>
    <n v="0"/>
    <x v="5"/>
    <x v="16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x v="16"/>
    <n v="0"/>
    <n v="0"/>
    <x v="5"/>
    <x v="16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x v="16"/>
    <n v="0"/>
    <n v="0"/>
    <x v="5"/>
    <x v="16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x v="16"/>
    <n v="0"/>
    <n v="0"/>
    <x v="5"/>
    <x v="16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x v="16"/>
    <n v="0"/>
    <n v="0"/>
    <x v="5"/>
    <x v="16"/>
    <x v="1058"/>
    <d v="2015-03-26T00:00:00"/>
    <x v="0"/>
  </r>
  <r>
    <x v="1059"/>
    <s v="Voice Over Artist (Canceled)"/>
    <s v="Turning myself into a vocal artist."/>
    <n v="1100"/>
    <n v="0"/>
    <x v="1"/>
    <s v="US"/>
    <s v="USD"/>
    <x v="1059"/>
    <x v="1059"/>
    <b v="0"/>
    <n v="0"/>
    <b v="0"/>
    <x v="16"/>
    <n v="0"/>
    <n v="0"/>
    <x v="5"/>
    <x v="16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x v="16"/>
    <n v="1"/>
    <n v="50"/>
    <x v="5"/>
    <x v="16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x v="16"/>
    <n v="0"/>
    <n v="0"/>
    <x v="5"/>
    <x v="16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x v="1062"/>
    <x v="1062"/>
    <b v="0"/>
    <n v="4"/>
    <b v="0"/>
    <x v="16"/>
    <n v="95"/>
    <n v="47.5"/>
    <x v="5"/>
    <x v="16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x v="16"/>
    <n v="0"/>
    <n v="0"/>
    <x v="5"/>
    <x v="16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x v="17"/>
    <n v="9"/>
    <n v="65.67"/>
    <x v="6"/>
    <x v="17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x v="17"/>
    <n v="3"/>
    <n v="16.2"/>
    <x v="6"/>
    <x v="17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x v="17"/>
    <n v="3"/>
    <n v="34.130000000000003"/>
    <x v="6"/>
    <x v="17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x v="17"/>
    <n v="26"/>
    <n v="13"/>
    <x v="6"/>
    <x v="17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x v="17"/>
    <n v="0"/>
    <n v="11.25"/>
    <x v="6"/>
    <x v="17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x v="17"/>
    <n v="39"/>
    <n v="40.479999999999997"/>
    <x v="6"/>
    <x v="17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x v="17"/>
    <n v="1"/>
    <n v="35"/>
    <x v="6"/>
    <x v="17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x v="17"/>
    <n v="0"/>
    <n v="0"/>
    <x v="6"/>
    <x v="17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x v="17"/>
    <n v="0"/>
    <n v="12.75"/>
    <x v="6"/>
    <x v="17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x v="17"/>
    <n v="1"/>
    <n v="10"/>
    <x v="6"/>
    <x v="17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x v="17"/>
    <n v="6"/>
    <n v="113.57"/>
    <x v="6"/>
    <x v="17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x v="17"/>
    <n v="5"/>
    <n v="15"/>
    <x v="6"/>
    <x v="17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x v="17"/>
    <n v="63"/>
    <n v="48.28"/>
    <x v="6"/>
    <x v="17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x v="17"/>
    <n v="29"/>
    <n v="43.98"/>
    <x v="6"/>
    <x v="17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x v="17"/>
    <n v="8"/>
    <n v="9"/>
    <x v="6"/>
    <x v="17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x v="17"/>
    <n v="3"/>
    <n v="37.67"/>
    <x v="6"/>
    <x v="17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x v="17"/>
    <n v="9"/>
    <n v="18.579999999999998"/>
    <x v="6"/>
    <x v="17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x v="17"/>
    <n v="0"/>
    <n v="3"/>
    <x v="6"/>
    <x v="17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x v="17"/>
    <n v="1"/>
    <n v="18.670000000000002"/>
    <x v="6"/>
    <x v="17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x v="17"/>
    <n v="1"/>
    <n v="410"/>
    <x v="6"/>
    <x v="17"/>
    <x v="1083"/>
    <d v="2014-08-02T15:49:43"/>
    <x v="3"/>
  </r>
  <r>
    <x v="1084"/>
    <s v="My own channel"/>
    <s v="I want to start my own channel for gaming"/>
    <n v="550"/>
    <n v="0"/>
    <x v="2"/>
    <s v="US"/>
    <s v="USD"/>
    <x v="1084"/>
    <x v="1084"/>
    <b v="0"/>
    <n v="0"/>
    <b v="0"/>
    <x v="17"/>
    <n v="0"/>
    <n v="0"/>
    <x v="6"/>
    <x v="17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x v="17"/>
    <n v="3"/>
    <n v="114"/>
    <x v="6"/>
    <x v="17"/>
    <x v="1085"/>
    <d v="2016-03-14T15:06:15"/>
    <x v="2"/>
  </r>
  <r>
    <x v="1086"/>
    <s v="Cyber Universe Online"/>
    <s v="Humanity's future in the Galaxy"/>
    <n v="18000"/>
    <n v="15"/>
    <x v="2"/>
    <s v="US"/>
    <s v="USD"/>
    <x v="1086"/>
    <x v="1086"/>
    <b v="0"/>
    <n v="2"/>
    <b v="0"/>
    <x v="17"/>
    <n v="0"/>
    <n v="7.5"/>
    <x v="6"/>
    <x v="17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x v="17"/>
    <n v="0"/>
    <n v="0"/>
    <x v="6"/>
    <x v="17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x v="17"/>
    <n v="14"/>
    <n v="43.42"/>
    <x v="6"/>
    <x v="17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x v="17"/>
    <n v="8"/>
    <n v="23.96"/>
    <x v="6"/>
    <x v="17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x v="17"/>
    <n v="0"/>
    <n v="5"/>
    <x v="6"/>
    <x v="17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x v="17"/>
    <n v="13"/>
    <n v="12.5"/>
    <x v="6"/>
    <x v="17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x v="17"/>
    <n v="1"/>
    <n v="3"/>
    <x v="6"/>
    <x v="17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x v="17"/>
    <n v="14"/>
    <n v="10.56"/>
    <x v="6"/>
    <x v="17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x v="17"/>
    <n v="18"/>
    <n v="122"/>
    <x v="6"/>
    <x v="17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x v="17"/>
    <n v="5"/>
    <n v="267.81"/>
    <x v="6"/>
    <x v="17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x v="17"/>
    <n v="18"/>
    <n v="74.209999999999994"/>
    <x v="6"/>
    <x v="17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x v="17"/>
    <n v="0"/>
    <n v="6.71"/>
    <x v="6"/>
    <x v="17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x v="17"/>
    <n v="7"/>
    <n v="81.95"/>
    <x v="6"/>
    <x v="17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x v="17"/>
    <n v="1"/>
    <n v="25"/>
    <x v="6"/>
    <x v="17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x v="17"/>
    <n v="3"/>
    <n v="10"/>
    <x v="6"/>
    <x v="17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x v="17"/>
    <n v="0"/>
    <n v="6.83"/>
    <x v="6"/>
    <x v="17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x v="17"/>
    <n v="5"/>
    <n v="17.71"/>
    <x v="6"/>
    <x v="17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x v="17"/>
    <n v="2"/>
    <n v="16.2"/>
    <x v="6"/>
    <x v="17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x v="17"/>
    <n v="5"/>
    <n v="80.3"/>
    <x v="6"/>
    <x v="17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x v="17"/>
    <n v="0"/>
    <n v="71.55"/>
    <x v="6"/>
    <x v="17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x v="17"/>
    <n v="41"/>
    <n v="23.57"/>
    <x v="6"/>
    <x v="17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x v="17"/>
    <n v="0"/>
    <n v="0"/>
    <x v="6"/>
    <x v="17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x v="17"/>
    <n v="3"/>
    <n v="34.880000000000003"/>
    <x v="6"/>
    <x v="17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x v="17"/>
    <n v="0"/>
    <n v="15"/>
    <x v="6"/>
    <x v="17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x v="17"/>
    <n v="1"/>
    <n v="23.18"/>
    <x v="6"/>
    <x v="17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x v="17"/>
    <n v="0"/>
    <n v="1"/>
    <x v="6"/>
    <x v="17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x v="17"/>
    <n v="36"/>
    <n v="100.23"/>
    <x v="6"/>
    <x v="17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x v="17"/>
    <n v="1"/>
    <n v="5"/>
    <x v="6"/>
    <x v="17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x v="17"/>
    <n v="0"/>
    <n v="3.33"/>
    <x v="6"/>
    <x v="17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x v="17"/>
    <n v="0"/>
    <n v="13.25"/>
    <x v="6"/>
    <x v="17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x v="17"/>
    <n v="0"/>
    <n v="17.850000000000001"/>
    <x v="6"/>
    <x v="17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x v="17"/>
    <n v="8"/>
    <n v="10.38"/>
    <x v="6"/>
    <x v="17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x v="17"/>
    <n v="2"/>
    <n v="36.33"/>
    <x v="6"/>
    <x v="17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x v="17"/>
    <n v="0"/>
    <n v="5"/>
    <x v="6"/>
    <x v="17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x v="17"/>
    <n v="0"/>
    <n v="0"/>
    <x v="6"/>
    <x v="17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x v="17"/>
    <n v="0"/>
    <n v="5.8"/>
    <x v="6"/>
    <x v="17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x v="17"/>
    <n v="0"/>
    <n v="0"/>
    <x v="6"/>
    <x v="17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x v="17"/>
    <n v="0"/>
    <n v="3.67"/>
    <x v="6"/>
    <x v="17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x v="18"/>
    <n v="0"/>
    <n v="60.71"/>
    <x v="6"/>
    <x v="18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x v="18"/>
    <n v="0"/>
    <n v="0"/>
    <x v="6"/>
    <x v="18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x v="18"/>
    <n v="1"/>
    <n v="5"/>
    <x v="6"/>
    <x v="18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x v="18"/>
    <n v="2"/>
    <n v="25.43"/>
    <x v="6"/>
    <x v="18"/>
    <x v="1127"/>
    <d v="2014-11-14T21:30:00"/>
    <x v="3"/>
  </r>
  <r>
    <x v="1128"/>
    <s v="Flying Turds"/>
    <s v="#havingfunFTW"/>
    <n v="1000"/>
    <n v="1"/>
    <x v="2"/>
    <s v="GB"/>
    <s v="GBP"/>
    <x v="1128"/>
    <x v="1128"/>
    <b v="0"/>
    <n v="1"/>
    <b v="0"/>
    <x v="18"/>
    <n v="0"/>
    <n v="1"/>
    <x v="6"/>
    <x v="18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x v="18"/>
    <n v="0"/>
    <n v="10.5"/>
    <x v="6"/>
    <x v="18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x v="18"/>
    <n v="0"/>
    <n v="3.67"/>
    <x v="6"/>
    <x v="18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x v="18"/>
    <n v="0"/>
    <n v="0"/>
    <x v="6"/>
    <x v="18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x v="18"/>
    <n v="14"/>
    <n v="110.62"/>
    <x v="6"/>
    <x v="18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x v="18"/>
    <n v="1"/>
    <n v="20"/>
    <x v="6"/>
    <x v="18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x v="18"/>
    <n v="0"/>
    <n v="1"/>
    <x v="6"/>
    <x v="18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x v="18"/>
    <n v="5"/>
    <n v="50"/>
    <x v="6"/>
    <x v="18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x v="18"/>
    <n v="6"/>
    <n v="45"/>
    <x v="6"/>
    <x v="18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x v="18"/>
    <n v="40"/>
    <n v="253.21"/>
    <x v="6"/>
    <x v="18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x v="18"/>
    <n v="0"/>
    <n v="31.25"/>
    <x v="6"/>
    <x v="18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x v="18"/>
    <n v="0"/>
    <n v="5"/>
    <x v="6"/>
    <x v="18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x v="18"/>
    <n v="0"/>
    <n v="0"/>
    <x v="6"/>
    <x v="18"/>
    <x v="1140"/>
    <d v="2015-08-06T11:05:21"/>
    <x v="0"/>
  </r>
  <r>
    <x v="1141"/>
    <s v="Arena Z - Zombie Survival"/>
    <s v="I think this will be a great game!"/>
    <n v="500"/>
    <n v="0"/>
    <x v="2"/>
    <s v="DE"/>
    <s v="EUR"/>
    <x v="1141"/>
    <x v="1141"/>
    <b v="0"/>
    <n v="0"/>
    <b v="0"/>
    <x v="18"/>
    <n v="0"/>
    <n v="0"/>
    <x v="6"/>
    <x v="18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x v="18"/>
    <n v="0"/>
    <n v="0"/>
    <x v="6"/>
    <x v="18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x v="18"/>
    <n v="0"/>
    <n v="23.25"/>
    <x v="6"/>
    <x v="18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x v="19"/>
    <n v="0"/>
    <n v="0"/>
    <x v="7"/>
    <x v="19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x v="19"/>
    <n v="0"/>
    <n v="100"/>
    <x v="7"/>
    <x v="19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x v="19"/>
    <n v="9"/>
    <n v="44.17"/>
    <x v="7"/>
    <x v="19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x v="19"/>
    <n v="0"/>
    <n v="0"/>
    <x v="7"/>
    <x v="19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x v="19"/>
    <n v="0"/>
    <n v="24.33"/>
    <x v="7"/>
    <x v="19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x v="19"/>
    <n v="0"/>
    <n v="37.5"/>
    <x v="7"/>
    <x v="19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x v="19"/>
    <n v="10"/>
    <n v="42"/>
    <x v="7"/>
    <x v="19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x v="19"/>
    <n v="0"/>
    <n v="0"/>
    <x v="7"/>
    <x v="19"/>
    <x v="1151"/>
    <d v="2015-09-07T02:27:43"/>
    <x v="0"/>
  </r>
  <r>
    <x v="1152"/>
    <s v="Peruvian King Food Truck"/>
    <s v="Peruvian food truck with an LA twist."/>
    <n v="16000"/>
    <n v="911"/>
    <x v="2"/>
    <s v="US"/>
    <s v="USD"/>
    <x v="1152"/>
    <x v="1152"/>
    <b v="0"/>
    <n v="15"/>
    <b v="0"/>
    <x v="19"/>
    <n v="6"/>
    <n v="60.73"/>
    <x v="7"/>
    <x v="19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x v="19"/>
    <n v="1"/>
    <n v="50"/>
    <x v="7"/>
    <x v="19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x v="19"/>
    <n v="7"/>
    <n v="108.33"/>
    <x v="7"/>
    <x v="19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x v="19"/>
    <n v="1"/>
    <n v="23.5"/>
    <x v="7"/>
    <x v="19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x v="19"/>
    <n v="0"/>
    <n v="0"/>
    <x v="7"/>
    <x v="19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x v="19"/>
    <n v="2"/>
    <n v="50.33"/>
    <x v="7"/>
    <x v="19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x v="19"/>
    <n v="0"/>
    <n v="11.67"/>
    <x v="7"/>
    <x v="19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x v="19"/>
    <n v="0"/>
    <n v="0"/>
    <x v="7"/>
    <x v="19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x v="19"/>
    <n v="4"/>
    <n v="60.79"/>
    <x v="7"/>
    <x v="19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x v="19"/>
    <n v="0"/>
    <n v="0"/>
    <x v="7"/>
    <x v="19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x v="19"/>
    <n v="0"/>
    <n v="17.5"/>
    <x v="7"/>
    <x v="19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x v="19"/>
    <n v="0"/>
    <n v="0"/>
    <x v="7"/>
    <x v="19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x v="19"/>
    <n v="0"/>
    <n v="0"/>
    <x v="7"/>
    <x v="19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x v="19"/>
    <n v="21"/>
    <n v="82.82"/>
    <x v="7"/>
    <x v="19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x v="19"/>
    <n v="19"/>
    <n v="358.88"/>
    <x v="7"/>
    <x v="19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x v="19"/>
    <n v="2"/>
    <n v="61.19"/>
    <x v="7"/>
    <x v="19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x v="19"/>
    <n v="6"/>
    <n v="340"/>
    <x v="7"/>
    <x v="19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x v="19"/>
    <n v="0"/>
    <n v="5.67"/>
    <x v="7"/>
    <x v="19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x v="19"/>
    <n v="0"/>
    <n v="50"/>
    <x v="7"/>
    <x v="19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x v="19"/>
    <n v="0"/>
    <n v="25"/>
    <x v="7"/>
    <x v="19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x v="19"/>
    <n v="0"/>
    <n v="0"/>
    <x v="7"/>
    <x v="19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x v="19"/>
    <n v="0"/>
    <n v="30"/>
    <x v="7"/>
    <x v="19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x v="19"/>
    <n v="6"/>
    <n v="46.63"/>
    <x v="7"/>
    <x v="19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x v="19"/>
    <n v="3"/>
    <n v="65"/>
    <x v="7"/>
    <x v="19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x v="19"/>
    <n v="0"/>
    <n v="10"/>
    <x v="7"/>
    <x v="19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x v="19"/>
    <n v="0"/>
    <n v="0"/>
    <x v="7"/>
    <x v="19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x v="19"/>
    <n v="0"/>
    <n v="5"/>
    <x v="7"/>
    <x v="19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x v="19"/>
    <n v="5"/>
    <n v="640"/>
    <x v="7"/>
    <x v="19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x v="19"/>
    <n v="12"/>
    <n v="69.12"/>
    <x v="7"/>
    <x v="19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x v="19"/>
    <n v="0"/>
    <n v="1.33"/>
    <x v="7"/>
    <x v="19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x v="19"/>
    <n v="4"/>
    <n v="10.5"/>
    <x v="7"/>
    <x v="19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x v="19"/>
    <n v="4"/>
    <n v="33.33"/>
    <x v="7"/>
    <x v="19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x v="20"/>
    <n v="105"/>
    <n v="61.56"/>
    <x v="8"/>
    <x v="20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x v="20"/>
    <n v="105"/>
    <n v="118.74"/>
    <x v="8"/>
    <x v="20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x v="20"/>
    <n v="107"/>
    <n v="65.08"/>
    <x v="8"/>
    <x v="20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x v="20"/>
    <n v="104"/>
    <n v="130.16"/>
    <x v="8"/>
    <x v="20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x v="20"/>
    <n v="161"/>
    <n v="37.78"/>
    <x v="8"/>
    <x v="20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x v="20"/>
    <n v="108"/>
    <n v="112.79"/>
    <x v="8"/>
    <x v="20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x v="20"/>
    <n v="135"/>
    <n v="51.92"/>
    <x v="8"/>
    <x v="20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x v="20"/>
    <n v="109"/>
    <n v="89.24"/>
    <x v="8"/>
    <x v="20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x v="20"/>
    <n v="290"/>
    <n v="19.329999999999998"/>
    <x v="8"/>
    <x v="20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x v="20"/>
    <n v="104"/>
    <n v="79.97"/>
    <x v="8"/>
    <x v="20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x v="20"/>
    <n v="322"/>
    <n v="56.41"/>
    <x v="8"/>
    <x v="20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x v="20"/>
    <n v="135"/>
    <n v="79.41"/>
    <x v="8"/>
    <x v="20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x v="20"/>
    <n v="270"/>
    <n v="76.44"/>
    <x v="8"/>
    <x v="20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x v="20"/>
    <n v="253"/>
    <n v="121"/>
    <x v="8"/>
    <x v="20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x v="20"/>
    <n v="261"/>
    <n v="54.62"/>
    <x v="8"/>
    <x v="20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x v="20"/>
    <n v="101"/>
    <n v="299.22000000000003"/>
    <x v="8"/>
    <x v="20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x v="20"/>
    <n v="126"/>
    <n v="58.53"/>
    <x v="8"/>
    <x v="20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x v="20"/>
    <n v="102"/>
    <n v="55.37"/>
    <x v="8"/>
    <x v="20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x v="20"/>
    <n v="199"/>
    <n v="183.8"/>
    <x v="8"/>
    <x v="20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x v="20"/>
    <n v="102"/>
    <n v="165.35"/>
    <x v="8"/>
    <x v="20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x v="20"/>
    <n v="103"/>
    <n v="234.79"/>
    <x v="8"/>
    <x v="20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x v="20"/>
    <n v="101"/>
    <n v="211.48"/>
    <x v="8"/>
    <x v="20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x v="20"/>
    <n v="115"/>
    <n v="32.340000000000003"/>
    <x v="8"/>
    <x v="20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x v="20"/>
    <n v="104"/>
    <n v="123.38"/>
    <x v="8"/>
    <x v="20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x v="20"/>
    <n v="155"/>
    <n v="207.07"/>
    <x v="8"/>
    <x v="20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x v="20"/>
    <n v="106"/>
    <n v="138.26"/>
    <x v="8"/>
    <x v="20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x v="20"/>
    <n v="254"/>
    <n v="493.82"/>
    <x v="8"/>
    <x v="20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x v="20"/>
    <n v="101"/>
    <n v="168.5"/>
    <x v="8"/>
    <x v="20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x v="20"/>
    <n v="129"/>
    <n v="38.869999999999997"/>
    <x v="8"/>
    <x v="20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x v="20"/>
    <n v="102"/>
    <n v="61.53"/>
    <x v="8"/>
    <x v="20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x v="20"/>
    <n v="132"/>
    <n v="105.44"/>
    <x v="8"/>
    <x v="20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x v="20"/>
    <n v="786"/>
    <n v="71.59"/>
    <x v="8"/>
    <x v="20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x v="20"/>
    <n v="146"/>
    <n v="91.88"/>
    <x v="8"/>
    <x v="20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x v="20"/>
    <n v="103"/>
    <n v="148.57"/>
    <x v="8"/>
    <x v="20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x v="20"/>
    <n v="172"/>
    <n v="174.21"/>
    <x v="8"/>
    <x v="20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x v="20"/>
    <n v="159"/>
    <n v="102.86"/>
    <x v="8"/>
    <x v="20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x v="20"/>
    <n v="104"/>
    <n v="111.18"/>
    <x v="8"/>
    <x v="20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x v="20"/>
    <n v="111"/>
    <n v="23.8"/>
    <x v="8"/>
    <x v="20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x v="20"/>
    <n v="280"/>
    <n v="81.27"/>
    <x v="8"/>
    <x v="20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x v="20"/>
    <n v="112"/>
    <n v="116.21"/>
    <x v="8"/>
    <x v="20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x v="21"/>
    <n v="7"/>
    <n v="58.89"/>
    <x v="4"/>
    <x v="21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x v="21"/>
    <n v="4"/>
    <n v="44"/>
    <x v="4"/>
    <x v="21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x v="21"/>
    <n v="4"/>
    <n v="48.43"/>
    <x v="4"/>
    <x v="21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x v="21"/>
    <n v="0"/>
    <n v="0"/>
    <x v="4"/>
    <x v="21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x v="21"/>
    <n v="29"/>
    <n v="61.04"/>
    <x v="4"/>
    <x v="21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x v="21"/>
    <n v="1"/>
    <n v="25"/>
    <x v="4"/>
    <x v="21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x v="21"/>
    <n v="0"/>
    <n v="0"/>
    <x v="4"/>
    <x v="21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x v="21"/>
    <n v="0"/>
    <n v="0"/>
    <x v="4"/>
    <x v="21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x v="21"/>
    <n v="1"/>
    <n v="40"/>
    <x v="4"/>
    <x v="21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x v="21"/>
    <n v="12"/>
    <n v="19.329999999999998"/>
    <x v="4"/>
    <x v="21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x v="21"/>
    <n v="0"/>
    <n v="0"/>
    <x v="4"/>
    <x v="21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x v="21"/>
    <n v="3"/>
    <n v="35"/>
    <x v="4"/>
    <x v="21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x v="21"/>
    <n v="0"/>
    <n v="0"/>
    <x v="4"/>
    <x v="21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x v="21"/>
    <n v="0"/>
    <n v="0"/>
    <x v="4"/>
    <x v="21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x v="21"/>
    <n v="18"/>
    <n v="59.33"/>
    <x v="4"/>
    <x v="21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x v="21"/>
    <n v="0"/>
    <n v="0"/>
    <x v="4"/>
    <x v="21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x v="21"/>
    <n v="3"/>
    <n v="30.13"/>
    <x v="4"/>
    <x v="21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x v="21"/>
    <n v="51"/>
    <n v="74.62"/>
    <x v="4"/>
    <x v="21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x v="21"/>
    <n v="1"/>
    <n v="5"/>
    <x v="4"/>
    <x v="21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x v="21"/>
    <n v="14"/>
    <n v="44.5"/>
    <x v="4"/>
    <x v="21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x v="11"/>
    <n v="104"/>
    <n v="46.13"/>
    <x v="4"/>
    <x v="11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x v="11"/>
    <n v="120"/>
    <n v="141.47"/>
    <x v="4"/>
    <x v="11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x v="11"/>
    <n v="117"/>
    <n v="75.48"/>
    <x v="4"/>
    <x v="11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x v="11"/>
    <n v="122"/>
    <n v="85.5"/>
    <x v="4"/>
    <x v="11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x v="11"/>
    <n v="152"/>
    <n v="64.25"/>
    <x v="4"/>
    <x v="11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x v="11"/>
    <n v="104"/>
    <n v="64.47"/>
    <x v="4"/>
    <x v="11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x v="11"/>
    <n v="200"/>
    <n v="118.2"/>
    <x v="4"/>
    <x v="11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x v="11"/>
    <n v="102"/>
    <n v="82.54"/>
    <x v="4"/>
    <x v="11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x v="11"/>
    <n v="138"/>
    <n v="34.17"/>
    <x v="4"/>
    <x v="11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x v="11"/>
    <n v="303833"/>
    <n v="42.73"/>
    <x v="4"/>
    <x v="11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x v="11"/>
    <n v="199"/>
    <n v="94.49"/>
    <x v="4"/>
    <x v="11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x v="11"/>
    <n v="202"/>
    <n v="55.7"/>
    <x v="4"/>
    <x v="11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x v="11"/>
    <n v="118"/>
    <n v="98.03"/>
    <x v="4"/>
    <x v="11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x v="11"/>
    <n v="295"/>
    <n v="92.1"/>
    <x v="4"/>
    <x v="11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x v="11"/>
    <n v="213"/>
    <n v="38.18"/>
    <x v="4"/>
    <x v="11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x v="11"/>
    <n v="104"/>
    <n v="27.15"/>
    <x v="4"/>
    <x v="11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x v="11"/>
    <n v="114"/>
    <n v="50.69"/>
    <x v="4"/>
    <x v="11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x v="11"/>
    <n v="101"/>
    <n v="38.94"/>
    <x v="4"/>
    <x v="11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x v="11"/>
    <n v="125"/>
    <n v="77.64"/>
    <x v="4"/>
    <x v="11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x v="11"/>
    <n v="119"/>
    <n v="43.54"/>
    <x v="4"/>
    <x v="11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x v="11"/>
    <n v="166"/>
    <n v="31.82"/>
    <x v="4"/>
    <x v="11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x v="11"/>
    <n v="119"/>
    <n v="63.18"/>
    <x v="4"/>
    <x v="11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x v="11"/>
    <n v="100"/>
    <n v="190.9"/>
    <x v="4"/>
    <x v="11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x v="11"/>
    <n v="102"/>
    <n v="140.86000000000001"/>
    <x v="4"/>
    <x v="11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x v="11"/>
    <n v="117"/>
    <n v="76.92"/>
    <x v="4"/>
    <x v="11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x v="11"/>
    <n v="109"/>
    <n v="99.16"/>
    <x v="4"/>
    <x v="11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x v="11"/>
    <n v="115"/>
    <n v="67.88"/>
    <x v="4"/>
    <x v="11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x v="11"/>
    <n v="102"/>
    <n v="246.29"/>
    <x v="4"/>
    <x v="11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x v="11"/>
    <n v="106"/>
    <n v="189.29"/>
    <x v="4"/>
    <x v="11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x v="11"/>
    <n v="104"/>
    <n v="76.67"/>
    <x v="4"/>
    <x v="11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x v="11"/>
    <n v="155"/>
    <n v="82.96"/>
    <x v="4"/>
    <x v="11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x v="11"/>
    <n v="162"/>
    <n v="62.52"/>
    <x v="4"/>
    <x v="11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x v="11"/>
    <n v="104"/>
    <n v="46.07"/>
    <x v="4"/>
    <x v="11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x v="11"/>
    <n v="106"/>
    <n v="38.54"/>
    <x v="4"/>
    <x v="11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x v="11"/>
    <n v="155"/>
    <n v="53.01"/>
    <x v="4"/>
    <x v="11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x v="11"/>
    <n v="111"/>
    <n v="73.36"/>
    <x v="4"/>
    <x v="11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x v="11"/>
    <n v="111"/>
    <n v="127.98"/>
    <x v="4"/>
    <x v="11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x v="11"/>
    <n v="111"/>
    <n v="104.73"/>
    <x v="4"/>
    <x v="11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x v="11"/>
    <n v="124"/>
    <n v="67.67"/>
    <x v="4"/>
    <x v="11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x v="11"/>
    <n v="211"/>
    <n v="95.93"/>
    <x v="4"/>
    <x v="11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x v="6"/>
    <n v="101"/>
    <n v="65.16"/>
    <x v="1"/>
    <x v="6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x v="6"/>
    <n v="102"/>
    <n v="32.270000000000003"/>
    <x v="1"/>
    <x v="6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x v="6"/>
    <n v="108"/>
    <n v="81.25"/>
    <x v="1"/>
    <x v="6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x v="6"/>
    <n v="242"/>
    <n v="24.2"/>
    <x v="1"/>
    <x v="6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x v="6"/>
    <n v="100"/>
    <n v="65.87"/>
    <x v="1"/>
    <x v="6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x v="6"/>
    <n v="125"/>
    <n v="36.08"/>
    <x v="1"/>
    <x v="6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x v="6"/>
    <n v="109"/>
    <n v="44.19"/>
    <x v="1"/>
    <x v="6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x v="6"/>
    <n v="146"/>
    <n v="104.07"/>
    <x v="1"/>
    <x v="6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x v="6"/>
    <n v="110"/>
    <n v="35.96"/>
    <x v="1"/>
    <x v="6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x v="6"/>
    <n v="102"/>
    <n v="127.79"/>
    <x v="1"/>
    <x v="6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x v="6"/>
    <n v="122"/>
    <n v="27.73"/>
    <x v="1"/>
    <x v="6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x v="6"/>
    <n v="102"/>
    <n v="39.83"/>
    <x v="1"/>
    <x v="6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x v="6"/>
    <n v="141"/>
    <n v="52.17"/>
    <x v="1"/>
    <x v="6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x v="6"/>
    <n v="110"/>
    <n v="92.04"/>
    <x v="1"/>
    <x v="6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x v="6"/>
    <n v="105"/>
    <n v="63.42"/>
    <x v="1"/>
    <x v="6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x v="6"/>
    <n v="124"/>
    <n v="135.63"/>
    <x v="1"/>
    <x v="6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x v="6"/>
    <n v="135"/>
    <n v="168.75"/>
    <x v="1"/>
    <x v="6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x v="6"/>
    <n v="103"/>
    <n v="70.86"/>
    <x v="1"/>
    <x v="6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x v="6"/>
    <n v="100"/>
    <n v="50"/>
    <x v="1"/>
    <x v="6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x v="6"/>
    <n v="130"/>
    <n v="42.21"/>
    <x v="1"/>
    <x v="6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x v="8"/>
    <n v="40"/>
    <n v="152.41"/>
    <x v="2"/>
    <x v="8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x v="8"/>
    <n v="26"/>
    <n v="90.62"/>
    <x v="2"/>
    <x v="8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x v="8"/>
    <n v="65"/>
    <n v="201.6"/>
    <x v="2"/>
    <x v="8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x v="8"/>
    <n v="12"/>
    <n v="127.93"/>
    <x v="2"/>
    <x v="8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x v="8"/>
    <n v="11"/>
    <n v="29.89"/>
    <x v="2"/>
    <x v="8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x v="8"/>
    <n v="112"/>
    <n v="367.97"/>
    <x v="2"/>
    <x v="8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x v="8"/>
    <n v="16"/>
    <n v="129.16999999999999"/>
    <x v="2"/>
    <x v="8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x v="8"/>
    <n v="32"/>
    <n v="800.7"/>
    <x v="2"/>
    <x v="8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x v="8"/>
    <n v="1"/>
    <n v="28"/>
    <x v="2"/>
    <x v="8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x v="8"/>
    <n v="31"/>
    <n v="102.02"/>
    <x v="2"/>
    <x v="8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x v="8"/>
    <n v="1"/>
    <n v="184.36"/>
    <x v="2"/>
    <x v="8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x v="8"/>
    <n v="40"/>
    <n v="162.91999999999999"/>
    <x v="2"/>
    <x v="8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x v="8"/>
    <n v="0"/>
    <n v="1"/>
    <x v="2"/>
    <x v="8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x v="8"/>
    <n v="6"/>
    <n v="603.53"/>
    <x v="2"/>
    <x v="8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x v="8"/>
    <n v="15"/>
    <n v="45.41"/>
    <x v="2"/>
    <x v="8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x v="8"/>
    <n v="15"/>
    <n v="97.33"/>
    <x v="2"/>
    <x v="8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x v="8"/>
    <n v="1"/>
    <n v="167.67"/>
    <x v="2"/>
    <x v="8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x v="8"/>
    <n v="1"/>
    <n v="859.86"/>
    <x v="2"/>
    <x v="8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x v="8"/>
    <n v="0"/>
    <n v="26.5"/>
    <x v="2"/>
    <x v="8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x v="8"/>
    <n v="9"/>
    <n v="30.27"/>
    <x v="2"/>
    <x v="8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x v="8"/>
    <n v="10"/>
    <n v="54.67"/>
    <x v="2"/>
    <x v="8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x v="8"/>
    <n v="2"/>
    <n v="60.75"/>
    <x v="2"/>
    <x v="8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x v="8"/>
    <n v="1"/>
    <n v="102.73"/>
    <x v="2"/>
    <x v="8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x v="8"/>
    <n v="4"/>
    <n v="41.59"/>
    <x v="2"/>
    <x v="8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x v="8"/>
    <n v="2"/>
    <n v="116.53"/>
    <x v="2"/>
    <x v="8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x v="8"/>
    <n v="1"/>
    <n v="45.33"/>
    <x v="2"/>
    <x v="8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x v="8"/>
    <n v="22"/>
    <n v="157.46"/>
    <x v="2"/>
    <x v="8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x v="8"/>
    <n v="1"/>
    <n v="100.5"/>
    <x v="2"/>
    <x v="8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x v="8"/>
    <n v="0"/>
    <n v="0"/>
    <x v="2"/>
    <x v="8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x v="8"/>
    <n v="0"/>
    <n v="0"/>
    <x v="2"/>
    <x v="8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x v="8"/>
    <n v="11"/>
    <n v="51.82"/>
    <x v="2"/>
    <x v="8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x v="8"/>
    <n v="20"/>
    <n v="308.75"/>
    <x v="2"/>
    <x v="8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x v="8"/>
    <n v="85"/>
    <n v="379.23"/>
    <x v="2"/>
    <x v="8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x v="8"/>
    <n v="49"/>
    <n v="176.36"/>
    <x v="2"/>
    <x v="8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x v="8"/>
    <n v="3"/>
    <n v="66.069999999999993"/>
    <x v="2"/>
    <x v="8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x v="8"/>
    <n v="7"/>
    <n v="89.65"/>
    <x v="2"/>
    <x v="8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x v="8"/>
    <n v="0"/>
    <n v="0"/>
    <x v="2"/>
    <x v="8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x v="8"/>
    <n v="70"/>
    <n v="382.39"/>
    <x v="2"/>
    <x v="8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x v="8"/>
    <n v="0"/>
    <n v="100"/>
    <x v="2"/>
    <x v="8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x v="8"/>
    <n v="102"/>
    <n v="158.36000000000001"/>
    <x v="2"/>
    <x v="8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x v="9"/>
    <n v="378"/>
    <n v="40.76"/>
    <x v="3"/>
    <x v="9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x v="9"/>
    <n v="125"/>
    <n v="53.57"/>
    <x v="3"/>
    <x v="9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x v="9"/>
    <n v="147"/>
    <n v="48.45"/>
    <x v="3"/>
    <x v="9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x v="9"/>
    <n v="102"/>
    <n v="82.42"/>
    <x v="3"/>
    <x v="9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x v="9"/>
    <n v="102"/>
    <n v="230.19"/>
    <x v="3"/>
    <x v="9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x v="9"/>
    <n v="204"/>
    <n v="59.36"/>
    <x v="3"/>
    <x v="9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x v="9"/>
    <n v="104"/>
    <n v="66.7"/>
    <x v="3"/>
    <x v="9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x v="9"/>
    <n v="101"/>
    <n v="168.78"/>
    <x v="3"/>
    <x v="9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x v="9"/>
    <n v="136"/>
    <n v="59.97"/>
    <x v="3"/>
    <x v="9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x v="9"/>
    <n v="134"/>
    <n v="31.81"/>
    <x v="3"/>
    <x v="9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x v="9"/>
    <n v="130"/>
    <n v="24.42"/>
    <x v="3"/>
    <x v="9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x v="9"/>
    <n v="123"/>
    <n v="25.35"/>
    <x v="3"/>
    <x v="9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x v="9"/>
    <n v="183"/>
    <n v="71.44"/>
    <x v="3"/>
    <x v="9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x v="9"/>
    <n v="125"/>
    <n v="38.549999999999997"/>
    <x v="3"/>
    <x v="9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x v="9"/>
    <n v="112"/>
    <n v="68.37"/>
    <x v="3"/>
    <x v="9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x v="9"/>
    <n v="116"/>
    <n v="40.21"/>
    <x v="3"/>
    <x v="9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x v="9"/>
    <n v="173"/>
    <n v="32.07"/>
    <x v="3"/>
    <x v="9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x v="9"/>
    <n v="126"/>
    <n v="28.63"/>
    <x v="3"/>
    <x v="9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x v="9"/>
    <n v="109"/>
    <n v="43.64"/>
    <x v="3"/>
    <x v="9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x v="9"/>
    <n v="100"/>
    <n v="40"/>
    <x v="3"/>
    <x v="9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x v="11"/>
    <n v="119"/>
    <n v="346.04"/>
    <x v="4"/>
    <x v="11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x v="11"/>
    <n v="100"/>
    <n v="81.739999999999995"/>
    <x v="4"/>
    <x v="11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x v="11"/>
    <n v="126"/>
    <n v="64.540000000000006"/>
    <x v="4"/>
    <x v="11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x v="11"/>
    <n v="114"/>
    <n v="63.48"/>
    <x v="4"/>
    <x v="11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x v="11"/>
    <n v="111"/>
    <n v="63.62"/>
    <x v="4"/>
    <x v="11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x v="11"/>
    <n v="105"/>
    <n v="83.97"/>
    <x v="4"/>
    <x v="11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x v="11"/>
    <n v="104"/>
    <n v="77.75"/>
    <x v="4"/>
    <x v="11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x v="11"/>
    <n v="107"/>
    <n v="107.07"/>
    <x v="4"/>
    <x v="11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x v="11"/>
    <n v="124"/>
    <n v="38.75"/>
    <x v="4"/>
    <x v="11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x v="11"/>
    <n v="105"/>
    <n v="201.94"/>
    <x v="4"/>
    <x v="11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x v="11"/>
    <n v="189"/>
    <n v="43.06"/>
    <x v="4"/>
    <x v="11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x v="11"/>
    <n v="171"/>
    <n v="62.87"/>
    <x v="4"/>
    <x v="11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x v="11"/>
    <n v="252"/>
    <n v="55.61"/>
    <x v="4"/>
    <x v="11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x v="11"/>
    <n v="116"/>
    <n v="48.71"/>
    <x v="4"/>
    <x v="11"/>
    <x v="1377"/>
    <d v="2017-02-03T04:11:00"/>
    <x v="1"/>
  </r>
  <r>
    <x v="1378"/>
    <s v="SIX BY SEVEN"/>
    <s v="A psychedelic post rock masterpiece!"/>
    <n v="2000"/>
    <n v="4067"/>
    <x v="0"/>
    <s v="GB"/>
    <s v="GBP"/>
    <x v="1378"/>
    <x v="1378"/>
    <b v="0"/>
    <n v="133"/>
    <b v="1"/>
    <x v="11"/>
    <n v="203"/>
    <n v="30.58"/>
    <x v="4"/>
    <x v="11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x v="11"/>
    <n v="112"/>
    <n v="73.91"/>
    <x v="4"/>
    <x v="11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x v="11"/>
    <n v="424"/>
    <n v="21.2"/>
    <x v="4"/>
    <x v="11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x v="11"/>
    <n v="107"/>
    <n v="73.36"/>
    <x v="4"/>
    <x v="11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x v="11"/>
    <n v="104"/>
    <n v="56.41"/>
    <x v="4"/>
    <x v="11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x v="11"/>
    <n v="212"/>
    <n v="50.25"/>
    <x v="4"/>
    <x v="11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x v="11"/>
    <n v="124"/>
    <n v="68.94"/>
    <x v="4"/>
    <x v="11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x v="11"/>
    <n v="110"/>
    <n v="65.91"/>
    <x v="4"/>
    <x v="11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x v="11"/>
    <n v="219"/>
    <n v="62.5"/>
    <x v="4"/>
    <x v="11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x v="11"/>
    <n v="137"/>
    <n v="70.06"/>
    <x v="4"/>
    <x v="11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x v="11"/>
    <n v="135"/>
    <n v="60.18"/>
    <x v="4"/>
    <x v="11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x v="11"/>
    <n v="145"/>
    <n v="21.38"/>
    <x v="4"/>
    <x v="11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x v="11"/>
    <n v="109"/>
    <n v="160.79"/>
    <x v="4"/>
    <x v="11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x v="11"/>
    <n v="110"/>
    <n v="42.38"/>
    <x v="4"/>
    <x v="11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x v="11"/>
    <n v="114"/>
    <n v="27.32"/>
    <x v="4"/>
    <x v="11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x v="11"/>
    <n v="102"/>
    <n v="196.83"/>
    <x v="4"/>
    <x v="11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x v="11"/>
    <n v="122"/>
    <n v="53.88"/>
    <x v="4"/>
    <x v="11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x v="11"/>
    <n v="112"/>
    <n v="47.76"/>
    <x v="4"/>
    <x v="11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x v="11"/>
    <n v="107"/>
    <n v="88.19"/>
    <x v="4"/>
    <x v="11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x v="11"/>
    <n v="114"/>
    <n v="72.06"/>
    <x v="4"/>
    <x v="11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x v="11"/>
    <n v="110"/>
    <n v="74.25"/>
    <x v="4"/>
    <x v="11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x v="11"/>
    <n v="126"/>
    <n v="61.7"/>
    <x v="4"/>
    <x v="11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x v="11"/>
    <n v="167"/>
    <n v="17.239999999999998"/>
    <x v="4"/>
    <x v="11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x v="11"/>
    <n v="497"/>
    <n v="51.72"/>
    <x v="4"/>
    <x v="11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x v="11"/>
    <n v="109"/>
    <n v="24.15"/>
    <x v="4"/>
    <x v="11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x v="11"/>
    <n v="103"/>
    <n v="62.17"/>
    <x v="4"/>
    <x v="11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x v="22"/>
    <n v="2"/>
    <n v="48.2"/>
    <x v="3"/>
    <x v="22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x v="22"/>
    <n v="0"/>
    <n v="6.18"/>
    <x v="3"/>
    <x v="22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x v="22"/>
    <n v="0"/>
    <n v="5"/>
    <x v="3"/>
    <x v="22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x v="22"/>
    <n v="1"/>
    <n v="7.5"/>
    <x v="3"/>
    <x v="22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x v="22"/>
    <n v="7"/>
    <n v="12"/>
    <x v="3"/>
    <x v="22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x v="22"/>
    <n v="0"/>
    <n v="0"/>
    <x v="3"/>
    <x v="22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x v="22"/>
    <n v="0"/>
    <n v="1"/>
    <x v="3"/>
    <x v="22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x v="22"/>
    <n v="0"/>
    <n v="2.33"/>
    <x v="3"/>
    <x v="22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x v="22"/>
    <n v="5"/>
    <n v="24.62"/>
    <x v="3"/>
    <x v="22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x v="22"/>
    <n v="5"/>
    <n v="100"/>
    <x v="3"/>
    <x v="22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x v="22"/>
    <n v="0"/>
    <n v="1"/>
    <x v="3"/>
    <x v="22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x v="22"/>
    <n v="18"/>
    <n v="88.89"/>
    <x v="3"/>
    <x v="22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x v="22"/>
    <n v="0"/>
    <n v="0"/>
    <x v="3"/>
    <x v="22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x v="22"/>
    <n v="1"/>
    <n v="27.5"/>
    <x v="3"/>
    <x v="22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x v="22"/>
    <n v="0"/>
    <n v="6"/>
    <x v="3"/>
    <x v="22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x v="22"/>
    <n v="7"/>
    <n v="44.5"/>
    <x v="3"/>
    <x v="22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x v="22"/>
    <n v="3"/>
    <n v="1"/>
    <x v="3"/>
    <x v="22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x v="22"/>
    <n v="0"/>
    <n v="100"/>
    <x v="3"/>
    <x v="22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x v="22"/>
    <n v="0"/>
    <n v="13"/>
    <x v="3"/>
    <x v="22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x v="22"/>
    <n v="0"/>
    <n v="100"/>
    <x v="3"/>
    <x v="22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x v="22"/>
    <n v="20"/>
    <n v="109.07"/>
    <x v="3"/>
    <x v="22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x v="22"/>
    <n v="0"/>
    <n v="0"/>
    <x v="3"/>
    <x v="22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x v="22"/>
    <n v="0"/>
    <n v="0"/>
    <x v="3"/>
    <x v="22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x v="22"/>
    <n v="8"/>
    <n v="104.75"/>
    <x v="3"/>
    <x v="22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x v="22"/>
    <n v="5"/>
    <n v="15"/>
    <x v="3"/>
    <x v="22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x v="22"/>
    <n v="0"/>
    <n v="0"/>
    <x v="3"/>
    <x v="22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x v="22"/>
    <n v="8"/>
    <n v="80.599999999999994"/>
    <x v="3"/>
    <x v="22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x v="22"/>
    <n v="32"/>
    <n v="115.55"/>
    <x v="3"/>
    <x v="22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x v="22"/>
    <n v="0"/>
    <n v="0"/>
    <x v="3"/>
    <x v="22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x v="22"/>
    <n v="7"/>
    <n v="80.5"/>
    <x v="3"/>
    <x v="22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x v="22"/>
    <n v="10"/>
    <n v="744.55"/>
    <x v="3"/>
    <x v="22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x v="22"/>
    <n v="0"/>
    <n v="7.5"/>
    <x v="3"/>
    <x v="22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x v="22"/>
    <n v="1"/>
    <n v="38.5"/>
    <x v="3"/>
    <x v="22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x v="22"/>
    <n v="27"/>
    <n v="36.68"/>
    <x v="3"/>
    <x v="22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x v="22"/>
    <n v="3"/>
    <n v="75"/>
    <x v="3"/>
    <x v="22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x v="22"/>
    <n v="7"/>
    <n v="30"/>
    <x v="3"/>
    <x v="22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x v="22"/>
    <n v="0"/>
    <n v="1"/>
    <x v="3"/>
    <x v="22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x v="22"/>
    <n v="1"/>
    <n v="673.33"/>
    <x v="3"/>
    <x v="22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x v="22"/>
    <n v="0"/>
    <n v="0"/>
    <x v="3"/>
    <x v="22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x v="22"/>
    <n v="0"/>
    <n v="0"/>
    <x v="3"/>
    <x v="22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x v="22"/>
    <n v="0"/>
    <n v="0"/>
    <x v="3"/>
    <x v="22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x v="22"/>
    <n v="0"/>
    <n v="0"/>
    <x v="3"/>
    <x v="22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x v="22"/>
    <n v="0"/>
    <n v="0"/>
    <x v="3"/>
    <x v="22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x v="22"/>
    <n v="0"/>
    <n v="25"/>
    <x v="3"/>
    <x v="22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x v="22"/>
    <n v="0"/>
    <n v="0"/>
    <x v="3"/>
    <x v="22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x v="22"/>
    <n v="0"/>
    <n v="0"/>
    <x v="3"/>
    <x v="22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x v="22"/>
    <n v="0"/>
    <n v="1"/>
    <x v="3"/>
    <x v="22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x v="22"/>
    <n v="0"/>
    <n v="1"/>
    <x v="3"/>
    <x v="22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x v="22"/>
    <n v="0"/>
    <n v="0"/>
    <x v="3"/>
    <x v="22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x v="22"/>
    <n v="0"/>
    <n v="0"/>
    <x v="3"/>
    <x v="22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x v="22"/>
    <n v="1"/>
    <n v="15"/>
    <x v="3"/>
    <x v="22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x v="22"/>
    <n v="11"/>
    <n v="225"/>
    <x v="3"/>
    <x v="22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x v="22"/>
    <n v="3"/>
    <n v="48.33"/>
    <x v="3"/>
    <x v="22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x v="22"/>
    <n v="0"/>
    <n v="0"/>
    <x v="3"/>
    <x v="22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x v="22"/>
    <n v="0"/>
    <n v="0"/>
    <x v="3"/>
    <x v="22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x v="22"/>
    <n v="0"/>
    <n v="0"/>
    <x v="3"/>
    <x v="22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x v="22"/>
    <n v="0"/>
    <n v="0"/>
    <x v="3"/>
    <x v="22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x v="23"/>
    <n v="101"/>
    <n v="44.67"/>
    <x v="3"/>
    <x v="23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x v="23"/>
    <n v="109"/>
    <n v="28.94"/>
    <x v="3"/>
    <x v="23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x v="23"/>
    <n v="148"/>
    <n v="35.44"/>
    <x v="3"/>
    <x v="23"/>
    <x v="1463"/>
    <d v="2013-04-07T20:52:18"/>
    <x v="4"/>
  </r>
  <r>
    <x v="1464"/>
    <s v="Science Studio"/>
    <s v="The Best Science Media on the Web"/>
    <n v="5000"/>
    <n v="8160"/>
    <x v="0"/>
    <s v="US"/>
    <s v="USD"/>
    <x v="1464"/>
    <x v="1464"/>
    <b v="1"/>
    <n v="234"/>
    <b v="1"/>
    <x v="23"/>
    <n v="163"/>
    <n v="34.869999999999997"/>
    <x v="3"/>
    <x v="23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x v="23"/>
    <n v="456"/>
    <n v="52.62"/>
    <x v="3"/>
    <x v="23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x v="23"/>
    <n v="108"/>
    <n v="69.599999999999994"/>
    <x v="3"/>
    <x v="23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x v="23"/>
    <n v="115"/>
    <n v="76.72"/>
    <x v="3"/>
    <x v="23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x v="23"/>
    <n v="102"/>
    <n v="33.19"/>
    <x v="3"/>
    <x v="23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x v="23"/>
    <n v="108"/>
    <n v="149.46"/>
    <x v="3"/>
    <x v="23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x v="23"/>
    <n v="125"/>
    <n v="23.17"/>
    <x v="3"/>
    <x v="23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x v="23"/>
    <n v="104"/>
    <n v="96.88"/>
    <x v="3"/>
    <x v="23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x v="23"/>
    <n v="139"/>
    <n v="103.2"/>
    <x v="3"/>
    <x v="23"/>
    <x v="1472"/>
    <d v="2013-10-16T13:01:43"/>
    <x v="4"/>
  </r>
  <r>
    <x v="1473"/>
    <s v="ONE LOVES ONLY FORM"/>
    <s v="Public Radio Project"/>
    <n v="1500"/>
    <n v="1807.74"/>
    <x v="0"/>
    <s v="US"/>
    <s v="USD"/>
    <x v="1473"/>
    <x v="1473"/>
    <b v="1"/>
    <n v="47"/>
    <b v="1"/>
    <x v="23"/>
    <n v="121"/>
    <n v="38.46"/>
    <x v="3"/>
    <x v="23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x v="23"/>
    <n v="112"/>
    <n v="44.32"/>
    <x v="3"/>
    <x v="23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x v="23"/>
    <n v="189"/>
    <n v="64.17"/>
    <x v="3"/>
    <x v="23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x v="23"/>
    <n v="662"/>
    <n v="43.33"/>
    <x v="3"/>
    <x v="23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x v="23"/>
    <n v="111"/>
    <n v="90.5"/>
    <x v="3"/>
    <x v="23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x v="23"/>
    <n v="1182"/>
    <n v="29.19"/>
    <x v="3"/>
    <x v="23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x v="23"/>
    <n v="137"/>
    <n v="30.96"/>
    <x v="3"/>
    <x v="23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x v="23"/>
    <n v="117"/>
    <n v="92.16"/>
    <x v="3"/>
    <x v="23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x v="10"/>
    <n v="2"/>
    <n v="17.5"/>
    <x v="3"/>
    <x v="10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x v="10"/>
    <n v="0"/>
    <n v="5"/>
    <x v="3"/>
    <x v="10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x v="10"/>
    <n v="1"/>
    <n v="25"/>
    <x v="3"/>
    <x v="10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x v="1484"/>
    <x v="1484"/>
    <b v="0"/>
    <n v="0"/>
    <b v="0"/>
    <x v="10"/>
    <n v="0"/>
    <n v="0"/>
    <x v="3"/>
    <x v="10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x v="10"/>
    <n v="2"/>
    <n v="50"/>
    <x v="3"/>
    <x v="10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x v="10"/>
    <n v="0"/>
    <n v="16"/>
    <x v="3"/>
    <x v="10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x v="10"/>
    <n v="0"/>
    <n v="0"/>
    <x v="3"/>
    <x v="10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x v="10"/>
    <n v="2"/>
    <n v="60"/>
    <x v="3"/>
    <x v="10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x v="10"/>
    <n v="0"/>
    <n v="0"/>
    <x v="3"/>
    <x v="10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x v="10"/>
    <n v="31"/>
    <n v="47.11"/>
    <x v="3"/>
    <x v="10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x v="10"/>
    <n v="8"/>
    <n v="100"/>
    <x v="3"/>
    <x v="10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x v="10"/>
    <n v="1"/>
    <n v="15"/>
    <x v="3"/>
    <x v="10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x v="10"/>
    <n v="0"/>
    <n v="0"/>
    <x v="3"/>
    <x v="10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x v="10"/>
    <n v="9"/>
    <n v="40.450000000000003"/>
    <x v="3"/>
    <x v="10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x v="10"/>
    <n v="0"/>
    <n v="0"/>
    <x v="3"/>
    <x v="10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x v="10"/>
    <n v="0"/>
    <n v="0"/>
    <x v="3"/>
    <x v="10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x v="10"/>
    <n v="0"/>
    <n v="1"/>
    <x v="3"/>
    <x v="10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x v="10"/>
    <n v="2"/>
    <n v="19"/>
    <x v="3"/>
    <x v="10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x v="10"/>
    <n v="0"/>
    <n v="5"/>
    <x v="3"/>
    <x v="10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x v="10"/>
    <n v="25"/>
    <n v="46.73"/>
    <x v="3"/>
    <x v="10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x v="20"/>
    <n v="166"/>
    <n v="97.73"/>
    <x v="8"/>
    <x v="20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x v="20"/>
    <n v="101"/>
    <n v="67.84"/>
    <x v="8"/>
    <x v="20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x v="20"/>
    <n v="108"/>
    <n v="56.98"/>
    <x v="8"/>
    <x v="20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x v="20"/>
    <n v="278"/>
    <n v="67.16"/>
    <x v="8"/>
    <x v="20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x v="20"/>
    <n v="104"/>
    <n v="48.04"/>
    <x v="8"/>
    <x v="20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x v="20"/>
    <n v="111"/>
    <n v="38.86"/>
    <x v="8"/>
    <x v="20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x v="20"/>
    <n v="215"/>
    <n v="78.180000000000007"/>
    <x v="8"/>
    <x v="20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x v="20"/>
    <n v="111"/>
    <n v="97.11"/>
    <x v="8"/>
    <x v="20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x v="20"/>
    <n v="124"/>
    <n v="110.39"/>
    <x v="8"/>
    <x v="20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x v="20"/>
    <n v="101"/>
    <n v="39.92"/>
    <x v="8"/>
    <x v="20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x v="20"/>
    <n v="112"/>
    <n v="75.98"/>
    <x v="8"/>
    <x v="20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x v="20"/>
    <n v="559"/>
    <n v="58.38"/>
    <x v="8"/>
    <x v="20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x v="20"/>
    <n v="150"/>
    <n v="55.82"/>
    <x v="8"/>
    <x v="20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x v="20"/>
    <n v="106"/>
    <n v="151.24"/>
    <x v="8"/>
    <x v="20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x v="20"/>
    <n v="157"/>
    <n v="849.67"/>
    <x v="8"/>
    <x v="20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x v="20"/>
    <n v="109"/>
    <n v="159.24"/>
    <x v="8"/>
    <x v="20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x v="20"/>
    <n v="162"/>
    <n v="39.51"/>
    <x v="8"/>
    <x v="20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x v="20"/>
    <n v="205"/>
    <n v="130.53"/>
    <x v="8"/>
    <x v="20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x v="20"/>
    <n v="103"/>
    <n v="64.16"/>
    <x v="8"/>
    <x v="20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x v="20"/>
    <n v="103"/>
    <n v="111.53"/>
    <x v="8"/>
    <x v="20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x v="20"/>
    <n v="107"/>
    <n v="170.45"/>
    <x v="8"/>
    <x v="20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x v="20"/>
    <n v="139"/>
    <n v="133.74"/>
    <x v="8"/>
    <x v="20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x v="20"/>
    <n v="125"/>
    <n v="95.83"/>
    <x v="8"/>
    <x v="20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x v="20"/>
    <n v="207"/>
    <n v="221.79"/>
    <x v="8"/>
    <x v="20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x v="20"/>
    <n v="174"/>
    <n v="32.32"/>
    <x v="8"/>
    <x v="20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x v="20"/>
    <n v="120"/>
    <n v="98.84"/>
    <x v="8"/>
    <x v="20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x v="20"/>
    <n v="110"/>
    <n v="55.22"/>
    <x v="8"/>
    <x v="20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x v="20"/>
    <n v="282"/>
    <n v="52.79"/>
    <x v="8"/>
    <x v="20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x v="20"/>
    <n v="101"/>
    <n v="135.66999999999999"/>
    <x v="8"/>
    <x v="20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x v="20"/>
    <n v="135"/>
    <n v="53.99"/>
    <x v="8"/>
    <x v="20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x v="20"/>
    <n v="176"/>
    <n v="56.64"/>
    <x v="8"/>
    <x v="20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x v="20"/>
    <n v="484"/>
    <n v="82.32"/>
    <x v="8"/>
    <x v="20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x v="20"/>
    <n v="145"/>
    <n v="88.26"/>
    <x v="8"/>
    <x v="20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x v="20"/>
    <n v="418"/>
    <n v="84.91"/>
    <x v="8"/>
    <x v="20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x v="20"/>
    <n v="132"/>
    <n v="48.15"/>
    <x v="8"/>
    <x v="20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x v="20"/>
    <n v="250"/>
    <n v="66.02"/>
    <x v="8"/>
    <x v="20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x v="20"/>
    <n v="180"/>
    <n v="96.38"/>
    <x v="8"/>
    <x v="20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x v="20"/>
    <n v="103"/>
    <n v="156.16999999999999"/>
    <x v="8"/>
    <x v="20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x v="20"/>
    <n v="136"/>
    <n v="95.76"/>
    <x v="8"/>
    <x v="20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x v="20"/>
    <n v="118"/>
    <n v="180.41"/>
    <x v="8"/>
    <x v="20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x v="24"/>
    <n v="0"/>
    <n v="3"/>
    <x v="8"/>
    <x v="24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x v="24"/>
    <n v="4"/>
    <n v="20"/>
    <x v="8"/>
    <x v="24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x v="24"/>
    <n v="0"/>
    <n v="10"/>
    <x v="8"/>
    <x v="24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x v="24"/>
    <n v="0"/>
    <n v="0"/>
    <x v="8"/>
    <x v="24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x v="24"/>
    <n v="0"/>
    <n v="1"/>
    <x v="8"/>
    <x v="24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x v="24"/>
    <n v="29"/>
    <n v="26.27"/>
    <x v="8"/>
    <x v="24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x v="24"/>
    <n v="0"/>
    <n v="0"/>
    <x v="8"/>
    <x v="24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x v="24"/>
    <n v="9"/>
    <n v="60"/>
    <x v="8"/>
    <x v="24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x v="24"/>
    <n v="34"/>
    <n v="28.33"/>
    <x v="8"/>
    <x v="24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x v="24"/>
    <n v="13"/>
    <n v="14.43"/>
    <x v="8"/>
    <x v="24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x v="24"/>
    <n v="0"/>
    <n v="0"/>
    <x v="8"/>
    <x v="24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x v="24"/>
    <n v="49"/>
    <n v="132.19"/>
    <x v="8"/>
    <x v="24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x v="24"/>
    <n v="0"/>
    <n v="0"/>
    <x v="8"/>
    <x v="24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x v="24"/>
    <n v="0"/>
    <n v="0"/>
    <x v="8"/>
    <x v="24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x v="24"/>
    <n v="0"/>
    <n v="0"/>
    <x v="8"/>
    <x v="24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x v="24"/>
    <n v="45"/>
    <n v="56.42"/>
    <x v="8"/>
    <x v="24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x v="24"/>
    <n v="4"/>
    <n v="100"/>
    <x v="8"/>
    <x v="24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x v="24"/>
    <n v="5"/>
    <n v="11.67"/>
    <x v="8"/>
    <x v="24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x v="24"/>
    <n v="0"/>
    <n v="50"/>
    <x v="8"/>
    <x v="24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x v="24"/>
    <n v="4"/>
    <n v="23.5"/>
    <x v="8"/>
    <x v="24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x v="25"/>
    <n v="1"/>
    <n v="67"/>
    <x v="3"/>
    <x v="25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x v="25"/>
    <n v="0"/>
    <n v="0"/>
    <x v="3"/>
    <x v="25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x v="25"/>
    <n v="1"/>
    <n v="42.5"/>
    <x v="3"/>
    <x v="25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x v="25"/>
    <n v="0"/>
    <n v="10"/>
    <x v="3"/>
    <x v="25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x v="25"/>
    <n v="3"/>
    <n v="100"/>
    <x v="3"/>
    <x v="25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x v="25"/>
    <n v="21"/>
    <n v="108.05"/>
    <x v="3"/>
    <x v="25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x v="25"/>
    <n v="4"/>
    <n v="26.92"/>
    <x v="3"/>
    <x v="25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x v="25"/>
    <n v="14"/>
    <n v="155"/>
    <x v="3"/>
    <x v="25"/>
    <x v="1568"/>
    <d v="2014-12-24T01:29:45"/>
    <x v="3"/>
  </r>
  <r>
    <x v="1569"/>
    <s v="to be removed (Canceled)"/>
    <s v="to be removed"/>
    <n v="30000"/>
    <n v="0"/>
    <x v="1"/>
    <s v="US"/>
    <s v="USD"/>
    <x v="1568"/>
    <x v="1569"/>
    <b v="0"/>
    <n v="0"/>
    <b v="0"/>
    <x v="25"/>
    <n v="0"/>
    <n v="0"/>
    <x v="3"/>
    <x v="25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x v="25"/>
    <n v="41"/>
    <n v="47.77"/>
    <x v="3"/>
    <x v="25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x v="25"/>
    <n v="1"/>
    <n v="20"/>
    <x v="3"/>
    <x v="25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x v="25"/>
    <n v="5"/>
    <n v="41.67"/>
    <x v="3"/>
    <x v="25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x v="25"/>
    <n v="2"/>
    <n v="74.33"/>
    <x v="3"/>
    <x v="25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x v="25"/>
    <n v="5"/>
    <n v="84.33"/>
    <x v="3"/>
    <x v="25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x v="25"/>
    <n v="23"/>
    <n v="65.459999999999994"/>
    <x v="3"/>
    <x v="25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x v="25"/>
    <n v="13"/>
    <n v="65"/>
    <x v="3"/>
    <x v="25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x v="25"/>
    <n v="1"/>
    <n v="27.5"/>
    <x v="3"/>
    <x v="25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x v="25"/>
    <n v="11"/>
    <n v="51.25"/>
    <x v="3"/>
    <x v="25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x v="25"/>
    <n v="1"/>
    <n v="14"/>
    <x v="3"/>
    <x v="25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x v="25"/>
    <n v="0"/>
    <n v="0"/>
    <x v="3"/>
    <x v="25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x v="26"/>
    <n v="1"/>
    <n v="5"/>
    <x v="8"/>
    <x v="26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x v="26"/>
    <n v="9"/>
    <n v="31"/>
    <x v="8"/>
    <x v="26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x v="26"/>
    <n v="0"/>
    <n v="15"/>
    <x v="8"/>
    <x v="26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x v="26"/>
    <n v="0"/>
    <n v="0"/>
    <x v="8"/>
    <x v="26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x v="26"/>
    <n v="79"/>
    <n v="131.66999999999999"/>
    <x v="8"/>
    <x v="26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x v="26"/>
    <n v="0"/>
    <n v="0"/>
    <x v="8"/>
    <x v="26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x v="26"/>
    <n v="0"/>
    <n v="1"/>
    <x v="8"/>
    <x v="26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x v="26"/>
    <n v="0"/>
    <n v="0"/>
    <x v="8"/>
    <x v="26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x v="26"/>
    <n v="0"/>
    <n v="0"/>
    <x v="8"/>
    <x v="26"/>
    <x v="1589"/>
    <d v="2015-10-09T23:38:06"/>
    <x v="0"/>
  </r>
  <r>
    <x v="1590"/>
    <s v="An Italian Adventure"/>
    <s v="Discover Italy through photography."/>
    <n v="60000"/>
    <n v="1020"/>
    <x v="2"/>
    <s v="IT"/>
    <s v="EUR"/>
    <x v="1589"/>
    <x v="1590"/>
    <b v="0"/>
    <n v="2"/>
    <b v="0"/>
    <x v="26"/>
    <n v="2"/>
    <n v="510"/>
    <x v="8"/>
    <x v="26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x v="26"/>
    <n v="29"/>
    <n v="44.48"/>
    <x v="8"/>
    <x v="26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x v="26"/>
    <n v="0"/>
    <n v="0"/>
    <x v="8"/>
    <x v="26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x v="26"/>
    <n v="0"/>
    <n v="1"/>
    <x v="8"/>
    <x v="26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x v="26"/>
    <n v="21"/>
    <n v="20.5"/>
    <x v="8"/>
    <x v="26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x v="26"/>
    <n v="0"/>
    <n v="40"/>
    <x v="8"/>
    <x v="26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x v="26"/>
    <n v="2"/>
    <n v="25"/>
    <x v="8"/>
    <x v="26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x v="26"/>
    <n v="0"/>
    <n v="0"/>
    <x v="8"/>
    <x v="26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x v="26"/>
    <n v="0"/>
    <n v="1"/>
    <x v="8"/>
    <x v="26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x v="26"/>
    <n v="0"/>
    <n v="0"/>
    <x v="8"/>
    <x v="26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x v="26"/>
    <n v="7"/>
    <n v="40.78"/>
    <x v="8"/>
    <x v="26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x v="11"/>
    <n v="108"/>
    <n v="48.33"/>
    <x v="4"/>
    <x v="11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x v="11"/>
    <n v="100"/>
    <n v="46.95"/>
    <x v="4"/>
    <x v="11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x v="11"/>
    <n v="100"/>
    <n v="66.69"/>
    <x v="4"/>
    <x v="11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x v="11"/>
    <n v="122"/>
    <n v="48.84"/>
    <x v="4"/>
    <x v="11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x v="11"/>
    <n v="101"/>
    <n v="137.31"/>
    <x v="4"/>
    <x v="11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x v="11"/>
    <n v="101"/>
    <n v="87.83"/>
    <x v="4"/>
    <x v="11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x v="11"/>
    <n v="145"/>
    <n v="70.790000000000006"/>
    <x v="4"/>
    <x v="11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x v="11"/>
    <n v="101"/>
    <n v="52.83"/>
    <x v="4"/>
    <x v="11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x v="11"/>
    <n v="118"/>
    <n v="443.75"/>
    <x v="4"/>
    <x v="11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x v="11"/>
    <n v="272"/>
    <n v="48.54"/>
    <x v="4"/>
    <x v="11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x v="11"/>
    <n v="125"/>
    <n v="37.07"/>
    <x v="4"/>
    <x v="11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x v="11"/>
    <n v="110"/>
    <n v="50"/>
    <x v="4"/>
    <x v="11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x v="11"/>
    <n v="102"/>
    <n v="39.04"/>
    <x v="4"/>
    <x v="11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x v="11"/>
    <n v="103"/>
    <n v="66.69"/>
    <x v="4"/>
    <x v="11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x v="11"/>
    <n v="114"/>
    <n v="67.13"/>
    <x v="4"/>
    <x v="11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x v="11"/>
    <n v="104"/>
    <n v="66.37"/>
    <x v="4"/>
    <x v="11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x v="11"/>
    <n v="146"/>
    <n v="64.62"/>
    <x v="4"/>
    <x v="11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x v="11"/>
    <n v="105"/>
    <n v="58.37"/>
    <x v="4"/>
    <x v="11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x v="11"/>
    <n v="133"/>
    <n v="86.96"/>
    <x v="4"/>
    <x v="11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x v="11"/>
    <n v="113"/>
    <n v="66.47"/>
    <x v="4"/>
    <x v="11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x v="11"/>
    <n v="121"/>
    <n v="163.78"/>
    <x v="4"/>
    <x v="11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x v="11"/>
    <n v="102"/>
    <n v="107.98"/>
    <x v="4"/>
    <x v="11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x v="11"/>
    <n v="101"/>
    <n v="42.11"/>
    <x v="4"/>
    <x v="11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x v="11"/>
    <n v="118"/>
    <n v="47.2"/>
    <x v="4"/>
    <x v="11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x v="11"/>
    <n v="155"/>
    <n v="112.02"/>
    <x v="4"/>
    <x v="11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x v="11"/>
    <n v="101"/>
    <n v="74.95"/>
    <x v="4"/>
    <x v="11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x v="11"/>
    <n v="117"/>
    <n v="61.58"/>
    <x v="4"/>
    <x v="11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x v="11"/>
    <n v="101"/>
    <n v="45.88"/>
    <x v="4"/>
    <x v="11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x v="11"/>
    <n v="104"/>
    <n v="75.849999999999994"/>
    <x v="4"/>
    <x v="11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x v="11"/>
    <n v="265"/>
    <n v="84.21"/>
    <x v="4"/>
    <x v="11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x v="11"/>
    <n v="156"/>
    <n v="117.23"/>
    <x v="4"/>
    <x v="11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x v="11"/>
    <n v="102"/>
    <n v="86.49"/>
    <x v="4"/>
    <x v="11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x v="11"/>
    <n v="100"/>
    <n v="172.41"/>
    <x v="4"/>
    <x v="11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x v="11"/>
    <n v="101"/>
    <n v="62.81"/>
    <x v="4"/>
    <x v="11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x v="11"/>
    <n v="125"/>
    <n v="67.73"/>
    <x v="4"/>
    <x v="11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x v="11"/>
    <n v="104"/>
    <n v="53.56"/>
    <x v="4"/>
    <x v="11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x v="11"/>
    <n v="104"/>
    <n v="34.6"/>
    <x v="4"/>
    <x v="11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x v="11"/>
    <n v="105"/>
    <n v="38.89"/>
    <x v="4"/>
    <x v="11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x v="11"/>
    <n v="100"/>
    <n v="94.74"/>
    <x v="4"/>
    <x v="11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x v="11"/>
    <n v="170"/>
    <n v="39.97"/>
    <x v="4"/>
    <x v="11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x v="27"/>
    <n v="101"/>
    <n v="97.5"/>
    <x v="4"/>
    <x v="27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x v="27"/>
    <n v="100"/>
    <n v="42.86"/>
    <x v="4"/>
    <x v="27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x v="27"/>
    <n v="125"/>
    <n v="168.51"/>
    <x v="4"/>
    <x v="27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x v="27"/>
    <n v="110"/>
    <n v="85.55"/>
    <x v="4"/>
    <x v="27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x v="27"/>
    <n v="111"/>
    <n v="554"/>
    <x v="4"/>
    <x v="27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x v="27"/>
    <n v="110"/>
    <n v="26.55"/>
    <x v="4"/>
    <x v="27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x v="27"/>
    <n v="105"/>
    <n v="113.83"/>
    <x v="4"/>
    <x v="27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x v="27"/>
    <n v="125"/>
    <n v="32.01"/>
    <x v="4"/>
    <x v="27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x v="27"/>
    <n v="101"/>
    <n v="47.19"/>
    <x v="4"/>
    <x v="27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x v="27"/>
    <n v="142"/>
    <n v="88.47"/>
    <x v="4"/>
    <x v="27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x v="27"/>
    <n v="101"/>
    <n v="100.75"/>
    <x v="4"/>
    <x v="27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x v="27"/>
    <n v="101"/>
    <n v="64.709999999999994"/>
    <x v="4"/>
    <x v="27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x v="27"/>
    <n v="174"/>
    <n v="51.85"/>
    <x v="4"/>
    <x v="27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x v="27"/>
    <n v="120"/>
    <n v="38.79"/>
    <x v="4"/>
    <x v="27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x v="27"/>
    <n v="143"/>
    <n v="44.65"/>
    <x v="4"/>
    <x v="27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x v="27"/>
    <n v="100"/>
    <n v="156.77000000000001"/>
    <x v="4"/>
    <x v="27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x v="27"/>
    <n v="105"/>
    <n v="118.7"/>
    <x v="4"/>
    <x v="27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x v="27"/>
    <n v="132"/>
    <n v="74.150000000000006"/>
    <x v="4"/>
    <x v="27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x v="27"/>
    <n v="113"/>
    <n v="12.53"/>
    <x v="4"/>
    <x v="27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x v="27"/>
    <n v="1254"/>
    <n v="27.86"/>
    <x v="4"/>
    <x v="27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x v="27"/>
    <n v="103"/>
    <n v="80.180000000000007"/>
    <x v="4"/>
    <x v="27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x v="27"/>
    <n v="103"/>
    <n v="132.44"/>
    <x v="4"/>
    <x v="27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x v="27"/>
    <n v="108"/>
    <n v="33.75"/>
    <x v="4"/>
    <x v="27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x v="27"/>
    <n v="122"/>
    <n v="34.380000000000003"/>
    <x v="4"/>
    <x v="27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x v="27"/>
    <n v="119"/>
    <n v="44.96"/>
    <x v="4"/>
    <x v="27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x v="27"/>
    <n v="161"/>
    <n v="41.04"/>
    <x v="4"/>
    <x v="27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x v="27"/>
    <n v="127"/>
    <n v="52.6"/>
    <x v="4"/>
    <x v="27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x v="27"/>
    <n v="103"/>
    <n v="70.78"/>
    <x v="4"/>
    <x v="27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x v="27"/>
    <n v="140"/>
    <n v="53.75"/>
    <x v="4"/>
    <x v="27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x v="27"/>
    <n v="103"/>
    <n v="44.61"/>
    <x v="4"/>
    <x v="27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x v="27"/>
    <n v="101"/>
    <n v="26.15"/>
    <x v="4"/>
    <x v="27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x v="27"/>
    <n v="113"/>
    <n v="39.18"/>
    <x v="4"/>
    <x v="27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x v="27"/>
    <n v="128"/>
    <n v="45.59"/>
    <x v="4"/>
    <x v="27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x v="27"/>
    <n v="202"/>
    <n v="89.25"/>
    <x v="4"/>
    <x v="27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x v="27"/>
    <n v="137"/>
    <n v="40.42"/>
    <x v="4"/>
    <x v="27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x v="27"/>
    <n v="115"/>
    <n v="82.38"/>
    <x v="4"/>
    <x v="27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x v="27"/>
    <n v="112"/>
    <n v="159.52000000000001"/>
    <x v="4"/>
    <x v="27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x v="27"/>
    <n v="118"/>
    <n v="36.24"/>
    <x v="4"/>
    <x v="27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x v="27"/>
    <n v="175"/>
    <n v="62.5"/>
    <x v="4"/>
    <x v="27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x v="27"/>
    <n v="118"/>
    <n v="47"/>
    <x v="4"/>
    <x v="27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x v="28"/>
    <n v="101"/>
    <n v="74.58"/>
    <x v="4"/>
    <x v="28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x v="28"/>
    <n v="0"/>
    <n v="0"/>
    <x v="4"/>
    <x v="28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x v="28"/>
    <n v="22"/>
    <n v="76"/>
    <x v="4"/>
    <x v="28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x v="28"/>
    <n v="109"/>
    <n v="86.44"/>
    <x v="4"/>
    <x v="28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x v="28"/>
    <n v="103"/>
    <n v="24"/>
    <x v="4"/>
    <x v="28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x v="28"/>
    <n v="0"/>
    <n v="18"/>
    <x v="4"/>
    <x v="28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x v="28"/>
    <n v="31"/>
    <n v="80.13"/>
    <x v="4"/>
    <x v="28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x v="28"/>
    <n v="44"/>
    <n v="253.14"/>
    <x v="4"/>
    <x v="28"/>
    <x v="1688"/>
    <d v="2017-04-09T11:49:54"/>
    <x v="1"/>
  </r>
  <r>
    <x v="1689"/>
    <s v="Fly Away"/>
    <s v="Praising the Living God in the second half of life."/>
    <n v="2400"/>
    <n v="2400"/>
    <x v="3"/>
    <s v="US"/>
    <s v="USD"/>
    <x v="1688"/>
    <x v="1689"/>
    <b v="0"/>
    <n v="14"/>
    <b v="0"/>
    <x v="28"/>
    <n v="100"/>
    <n v="171.43"/>
    <x v="4"/>
    <x v="28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x v="28"/>
    <n v="25"/>
    <n v="57.73"/>
    <x v="4"/>
    <x v="28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x v="28"/>
    <n v="33"/>
    <n v="264.26"/>
    <x v="4"/>
    <x v="28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x v="28"/>
    <n v="48"/>
    <n v="159.33000000000001"/>
    <x v="4"/>
    <x v="28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x v="28"/>
    <n v="9"/>
    <n v="35"/>
    <x v="4"/>
    <x v="28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x v="28"/>
    <n v="0"/>
    <n v="5"/>
    <x v="4"/>
    <x v="28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x v="28"/>
    <n v="12"/>
    <n v="61.09"/>
    <x v="4"/>
    <x v="28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x v="28"/>
    <n v="0"/>
    <n v="0"/>
    <x v="4"/>
    <x v="28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x v="28"/>
    <n v="20"/>
    <n v="114.82"/>
    <x v="4"/>
    <x v="28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x v="28"/>
    <n v="0"/>
    <n v="0"/>
    <x v="4"/>
    <x v="28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x v="28"/>
    <n v="4"/>
    <n v="54"/>
    <x v="4"/>
    <x v="28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x v="28"/>
    <n v="26"/>
    <n v="65.97"/>
    <x v="4"/>
    <x v="28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x v="28"/>
    <n v="0"/>
    <n v="5"/>
    <x v="4"/>
    <x v="28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x v="28"/>
    <n v="0"/>
    <n v="1"/>
    <x v="4"/>
    <x v="28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x v="28"/>
    <n v="1"/>
    <n v="25.5"/>
    <x v="4"/>
    <x v="28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x v="28"/>
    <n v="65"/>
    <n v="118.36"/>
    <x v="4"/>
    <x v="28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x v="28"/>
    <n v="0"/>
    <n v="0"/>
    <x v="4"/>
    <x v="28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x v="28"/>
    <n v="0"/>
    <n v="0"/>
    <x v="4"/>
    <x v="28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x v="28"/>
    <n v="10"/>
    <n v="54.11"/>
    <x v="4"/>
    <x v="28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x v="28"/>
    <n v="0"/>
    <n v="0"/>
    <x v="4"/>
    <x v="28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x v="28"/>
    <n v="5"/>
    <n v="21.25"/>
    <x v="4"/>
    <x v="28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x v="28"/>
    <n v="1"/>
    <n v="34"/>
    <x v="4"/>
    <x v="28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x v="28"/>
    <n v="11"/>
    <n v="525"/>
    <x v="4"/>
    <x v="28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x v="28"/>
    <n v="0"/>
    <n v="0"/>
    <x v="4"/>
    <x v="28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x v="28"/>
    <n v="2"/>
    <n v="50"/>
    <x v="4"/>
    <x v="28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x v="28"/>
    <n v="8"/>
    <n v="115.71"/>
    <x v="4"/>
    <x v="28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x v="28"/>
    <n v="0"/>
    <n v="5.5"/>
    <x v="4"/>
    <x v="28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x v="28"/>
    <n v="8"/>
    <n v="50"/>
    <x v="4"/>
    <x v="28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x v="28"/>
    <n v="43"/>
    <n v="34.020000000000003"/>
    <x v="4"/>
    <x v="28"/>
    <x v="1717"/>
    <d v="2016-04-21T04:00:00"/>
    <x v="2"/>
  </r>
  <r>
    <x v="1718"/>
    <s v="The Prodigal Son"/>
    <s v="A melody for the galaxy."/>
    <n v="35000"/>
    <n v="75"/>
    <x v="2"/>
    <s v="US"/>
    <s v="USD"/>
    <x v="1717"/>
    <x v="1718"/>
    <b v="0"/>
    <n v="2"/>
    <b v="0"/>
    <x v="28"/>
    <n v="0"/>
    <n v="37.5"/>
    <x v="4"/>
    <x v="28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x v="28"/>
    <n v="1"/>
    <n v="11.67"/>
    <x v="4"/>
    <x v="28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x v="28"/>
    <n v="6"/>
    <n v="28.13"/>
    <x v="4"/>
    <x v="28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x v="28"/>
    <n v="0"/>
    <n v="0"/>
    <x v="4"/>
    <x v="28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x v="28"/>
    <n v="0"/>
    <n v="1"/>
    <x v="4"/>
    <x v="28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x v="28"/>
    <n v="7"/>
    <n v="216.67"/>
    <x v="4"/>
    <x v="28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x v="28"/>
    <n v="1"/>
    <n v="8.75"/>
    <x v="4"/>
    <x v="28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x v="28"/>
    <n v="10"/>
    <n v="62.22"/>
    <x v="4"/>
    <x v="28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x v="28"/>
    <n v="34"/>
    <n v="137.25"/>
    <x v="4"/>
    <x v="28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x v="28"/>
    <n v="0"/>
    <n v="1"/>
    <x v="4"/>
    <x v="28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x v="28"/>
    <n v="68"/>
    <n v="122.14"/>
    <x v="4"/>
    <x v="28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x v="28"/>
    <n v="0"/>
    <n v="0"/>
    <x v="4"/>
    <x v="28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x v="28"/>
    <n v="0"/>
    <n v="0"/>
    <x v="4"/>
    <x v="28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x v="28"/>
    <n v="0"/>
    <n v="0"/>
    <x v="4"/>
    <x v="28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x v="28"/>
    <n v="0"/>
    <n v="0"/>
    <x v="4"/>
    <x v="28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x v="28"/>
    <n v="0"/>
    <n v="0"/>
    <x v="4"/>
    <x v="28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x v="28"/>
    <n v="0"/>
    <n v="1"/>
    <x v="4"/>
    <x v="28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x v="28"/>
    <n v="11"/>
    <n v="55"/>
    <x v="4"/>
    <x v="28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x v="28"/>
    <n v="1"/>
    <n v="22"/>
    <x v="4"/>
    <x v="28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x v="28"/>
    <n v="21"/>
    <n v="56.67"/>
    <x v="4"/>
    <x v="28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x v="28"/>
    <n v="0"/>
    <n v="20"/>
    <x v="4"/>
    <x v="28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x v="28"/>
    <n v="0"/>
    <n v="1"/>
    <x v="4"/>
    <x v="28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x v="28"/>
    <n v="0"/>
    <n v="0"/>
    <x v="4"/>
    <x v="28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x v="20"/>
    <n v="111"/>
    <n v="25.58"/>
    <x v="8"/>
    <x v="20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x v="20"/>
    <n v="109"/>
    <n v="63.97"/>
    <x v="8"/>
    <x v="20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x v="20"/>
    <n v="100"/>
    <n v="89.93"/>
    <x v="8"/>
    <x v="20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x v="20"/>
    <n v="118"/>
    <n v="93.07"/>
    <x v="8"/>
    <x v="20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x v="20"/>
    <n v="114"/>
    <n v="89.67"/>
    <x v="8"/>
    <x v="20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x v="20"/>
    <n v="148"/>
    <n v="207.62"/>
    <x v="8"/>
    <x v="20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x v="20"/>
    <n v="105"/>
    <n v="59.41"/>
    <x v="8"/>
    <x v="20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x v="20"/>
    <n v="130"/>
    <n v="358.97"/>
    <x v="8"/>
    <x v="20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x v="20"/>
    <n v="123"/>
    <n v="94.74"/>
    <x v="8"/>
    <x v="20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x v="20"/>
    <n v="202"/>
    <n v="80.650000000000006"/>
    <x v="8"/>
    <x v="20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x v="20"/>
    <n v="103"/>
    <n v="168.69"/>
    <x v="8"/>
    <x v="20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x v="20"/>
    <n v="260"/>
    <n v="34.69"/>
    <x v="8"/>
    <x v="20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x v="20"/>
    <n v="108"/>
    <n v="462.86"/>
    <x v="8"/>
    <x v="20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x v="20"/>
    <n v="111"/>
    <n v="104.39"/>
    <x v="8"/>
    <x v="20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x v="20"/>
    <n v="120"/>
    <n v="7.5"/>
    <x v="8"/>
    <x v="20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x v="20"/>
    <n v="103"/>
    <n v="47.13"/>
    <x v="8"/>
    <x v="20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x v="20"/>
    <n v="116"/>
    <n v="414.29"/>
    <x v="8"/>
    <x v="20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x v="20"/>
    <n v="115"/>
    <n v="42.48"/>
    <x v="8"/>
    <x v="20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x v="1758"/>
    <x v="1759"/>
    <b v="0"/>
    <n v="49"/>
    <b v="1"/>
    <x v="20"/>
    <n v="107"/>
    <n v="108.78"/>
    <x v="8"/>
    <x v="20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x v="20"/>
    <n v="165"/>
    <n v="81.099999999999994"/>
    <x v="8"/>
    <x v="20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x v="20"/>
    <n v="155"/>
    <n v="51.67"/>
    <x v="8"/>
    <x v="20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x v="20"/>
    <n v="885"/>
    <n v="35.4"/>
    <x v="8"/>
    <x v="20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x v="20"/>
    <n v="102"/>
    <n v="103.64"/>
    <x v="8"/>
    <x v="20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x v="20"/>
    <n v="20"/>
    <n v="55.28"/>
    <x v="8"/>
    <x v="20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x v="20"/>
    <n v="59"/>
    <n v="72.17"/>
    <x v="8"/>
    <x v="20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x v="20"/>
    <n v="0"/>
    <n v="0"/>
    <x v="8"/>
    <x v="20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x v="20"/>
    <n v="46"/>
    <n v="58.62"/>
    <x v="8"/>
    <x v="20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x v="20"/>
    <n v="4"/>
    <n v="12.47"/>
    <x v="8"/>
    <x v="20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x v="20"/>
    <n v="3"/>
    <n v="49.14"/>
    <x v="8"/>
    <x v="20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x v="20"/>
    <n v="57"/>
    <n v="150.5"/>
    <x v="8"/>
    <x v="20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x v="20"/>
    <n v="21"/>
    <n v="35.799999999999997"/>
    <x v="8"/>
    <x v="20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x v="20"/>
    <n v="16"/>
    <n v="45.16"/>
    <x v="8"/>
    <x v="20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x v="20"/>
    <n v="6"/>
    <n v="98.79"/>
    <x v="8"/>
    <x v="20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x v="20"/>
    <n v="46"/>
    <n v="88.31"/>
    <x v="8"/>
    <x v="20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x v="20"/>
    <n v="65"/>
    <n v="170.63"/>
    <x v="8"/>
    <x v="20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x v="20"/>
    <n v="7"/>
    <n v="83.75"/>
    <x v="8"/>
    <x v="20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x v="20"/>
    <n v="14"/>
    <n v="65.099999999999994"/>
    <x v="8"/>
    <x v="20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x v="20"/>
    <n v="2"/>
    <n v="66.33"/>
    <x v="8"/>
    <x v="20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x v="20"/>
    <n v="36"/>
    <n v="104.89"/>
    <x v="8"/>
    <x v="20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x v="20"/>
    <n v="40"/>
    <n v="78.44"/>
    <x v="8"/>
    <x v="20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x v="20"/>
    <n v="26"/>
    <n v="59.04"/>
    <x v="8"/>
    <x v="20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x v="20"/>
    <n v="15"/>
    <n v="71.34"/>
    <x v="8"/>
    <x v="20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x v="20"/>
    <n v="24"/>
    <n v="51.23"/>
    <x v="8"/>
    <x v="20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x v="20"/>
    <n v="40"/>
    <n v="60.24"/>
    <x v="8"/>
    <x v="20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x v="20"/>
    <n v="20"/>
    <n v="44.94"/>
    <x v="8"/>
    <x v="20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x v="20"/>
    <n v="48"/>
    <n v="31.21"/>
    <x v="8"/>
    <x v="20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x v="20"/>
    <n v="15"/>
    <n v="63.88"/>
    <x v="8"/>
    <x v="20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x v="20"/>
    <n v="1"/>
    <n v="19"/>
    <x v="8"/>
    <x v="20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x v="20"/>
    <n v="1"/>
    <n v="10"/>
    <x v="8"/>
    <x v="20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x v="20"/>
    <n v="5"/>
    <n v="109.07"/>
    <x v="8"/>
    <x v="20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x v="20"/>
    <n v="4"/>
    <n v="26.75"/>
    <x v="8"/>
    <x v="20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x v="20"/>
    <n v="61"/>
    <n v="109.94"/>
    <x v="8"/>
    <x v="20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x v="20"/>
    <n v="1"/>
    <n v="20"/>
    <x v="8"/>
    <x v="20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x v="20"/>
    <n v="11"/>
    <n v="55.39"/>
    <x v="8"/>
    <x v="20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x v="20"/>
    <n v="39"/>
    <n v="133.9"/>
    <x v="8"/>
    <x v="20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x v="20"/>
    <n v="22"/>
    <n v="48.72"/>
    <x v="8"/>
    <x v="20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x v="20"/>
    <n v="68"/>
    <n v="48.25"/>
    <x v="8"/>
    <x v="20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x v="20"/>
    <n v="14"/>
    <n v="58.97"/>
    <x v="8"/>
    <x v="20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x v="20"/>
    <n v="2"/>
    <n v="11.64"/>
    <x v="8"/>
    <x v="20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x v="20"/>
    <n v="20"/>
    <n v="83.72"/>
    <x v="8"/>
    <x v="20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x v="20"/>
    <n v="14"/>
    <n v="63.65"/>
    <x v="8"/>
    <x v="20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x v="20"/>
    <n v="48"/>
    <n v="94.28"/>
    <x v="8"/>
    <x v="20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x v="20"/>
    <n v="31"/>
    <n v="71.87"/>
    <x v="8"/>
    <x v="20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x v="20"/>
    <n v="35"/>
    <n v="104.85"/>
    <x v="8"/>
    <x v="20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x v="20"/>
    <n v="36"/>
    <n v="67.14"/>
    <x v="8"/>
    <x v="20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x v="20"/>
    <n v="3"/>
    <n v="73.88"/>
    <x v="8"/>
    <x v="20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x v="20"/>
    <n v="11"/>
    <n v="69.13"/>
    <x v="8"/>
    <x v="20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x v="20"/>
    <n v="41"/>
    <n v="120.77"/>
    <x v="8"/>
    <x v="20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x v="20"/>
    <n v="11"/>
    <n v="42.22"/>
    <x v="8"/>
    <x v="20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x v="20"/>
    <n v="3"/>
    <n v="7.5"/>
    <x v="8"/>
    <x v="20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x v="20"/>
    <n v="0"/>
    <n v="1.54"/>
    <x v="8"/>
    <x v="20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x v="20"/>
    <n v="13"/>
    <n v="37.61"/>
    <x v="8"/>
    <x v="20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x v="20"/>
    <n v="0"/>
    <n v="0"/>
    <x v="8"/>
    <x v="20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x v="20"/>
    <n v="49"/>
    <n v="42.16"/>
    <x v="8"/>
    <x v="20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x v="20"/>
    <n v="0"/>
    <n v="0"/>
    <x v="8"/>
    <x v="20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x v="20"/>
    <n v="2"/>
    <n v="84.83"/>
    <x v="8"/>
    <x v="20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x v="20"/>
    <n v="52"/>
    <n v="94.19"/>
    <x v="8"/>
    <x v="20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x v="20"/>
    <n v="0"/>
    <n v="0"/>
    <x v="8"/>
    <x v="20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x v="20"/>
    <n v="2"/>
    <n v="6.25"/>
    <x v="8"/>
    <x v="20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x v="20"/>
    <n v="7"/>
    <n v="213.38"/>
    <x v="8"/>
    <x v="20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x v="11"/>
    <n v="135"/>
    <n v="59.16"/>
    <x v="4"/>
    <x v="11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x v="11"/>
    <n v="100"/>
    <n v="27.27"/>
    <x v="4"/>
    <x v="11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x v="11"/>
    <n v="116"/>
    <n v="24.58"/>
    <x v="4"/>
    <x v="11"/>
    <x v="1823"/>
    <d v="2012-10-24T16:26:16"/>
    <x v="5"/>
  </r>
  <r>
    <x v="1824"/>
    <s v="Tin Man's Broken Wisdom Fund"/>
    <s v="cd fund raiser"/>
    <n v="3000"/>
    <n v="3002"/>
    <x v="0"/>
    <s v="US"/>
    <s v="USD"/>
    <x v="1823"/>
    <x v="1824"/>
    <b v="0"/>
    <n v="40"/>
    <b v="1"/>
    <x v="11"/>
    <n v="100"/>
    <n v="75.05"/>
    <x v="4"/>
    <x v="11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x v="11"/>
    <n v="105"/>
    <n v="42.02"/>
    <x v="4"/>
    <x v="11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x v="11"/>
    <n v="101"/>
    <n v="53.16"/>
    <x v="4"/>
    <x v="11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x v="11"/>
    <n v="101"/>
    <n v="83.89"/>
    <x v="4"/>
    <x v="11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x v="11"/>
    <n v="100"/>
    <n v="417.33"/>
    <x v="4"/>
    <x v="11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x v="11"/>
    <n v="167"/>
    <n v="75.77"/>
    <x v="4"/>
    <x v="11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x v="11"/>
    <n v="102"/>
    <n v="67.39"/>
    <x v="4"/>
    <x v="11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x v="11"/>
    <n v="103"/>
    <n v="73.569999999999993"/>
    <x v="4"/>
    <x v="11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x v="11"/>
    <n v="143"/>
    <n v="25"/>
    <x v="4"/>
    <x v="11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x v="11"/>
    <n v="263"/>
    <n v="42"/>
    <x v="4"/>
    <x v="11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x v="11"/>
    <n v="118"/>
    <n v="131.16999999999999"/>
    <x v="4"/>
    <x v="11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x v="11"/>
    <n v="104"/>
    <n v="47.27"/>
    <x v="4"/>
    <x v="11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x v="11"/>
    <n v="200"/>
    <n v="182.13"/>
    <x v="4"/>
    <x v="11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x v="11"/>
    <n v="307"/>
    <n v="61.37"/>
    <x v="4"/>
    <x v="11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x v="11"/>
    <n v="100"/>
    <n v="35.770000000000003"/>
    <x v="4"/>
    <x v="11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x v="11"/>
    <n v="205"/>
    <n v="45.62"/>
    <x v="4"/>
    <x v="11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x v="11"/>
    <n v="109"/>
    <n v="75.38"/>
    <x v="4"/>
    <x v="11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x v="11"/>
    <n v="102"/>
    <n v="50.88"/>
    <x v="4"/>
    <x v="11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x v="11"/>
    <n v="125"/>
    <n v="119.29"/>
    <x v="4"/>
    <x v="11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x v="11"/>
    <n v="124"/>
    <n v="92.54"/>
    <x v="4"/>
    <x v="11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x v="11"/>
    <n v="101"/>
    <n v="76.05"/>
    <x v="4"/>
    <x v="11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x v="11"/>
    <n v="100"/>
    <n v="52.63"/>
    <x v="4"/>
    <x v="11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x v="11"/>
    <n v="138"/>
    <n v="98.99"/>
    <x v="4"/>
    <x v="11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x v="11"/>
    <n v="121"/>
    <n v="79.53"/>
    <x v="4"/>
    <x v="11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x v="11"/>
    <n v="107"/>
    <n v="134.21"/>
    <x v="4"/>
    <x v="11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x v="11"/>
    <n v="100"/>
    <n v="37.630000000000003"/>
    <x v="4"/>
    <x v="11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x v="11"/>
    <n v="102"/>
    <n v="51.04"/>
    <x v="4"/>
    <x v="11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x v="11"/>
    <n v="100"/>
    <n v="50.04"/>
    <x v="4"/>
    <x v="11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x v="11"/>
    <n v="117"/>
    <n v="133.93"/>
    <x v="4"/>
    <x v="11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x v="11"/>
    <n v="102"/>
    <n v="58.21"/>
    <x v="4"/>
    <x v="11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x v="11"/>
    <n v="102"/>
    <n v="88.04"/>
    <x v="4"/>
    <x v="11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x v="11"/>
    <n v="154"/>
    <n v="70.58"/>
    <x v="4"/>
    <x v="11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x v="11"/>
    <n v="101"/>
    <n v="53.29"/>
    <x v="4"/>
    <x v="11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x v="11"/>
    <n v="100"/>
    <n v="136.36000000000001"/>
    <x v="4"/>
    <x v="11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x v="11"/>
    <n v="109"/>
    <n v="40.549999999999997"/>
    <x v="4"/>
    <x v="11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x v="11"/>
    <n v="132"/>
    <n v="70.63"/>
    <x v="4"/>
    <x v="11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x v="11"/>
    <n v="133"/>
    <n v="52.68"/>
    <x v="4"/>
    <x v="11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x v="18"/>
    <n v="0"/>
    <n v="0"/>
    <x v="6"/>
    <x v="18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x v="18"/>
    <n v="8"/>
    <n v="90.94"/>
    <x v="6"/>
    <x v="18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x v="18"/>
    <n v="0"/>
    <n v="5"/>
    <x v="6"/>
    <x v="18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x v="18"/>
    <n v="43"/>
    <n v="58.08"/>
    <x v="6"/>
    <x v="18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x v="18"/>
    <n v="0"/>
    <n v="2"/>
    <x v="6"/>
    <x v="18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x v="18"/>
    <n v="1"/>
    <n v="62.5"/>
    <x v="6"/>
    <x v="18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x v="18"/>
    <n v="0"/>
    <n v="10"/>
    <x v="6"/>
    <x v="18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x v="18"/>
    <n v="5"/>
    <n v="71.59"/>
    <x v="6"/>
    <x v="18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x v="18"/>
    <n v="0"/>
    <n v="0"/>
    <x v="6"/>
    <x v="18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x v="18"/>
    <n v="10"/>
    <n v="32.82"/>
    <x v="6"/>
    <x v="18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x v="18"/>
    <n v="72"/>
    <n v="49.12"/>
    <x v="6"/>
    <x v="18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x v="18"/>
    <n v="1"/>
    <n v="16.309999999999999"/>
    <x v="6"/>
    <x v="18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x v="18"/>
    <n v="0"/>
    <n v="18"/>
    <x v="6"/>
    <x v="18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x v="18"/>
    <n v="0"/>
    <n v="13"/>
    <x v="6"/>
    <x v="18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x v="18"/>
    <n v="1"/>
    <n v="17"/>
    <x v="6"/>
    <x v="18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x v="18"/>
    <n v="0"/>
    <n v="0"/>
    <x v="6"/>
    <x v="18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x v="18"/>
    <n v="0"/>
    <n v="0"/>
    <x v="6"/>
    <x v="18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x v="18"/>
    <n v="0"/>
    <n v="0"/>
    <x v="6"/>
    <x v="18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x v="18"/>
    <n v="0"/>
    <n v="3"/>
    <x v="6"/>
    <x v="18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x v="18"/>
    <n v="20"/>
    <n v="41.83"/>
    <x v="6"/>
    <x v="18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x v="14"/>
    <n v="173"/>
    <n v="49.34"/>
    <x v="4"/>
    <x v="14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x v="14"/>
    <n v="101"/>
    <n v="41.73"/>
    <x v="4"/>
    <x v="14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x v="14"/>
    <n v="105"/>
    <n v="32.72"/>
    <x v="4"/>
    <x v="14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x v="14"/>
    <n v="135"/>
    <n v="51.96"/>
    <x v="4"/>
    <x v="14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x v="14"/>
    <n v="116"/>
    <n v="50.69"/>
    <x v="4"/>
    <x v="14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x v="14"/>
    <n v="102"/>
    <n v="42.24"/>
    <x v="4"/>
    <x v="14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x v="14"/>
    <n v="111"/>
    <n v="416.88"/>
    <x v="4"/>
    <x v="14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x v="14"/>
    <n v="166"/>
    <n v="46.65"/>
    <x v="4"/>
    <x v="14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x v="14"/>
    <n v="107"/>
    <n v="48.45"/>
    <x v="4"/>
    <x v="14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x v="14"/>
    <n v="145"/>
    <n v="70.53"/>
    <x v="4"/>
    <x v="14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x v="14"/>
    <n v="106"/>
    <n v="87.96"/>
    <x v="4"/>
    <x v="14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x v="14"/>
    <n v="137"/>
    <n v="26.27"/>
    <x v="4"/>
    <x v="14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x v="14"/>
    <n v="104"/>
    <n v="57.78"/>
    <x v="4"/>
    <x v="14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x v="14"/>
    <n v="115"/>
    <n v="57.25"/>
    <x v="4"/>
    <x v="14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x v="14"/>
    <n v="102"/>
    <n v="196.34"/>
    <x v="4"/>
    <x v="14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x v="14"/>
    <n v="124"/>
    <n v="43"/>
    <x v="4"/>
    <x v="14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x v="14"/>
    <n v="102"/>
    <n v="35.549999999999997"/>
    <x v="4"/>
    <x v="14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x v="14"/>
    <n v="145"/>
    <n v="68.81"/>
    <x v="4"/>
    <x v="14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x v="14"/>
    <n v="133"/>
    <n v="28.57"/>
    <x v="4"/>
    <x v="14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x v="14"/>
    <n v="109"/>
    <n v="50.63"/>
    <x v="4"/>
    <x v="14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x v="29"/>
    <n v="3"/>
    <n v="106.8"/>
    <x v="2"/>
    <x v="29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x v="29"/>
    <n v="1"/>
    <n v="4"/>
    <x v="2"/>
    <x v="29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x v="29"/>
    <n v="47"/>
    <n v="34.1"/>
    <x v="2"/>
    <x v="29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x v="29"/>
    <n v="0"/>
    <n v="25"/>
    <x v="2"/>
    <x v="29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x v="29"/>
    <n v="0"/>
    <n v="10.5"/>
    <x v="2"/>
    <x v="29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x v="29"/>
    <n v="43"/>
    <n v="215.96"/>
    <x v="2"/>
    <x v="29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x v="29"/>
    <n v="0"/>
    <n v="21.25"/>
    <x v="2"/>
    <x v="29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x v="29"/>
    <n v="2"/>
    <n v="108.25"/>
    <x v="2"/>
    <x v="29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x v="29"/>
    <n v="14"/>
    <n v="129.97"/>
    <x v="2"/>
    <x v="29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x v="29"/>
    <n v="39"/>
    <n v="117.49"/>
    <x v="2"/>
    <x v="29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x v="29"/>
    <n v="0"/>
    <n v="10"/>
    <x v="2"/>
    <x v="29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x v="29"/>
    <n v="59"/>
    <n v="70.599999999999994"/>
    <x v="2"/>
    <x v="29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x v="29"/>
    <n v="1"/>
    <n v="24.5"/>
    <x v="2"/>
    <x v="29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x v="29"/>
    <n v="9"/>
    <n v="30"/>
    <x v="2"/>
    <x v="29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x v="29"/>
    <n v="2"/>
    <n v="2"/>
    <x v="2"/>
    <x v="29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x v="29"/>
    <n v="1"/>
    <n v="17"/>
    <x v="2"/>
    <x v="29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x v="29"/>
    <n v="53"/>
    <n v="2928.93"/>
    <x v="2"/>
    <x v="29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x v="29"/>
    <n v="1"/>
    <n v="28.89"/>
    <x v="2"/>
    <x v="29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x v="29"/>
    <n v="47"/>
    <n v="29.63"/>
    <x v="2"/>
    <x v="29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x v="29"/>
    <n v="43"/>
    <n v="40.98"/>
    <x v="2"/>
    <x v="29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x v="14"/>
    <n v="137"/>
    <n v="54"/>
    <x v="4"/>
    <x v="14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x v="14"/>
    <n v="116"/>
    <n v="36.11"/>
    <x v="4"/>
    <x v="14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x v="14"/>
    <n v="241"/>
    <n v="23.15"/>
    <x v="4"/>
    <x v="14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x v="14"/>
    <n v="114"/>
    <n v="104"/>
    <x v="4"/>
    <x v="14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x v="14"/>
    <n v="110"/>
    <n v="31.83"/>
    <x v="4"/>
    <x v="14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x v="14"/>
    <n v="195"/>
    <n v="27.39"/>
    <x v="4"/>
    <x v="14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x v="1926"/>
    <x v="1927"/>
    <b v="0"/>
    <n v="11"/>
    <b v="1"/>
    <x v="14"/>
    <n v="103"/>
    <n v="56.36"/>
    <x v="4"/>
    <x v="14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x v="14"/>
    <n v="103"/>
    <n v="77.349999999999994"/>
    <x v="4"/>
    <x v="14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x v="14"/>
    <n v="100"/>
    <n v="42.8"/>
    <x v="4"/>
    <x v="14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x v="14"/>
    <n v="127"/>
    <n v="48.85"/>
    <x v="4"/>
    <x v="14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x v="14"/>
    <n v="121"/>
    <n v="48.24"/>
    <x v="4"/>
    <x v="14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x v="14"/>
    <n v="107"/>
    <n v="70.209999999999994"/>
    <x v="4"/>
    <x v="14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x v="14"/>
    <n v="172"/>
    <n v="94.05"/>
    <x v="4"/>
    <x v="14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x v="14"/>
    <n v="124"/>
    <n v="80.27"/>
    <x v="4"/>
    <x v="14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x v="14"/>
    <n v="108"/>
    <n v="54.2"/>
    <x v="4"/>
    <x v="14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x v="14"/>
    <n v="117"/>
    <n v="60.27"/>
    <x v="4"/>
    <x v="14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x v="14"/>
    <n v="187"/>
    <n v="38.74"/>
    <x v="4"/>
    <x v="14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x v="14"/>
    <n v="116"/>
    <n v="152.54"/>
    <x v="4"/>
    <x v="14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x v="14"/>
    <n v="111"/>
    <n v="115.31"/>
    <x v="4"/>
    <x v="14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x v="14"/>
    <n v="171"/>
    <n v="35.840000000000003"/>
    <x v="4"/>
    <x v="14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x v="30"/>
    <n v="126"/>
    <n v="64.569999999999993"/>
    <x v="2"/>
    <x v="30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x v="30"/>
    <n v="138"/>
    <n v="87.44"/>
    <x v="2"/>
    <x v="30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x v="30"/>
    <n v="1705"/>
    <n v="68.819999999999993"/>
    <x v="2"/>
    <x v="30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x v="30"/>
    <n v="788"/>
    <n v="176.2"/>
    <x v="2"/>
    <x v="30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x v="30"/>
    <n v="348"/>
    <n v="511.79"/>
    <x v="2"/>
    <x v="30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x v="30"/>
    <n v="150"/>
    <n v="160.44"/>
    <x v="2"/>
    <x v="30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x v="30"/>
    <n v="101"/>
    <n v="35"/>
    <x v="2"/>
    <x v="30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x v="30"/>
    <n v="800"/>
    <n v="188.51"/>
    <x v="2"/>
    <x v="30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x v="30"/>
    <n v="106"/>
    <n v="56.2"/>
    <x v="2"/>
    <x v="30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x v="30"/>
    <n v="201"/>
    <n v="51.31"/>
    <x v="2"/>
    <x v="30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x v="30"/>
    <n v="212"/>
    <n v="127.36"/>
    <x v="2"/>
    <x v="30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x v="30"/>
    <n v="198"/>
    <n v="101.86"/>
    <x v="2"/>
    <x v="30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x v="30"/>
    <n v="226"/>
    <n v="230.56"/>
    <x v="2"/>
    <x v="30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x v="30"/>
    <n v="699"/>
    <n v="842.11"/>
    <x v="2"/>
    <x v="30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x v="30"/>
    <n v="399"/>
    <n v="577.28"/>
    <x v="2"/>
    <x v="30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x v="30"/>
    <n v="294"/>
    <n v="483.34"/>
    <x v="2"/>
    <x v="30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x v="30"/>
    <n v="168"/>
    <n v="76.14"/>
    <x v="2"/>
    <x v="30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x v="30"/>
    <n v="1436"/>
    <n v="74.11"/>
    <x v="2"/>
    <x v="30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x v="30"/>
    <n v="157"/>
    <n v="36.97"/>
    <x v="2"/>
    <x v="30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x v="30"/>
    <n v="118"/>
    <n v="2500.9699999999998"/>
    <x v="2"/>
    <x v="30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x v="30"/>
    <n v="1105"/>
    <n v="67.69"/>
    <x v="2"/>
    <x v="30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x v="30"/>
    <n v="193"/>
    <n v="63.05"/>
    <x v="2"/>
    <x v="30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x v="30"/>
    <n v="127"/>
    <n v="117.6"/>
    <x v="2"/>
    <x v="30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x v="30"/>
    <n v="260"/>
    <n v="180.75"/>
    <x v="2"/>
    <x v="30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x v="30"/>
    <n v="262"/>
    <n v="127.32"/>
    <x v="2"/>
    <x v="30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x v="30"/>
    <n v="207"/>
    <n v="136.63999999999999"/>
    <x v="2"/>
    <x v="30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x v="30"/>
    <n v="370"/>
    <n v="182.78"/>
    <x v="2"/>
    <x v="30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x v="30"/>
    <n v="285"/>
    <n v="279.38"/>
    <x v="2"/>
    <x v="30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x v="30"/>
    <n v="579"/>
    <n v="61.38"/>
    <x v="2"/>
    <x v="30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x v="30"/>
    <n v="1132"/>
    <n v="80.73"/>
    <x v="2"/>
    <x v="30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x v="30"/>
    <n v="263"/>
    <n v="272.36"/>
    <x v="2"/>
    <x v="30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x v="30"/>
    <n v="674"/>
    <n v="70.849999999999994"/>
    <x v="2"/>
    <x v="30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x v="30"/>
    <n v="257"/>
    <n v="247.94"/>
    <x v="2"/>
    <x v="30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x v="30"/>
    <n v="375"/>
    <n v="186.81"/>
    <x v="2"/>
    <x v="30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x v="30"/>
    <n v="209"/>
    <n v="131.99"/>
    <x v="2"/>
    <x v="30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x v="30"/>
    <n v="347"/>
    <n v="29.31"/>
    <x v="2"/>
    <x v="30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x v="30"/>
    <n v="402"/>
    <n v="245.02"/>
    <x v="2"/>
    <x v="30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x v="30"/>
    <n v="1027"/>
    <n v="1323.25"/>
    <x v="2"/>
    <x v="30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x v="30"/>
    <n v="115"/>
    <n v="282.66000000000003"/>
    <x v="2"/>
    <x v="30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x v="30"/>
    <n v="355"/>
    <n v="91.21"/>
    <x v="2"/>
    <x v="30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x v="31"/>
    <n v="5"/>
    <n v="31.75"/>
    <x v="8"/>
    <x v="31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x v="31"/>
    <n v="0"/>
    <n v="0"/>
    <x v="8"/>
    <x v="31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x v="31"/>
    <n v="4"/>
    <n v="88.69"/>
    <x v="8"/>
    <x v="31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x v="31"/>
    <n v="21"/>
    <n v="453.14"/>
    <x v="8"/>
    <x v="31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x v="31"/>
    <n v="3"/>
    <n v="12.75"/>
    <x v="8"/>
    <x v="31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x v="31"/>
    <n v="0"/>
    <n v="1"/>
    <x v="8"/>
    <x v="31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x v="31"/>
    <n v="42"/>
    <n v="83.43"/>
    <x v="8"/>
    <x v="31"/>
    <x v="1987"/>
    <d v="2015-03-01T15:21:16"/>
    <x v="0"/>
  </r>
  <r>
    <x v="1988"/>
    <s v="Phillip Michael Photography"/>
    <s v="Expressing art in an image!"/>
    <n v="6000"/>
    <n v="25"/>
    <x v="2"/>
    <s v="US"/>
    <s v="USD"/>
    <x v="1987"/>
    <x v="1988"/>
    <b v="0"/>
    <n v="1"/>
    <b v="0"/>
    <x v="31"/>
    <n v="0"/>
    <n v="25"/>
    <x v="8"/>
    <x v="31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x v="31"/>
    <n v="1"/>
    <n v="50"/>
    <x v="8"/>
    <x v="31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x v="31"/>
    <n v="17"/>
    <n v="101.8"/>
    <x v="8"/>
    <x v="31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x v="31"/>
    <n v="7"/>
    <n v="46.67"/>
    <x v="8"/>
    <x v="31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x v="31"/>
    <n v="0"/>
    <n v="1"/>
    <x v="8"/>
    <x v="31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x v="31"/>
    <n v="0"/>
    <n v="0"/>
    <x v="8"/>
    <x v="31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x v="31"/>
    <n v="0"/>
    <n v="0"/>
    <x v="8"/>
    <x v="31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x v="31"/>
    <n v="8"/>
    <n v="26"/>
    <x v="8"/>
    <x v="31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x v="31"/>
    <n v="0"/>
    <n v="0"/>
    <x v="8"/>
    <x v="31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x v="31"/>
    <n v="0"/>
    <n v="0"/>
    <x v="8"/>
    <x v="31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x v="31"/>
    <n v="26"/>
    <n v="218.33"/>
    <x v="8"/>
    <x v="31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x v="31"/>
    <n v="1"/>
    <n v="33.71"/>
    <x v="8"/>
    <x v="31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x v="31"/>
    <n v="13"/>
    <n v="25"/>
    <x v="8"/>
    <x v="31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x v="30"/>
    <n v="382"/>
    <n v="128.38999999999999"/>
    <x v="2"/>
    <x v="30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x v="30"/>
    <n v="217"/>
    <n v="78.83"/>
    <x v="2"/>
    <x v="30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x v="30"/>
    <n v="312"/>
    <n v="91.76"/>
    <x v="2"/>
    <x v="30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x v="30"/>
    <n v="234"/>
    <n v="331.1"/>
    <x v="2"/>
    <x v="30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x v="30"/>
    <n v="124"/>
    <n v="194.26"/>
    <x v="2"/>
    <x v="30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x v="30"/>
    <n v="248"/>
    <n v="408.98"/>
    <x v="2"/>
    <x v="30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x v="30"/>
    <n v="116"/>
    <n v="84.46"/>
    <x v="2"/>
    <x v="30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x v="30"/>
    <n v="117"/>
    <n v="44.85"/>
    <x v="2"/>
    <x v="30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x v="30"/>
    <n v="305"/>
    <n v="383.36"/>
    <x v="2"/>
    <x v="30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x v="30"/>
    <n v="320"/>
    <n v="55.28"/>
    <x v="2"/>
    <x v="30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x v="30"/>
    <n v="820"/>
    <n v="422.02"/>
    <x v="2"/>
    <x v="30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x v="30"/>
    <n v="235"/>
    <n v="64.180000000000007"/>
    <x v="2"/>
    <x v="30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x v="30"/>
    <n v="495"/>
    <n v="173.58"/>
    <x v="2"/>
    <x v="30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x v="30"/>
    <n v="7814"/>
    <n v="88.6"/>
    <x v="2"/>
    <x v="30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x v="30"/>
    <n v="113"/>
    <n v="50.22"/>
    <x v="2"/>
    <x v="30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x v="30"/>
    <n v="922"/>
    <n v="192.39"/>
    <x v="2"/>
    <x v="30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x v="30"/>
    <n v="125"/>
    <n v="73.42"/>
    <x v="2"/>
    <x v="30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x v="30"/>
    <n v="102"/>
    <n v="147.68"/>
    <x v="2"/>
    <x v="30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x v="30"/>
    <n v="485"/>
    <n v="108.97"/>
    <x v="2"/>
    <x v="30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x v="30"/>
    <n v="192"/>
    <n v="23.65"/>
    <x v="2"/>
    <x v="30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x v="30"/>
    <n v="281"/>
    <n v="147.94999999999999"/>
    <x v="2"/>
    <x v="30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x v="30"/>
    <n v="125"/>
    <n v="385.04"/>
    <x v="2"/>
    <x v="30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x v="30"/>
    <n v="161"/>
    <n v="457.39"/>
    <x v="2"/>
    <x v="30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x v="30"/>
    <n v="585"/>
    <n v="222.99"/>
    <x v="2"/>
    <x v="30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x v="30"/>
    <n v="201"/>
    <n v="220.74"/>
    <x v="2"/>
    <x v="30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x v="30"/>
    <n v="133"/>
    <n v="73.5"/>
    <x v="2"/>
    <x v="30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x v="30"/>
    <n v="120"/>
    <n v="223.1"/>
    <x v="2"/>
    <x v="30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x v="30"/>
    <n v="126"/>
    <n v="47.91"/>
    <x v="2"/>
    <x v="30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x v="30"/>
    <n v="361"/>
    <n v="96.06"/>
    <x v="2"/>
    <x v="30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x v="30"/>
    <n v="226"/>
    <n v="118.61"/>
    <x v="2"/>
    <x v="30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x v="30"/>
    <n v="120"/>
    <n v="118.45"/>
    <x v="2"/>
    <x v="30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x v="30"/>
    <n v="304"/>
    <n v="143.21"/>
    <x v="2"/>
    <x v="30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x v="30"/>
    <n v="179"/>
    <n v="282.72000000000003"/>
    <x v="2"/>
    <x v="30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x v="30"/>
    <n v="387"/>
    <n v="593.94000000000005"/>
    <x v="2"/>
    <x v="30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x v="30"/>
    <n v="211"/>
    <n v="262.16000000000003"/>
    <x v="2"/>
    <x v="30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x v="30"/>
    <n v="132"/>
    <n v="46.58"/>
    <x v="2"/>
    <x v="30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x v="30"/>
    <n v="300"/>
    <n v="70.040000000000006"/>
    <x v="2"/>
    <x v="30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x v="30"/>
    <n v="421"/>
    <n v="164.91"/>
    <x v="2"/>
    <x v="30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x v="30"/>
    <n v="136"/>
    <n v="449.26"/>
    <x v="2"/>
    <x v="30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x v="30"/>
    <n v="248"/>
    <n v="27.47"/>
    <x v="2"/>
    <x v="30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x v="30"/>
    <n v="182"/>
    <n v="143.97999999999999"/>
    <x v="2"/>
    <x v="30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x v="30"/>
    <n v="124"/>
    <n v="88.24"/>
    <x v="2"/>
    <x v="30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x v="30"/>
    <n v="506"/>
    <n v="36.33"/>
    <x v="2"/>
    <x v="30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x v="30"/>
    <n v="108"/>
    <n v="90.18"/>
    <x v="2"/>
    <x v="30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x v="30"/>
    <n v="819"/>
    <n v="152.62"/>
    <x v="2"/>
    <x v="30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x v="30"/>
    <n v="121"/>
    <n v="55.81"/>
    <x v="2"/>
    <x v="30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x v="30"/>
    <n v="103"/>
    <n v="227.85"/>
    <x v="2"/>
    <x v="30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x v="30"/>
    <n v="148"/>
    <n v="91.83"/>
    <x v="2"/>
    <x v="30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x v="30"/>
    <n v="120"/>
    <n v="80.989999999999995"/>
    <x v="2"/>
    <x v="30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x v="30"/>
    <n v="473"/>
    <n v="278.39"/>
    <x v="2"/>
    <x v="30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x v="30"/>
    <n v="130"/>
    <n v="43.1"/>
    <x v="2"/>
    <x v="30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x v="30"/>
    <n v="353"/>
    <n v="326.29000000000002"/>
    <x v="2"/>
    <x v="30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x v="30"/>
    <n v="101"/>
    <n v="41.74"/>
    <x v="2"/>
    <x v="30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x v="30"/>
    <n v="114"/>
    <n v="64.02"/>
    <x v="2"/>
    <x v="30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x v="30"/>
    <n v="167"/>
    <n v="99.46"/>
    <x v="2"/>
    <x v="30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x v="30"/>
    <n v="153"/>
    <n v="138.49"/>
    <x v="2"/>
    <x v="30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x v="30"/>
    <n v="202"/>
    <n v="45.55"/>
    <x v="2"/>
    <x v="30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x v="30"/>
    <n v="168"/>
    <n v="10.51"/>
    <x v="2"/>
    <x v="30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x v="30"/>
    <n v="143"/>
    <n v="114.77"/>
    <x v="2"/>
    <x v="30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x v="30"/>
    <n v="196"/>
    <n v="36"/>
    <x v="2"/>
    <x v="30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x v="30"/>
    <n v="108"/>
    <n v="154.16999999999999"/>
    <x v="2"/>
    <x v="30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x v="30"/>
    <n v="115"/>
    <n v="566.39"/>
    <x v="2"/>
    <x v="30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x v="30"/>
    <n v="148"/>
    <n v="120.86"/>
    <x v="2"/>
    <x v="30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x v="30"/>
    <n v="191"/>
    <n v="86.16"/>
    <x v="2"/>
    <x v="30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x v="30"/>
    <n v="199"/>
    <n v="51.21"/>
    <x v="2"/>
    <x v="30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x v="30"/>
    <n v="219"/>
    <n v="67.260000000000005"/>
    <x v="2"/>
    <x v="30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x v="30"/>
    <n v="127"/>
    <n v="62.8"/>
    <x v="2"/>
    <x v="30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x v="30"/>
    <n v="105"/>
    <n v="346.13"/>
    <x v="2"/>
    <x v="30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x v="30"/>
    <n v="128"/>
    <n v="244.12"/>
    <x v="2"/>
    <x v="30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x v="30"/>
    <n v="317"/>
    <n v="259.25"/>
    <x v="2"/>
    <x v="30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x v="30"/>
    <n v="281"/>
    <n v="201.96"/>
    <x v="2"/>
    <x v="30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x v="30"/>
    <n v="111"/>
    <n v="226.21"/>
    <x v="2"/>
    <x v="30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x v="30"/>
    <n v="153"/>
    <n v="324.69"/>
    <x v="2"/>
    <x v="30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x v="30"/>
    <n v="103"/>
    <n v="205"/>
    <x v="2"/>
    <x v="30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x v="30"/>
    <n v="1678"/>
    <n v="20.47"/>
    <x v="2"/>
    <x v="30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x v="30"/>
    <n v="543"/>
    <n v="116.35"/>
    <x v="2"/>
    <x v="30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x v="30"/>
    <n v="116"/>
    <n v="307.2"/>
    <x v="2"/>
    <x v="30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x v="30"/>
    <n v="131"/>
    <n v="546.69000000000005"/>
    <x v="2"/>
    <x v="30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x v="30"/>
    <n v="288"/>
    <n v="47.47"/>
    <x v="2"/>
    <x v="30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x v="30"/>
    <n v="508"/>
    <n v="101.56"/>
    <x v="2"/>
    <x v="30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x v="14"/>
    <n v="115"/>
    <n v="72.91"/>
    <x v="4"/>
    <x v="14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x v="14"/>
    <n v="111"/>
    <n v="43.71"/>
    <x v="4"/>
    <x v="14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x v="14"/>
    <n v="113"/>
    <n v="34"/>
    <x v="4"/>
    <x v="14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x v="14"/>
    <n v="108"/>
    <n v="70.650000000000006"/>
    <x v="4"/>
    <x v="14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x v="14"/>
    <n v="124"/>
    <n v="89.3"/>
    <x v="4"/>
    <x v="14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x v="14"/>
    <n v="101"/>
    <n v="115.09"/>
    <x v="4"/>
    <x v="14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x v="14"/>
    <n v="104"/>
    <n v="62.12"/>
    <x v="4"/>
    <x v="14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x v="14"/>
    <n v="116"/>
    <n v="46.2"/>
    <x v="4"/>
    <x v="14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x v="14"/>
    <n v="120"/>
    <n v="48.55"/>
    <x v="4"/>
    <x v="14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x v="14"/>
    <n v="115"/>
    <n v="57.52"/>
    <x v="4"/>
    <x v="14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x v="14"/>
    <n v="120"/>
    <n v="88.15"/>
    <x v="4"/>
    <x v="14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x v="14"/>
    <n v="101"/>
    <n v="110.49"/>
    <x v="4"/>
    <x v="14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x v="14"/>
    <n v="102"/>
    <n v="66.83"/>
    <x v="4"/>
    <x v="14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x v="14"/>
    <n v="121"/>
    <n v="58.6"/>
    <x v="4"/>
    <x v="14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x v="14"/>
    <n v="100"/>
    <n v="113.64"/>
    <x v="4"/>
    <x v="14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x v="14"/>
    <n v="102"/>
    <n v="43.57"/>
    <x v="4"/>
    <x v="14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x v="14"/>
    <n v="100"/>
    <n v="78.95"/>
    <x v="4"/>
    <x v="14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x v="14"/>
    <n v="100"/>
    <n v="188.13"/>
    <x v="4"/>
    <x v="14"/>
    <x v="2098"/>
    <d v="2012-03-08T02:43:55"/>
    <x v="5"/>
  </r>
  <r>
    <x v="2099"/>
    <s v="Roosevelt Died."/>
    <s v="Our tour van died, we need help!"/>
    <n v="3000"/>
    <n v="3971"/>
    <x v="0"/>
    <s v="US"/>
    <s v="USD"/>
    <x v="2098"/>
    <x v="2099"/>
    <b v="0"/>
    <n v="63"/>
    <b v="1"/>
    <x v="14"/>
    <n v="132"/>
    <n v="63.03"/>
    <x v="4"/>
    <x v="14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x v="14"/>
    <n v="137"/>
    <n v="30.37"/>
    <x v="4"/>
    <x v="14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x v="14"/>
    <n v="113"/>
    <n v="51.48"/>
    <x v="4"/>
    <x v="14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x v="14"/>
    <n v="136"/>
    <n v="35.79"/>
    <x v="4"/>
    <x v="14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x v="14"/>
    <n v="146"/>
    <n v="98.82"/>
    <x v="4"/>
    <x v="14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x v="14"/>
    <n v="130"/>
    <n v="28"/>
    <x v="4"/>
    <x v="14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x v="14"/>
    <n v="254"/>
    <n v="51.31"/>
    <x v="4"/>
    <x v="14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x v="14"/>
    <n v="107"/>
    <n v="53.52"/>
    <x v="4"/>
    <x v="14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x v="14"/>
    <n v="108"/>
    <n v="37.15"/>
    <x v="4"/>
    <x v="14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x v="14"/>
    <n v="107"/>
    <n v="89.9"/>
    <x v="4"/>
    <x v="14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x v="14"/>
    <n v="107"/>
    <n v="106.53"/>
    <x v="4"/>
    <x v="14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x v="14"/>
    <n v="100"/>
    <n v="52.82"/>
    <x v="4"/>
    <x v="14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x v="14"/>
    <n v="107"/>
    <n v="54.62"/>
    <x v="4"/>
    <x v="14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x v="14"/>
    <n v="100"/>
    <n v="27.27"/>
    <x v="4"/>
    <x v="14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x v="14"/>
    <n v="105"/>
    <n v="68.599999999999994"/>
    <x v="4"/>
    <x v="14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x v="14"/>
    <n v="105"/>
    <n v="35.61"/>
    <x v="4"/>
    <x v="14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x v="14"/>
    <n v="226"/>
    <n v="94.03"/>
    <x v="4"/>
    <x v="14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x v="14"/>
    <n v="101"/>
    <n v="526.46"/>
    <x v="4"/>
    <x v="14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x v="14"/>
    <n v="148"/>
    <n v="50.66"/>
    <x v="4"/>
    <x v="14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x v="14"/>
    <n v="135"/>
    <n v="79.180000000000007"/>
    <x v="4"/>
    <x v="14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x v="14"/>
    <n v="101"/>
    <n v="91.59"/>
    <x v="4"/>
    <x v="14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x v="14"/>
    <n v="101"/>
    <n v="116.96"/>
    <x v="4"/>
    <x v="14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x v="17"/>
    <n v="1"/>
    <n v="28.4"/>
    <x v="6"/>
    <x v="17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x v="17"/>
    <n v="0"/>
    <n v="103.33"/>
    <x v="6"/>
    <x v="17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x v="17"/>
    <n v="10"/>
    <n v="10"/>
    <x v="6"/>
    <x v="17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x v="17"/>
    <n v="10"/>
    <n v="23"/>
    <x v="6"/>
    <x v="17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x v="17"/>
    <n v="1"/>
    <n v="31.56"/>
    <x v="6"/>
    <x v="17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x v="17"/>
    <n v="0"/>
    <n v="5"/>
    <x v="6"/>
    <x v="17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x v="17"/>
    <n v="29"/>
    <n v="34.22"/>
    <x v="6"/>
    <x v="17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x v="17"/>
    <n v="0"/>
    <n v="25"/>
    <x v="6"/>
    <x v="17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x v="17"/>
    <n v="12"/>
    <n v="19.670000000000002"/>
    <x v="6"/>
    <x v="17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x v="17"/>
    <n v="0"/>
    <n v="21.25"/>
    <x v="6"/>
    <x v="17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x v="17"/>
    <n v="5"/>
    <n v="8.33"/>
    <x v="6"/>
    <x v="17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x v="17"/>
    <n v="2"/>
    <n v="21.34"/>
    <x v="6"/>
    <x v="17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x v="17"/>
    <n v="2"/>
    <n v="5.33"/>
    <x v="6"/>
    <x v="17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x v="17"/>
    <n v="2"/>
    <n v="34.67"/>
    <x v="6"/>
    <x v="17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x v="17"/>
    <n v="10"/>
    <n v="21.73"/>
    <x v="6"/>
    <x v="17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x v="17"/>
    <n v="0"/>
    <n v="11.92"/>
    <x v="6"/>
    <x v="17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x v="17"/>
    <n v="28"/>
    <n v="26.6"/>
    <x v="6"/>
    <x v="17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x v="17"/>
    <n v="13"/>
    <n v="10.67"/>
    <x v="6"/>
    <x v="17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x v="17"/>
    <n v="5"/>
    <n v="29.04"/>
    <x v="6"/>
    <x v="17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x v="17"/>
    <n v="0"/>
    <n v="50.91"/>
    <x v="6"/>
    <x v="17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x v="17"/>
    <n v="0"/>
    <n v="0"/>
    <x v="6"/>
    <x v="17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x v="17"/>
    <n v="6"/>
    <n v="50.08"/>
    <x v="6"/>
    <x v="17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x v="17"/>
    <n v="11"/>
    <n v="45"/>
    <x v="6"/>
    <x v="17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x v="17"/>
    <n v="2"/>
    <n v="25.29"/>
    <x v="6"/>
    <x v="17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x v="17"/>
    <n v="30"/>
    <n v="51.29"/>
    <x v="6"/>
    <x v="17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x v="17"/>
    <n v="0"/>
    <n v="1"/>
    <x v="6"/>
    <x v="17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x v="2146"/>
    <x v="2147"/>
    <b v="0"/>
    <n v="55"/>
    <b v="0"/>
    <x v="17"/>
    <n v="1"/>
    <n v="49.38"/>
    <x v="6"/>
    <x v="17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x v="17"/>
    <n v="2"/>
    <n v="1"/>
    <x v="6"/>
    <x v="17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x v="17"/>
    <n v="0"/>
    <n v="0"/>
    <x v="6"/>
    <x v="17"/>
    <x v="2149"/>
    <d v="2010-07-31T00:00:00"/>
    <x v="7"/>
  </r>
  <r>
    <x v="2150"/>
    <s v="The Unknown Door"/>
    <s v="A pixel styled open world detective game."/>
    <n v="50000"/>
    <n v="405"/>
    <x v="2"/>
    <s v="NO"/>
    <s v="NOK"/>
    <x v="2149"/>
    <x v="2150"/>
    <b v="0"/>
    <n v="4"/>
    <b v="0"/>
    <x v="17"/>
    <n v="1"/>
    <n v="101.25"/>
    <x v="6"/>
    <x v="17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x v="17"/>
    <n v="0"/>
    <n v="19.670000000000002"/>
    <x v="6"/>
    <x v="17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x v="17"/>
    <n v="0"/>
    <n v="12.5"/>
    <x v="6"/>
    <x v="17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x v="17"/>
    <n v="0"/>
    <n v="8.5"/>
    <x v="6"/>
    <x v="17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x v="17"/>
    <n v="1"/>
    <n v="1"/>
    <x v="6"/>
    <x v="17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x v="17"/>
    <n v="2"/>
    <n v="23"/>
    <x v="6"/>
    <x v="17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x v="17"/>
    <n v="3"/>
    <n v="17.989999999999998"/>
    <x v="6"/>
    <x v="17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x v="17"/>
    <n v="28"/>
    <n v="370.95"/>
    <x v="6"/>
    <x v="17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x v="17"/>
    <n v="7"/>
    <n v="63.57"/>
    <x v="6"/>
    <x v="17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x v="17"/>
    <n v="1"/>
    <n v="13"/>
    <x v="6"/>
    <x v="17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x v="17"/>
    <n v="1"/>
    <n v="5.31"/>
    <x v="6"/>
    <x v="17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x v="11"/>
    <n v="116"/>
    <n v="35.619999999999997"/>
    <x v="4"/>
    <x v="11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x v="11"/>
    <n v="112"/>
    <n v="87.1"/>
    <x v="4"/>
    <x v="11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x v="11"/>
    <n v="132"/>
    <n v="75.11"/>
    <x v="4"/>
    <x v="11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x v="11"/>
    <n v="103"/>
    <n v="68.010000000000005"/>
    <x v="4"/>
    <x v="11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x v="11"/>
    <n v="139"/>
    <n v="29.62"/>
    <x v="4"/>
    <x v="11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x v="11"/>
    <n v="147"/>
    <n v="91.63"/>
    <x v="4"/>
    <x v="11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x v="11"/>
    <n v="120"/>
    <n v="22.5"/>
    <x v="4"/>
    <x v="11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x v="11"/>
    <n v="122"/>
    <n v="64.37"/>
    <x v="4"/>
    <x v="11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x v="11"/>
    <n v="100"/>
    <n v="21.86"/>
    <x v="4"/>
    <x v="11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x v="11"/>
    <n v="181"/>
    <n v="33.32"/>
    <x v="4"/>
    <x v="11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x v="11"/>
    <n v="106"/>
    <n v="90.28"/>
    <x v="4"/>
    <x v="11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x v="11"/>
    <n v="100"/>
    <n v="76.92"/>
    <x v="4"/>
    <x v="11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x v="11"/>
    <n v="127"/>
    <n v="59.23"/>
    <x v="4"/>
    <x v="11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x v="11"/>
    <n v="103"/>
    <n v="65.38"/>
    <x v="4"/>
    <x v="11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x v="11"/>
    <n v="250"/>
    <n v="67.31"/>
    <x v="4"/>
    <x v="11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x v="11"/>
    <n v="126"/>
    <n v="88.75"/>
    <x v="4"/>
    <x v="11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x v="11"/>
    <n v="100"/>
    <n v="65.87"/>
    <x v="4"/>
    <x v="11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x v="11"/>
    <n v="139"/>
    <n v="40.35"/>
    <x v="4"/>
    <x v="11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x v="11"/>
    <n v="161"/>
    <n v="76.86"/>
    <x v="4"/>
    <x v="11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x v="11"/>
    <n v="107"/>
    <n v="68.709999999999994"/>
    <x v="4"/>
    <x v="11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x v="32"/>
    <n v="153"/>
    <n v="57.77"/>
    <x v="6"/>
    <x v="32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x v="32"/>
    <n v="524"/>
    <n v="44.17"/>
    <x v="6"/>
    <x v="32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x v="32"/>
    <n v="489"/>
    <n v="31.57"/>
    <x v="6"/>
    <x v="32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x v="32"/>
    <n v="285"/>
    <n v="107.05"/>
    <x v="6"/>
    <x v="32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x v="32"/>
    <n v="1857"/>
    <n v="149.03"/>
    <x v="6"/>
    <x v="32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x v="32"/>
    <n v="110"/>
    <n v="55.96"/>
    <x v="6"/>
    <x v="32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x v="32"/>
    <n v="1015"/>
    <n v="56.97"/>
    <x v="6"/>
    <x v="32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x v="32"/>
    <n v="412"/>
    <n v="44.06"/>
    <x v="6"/>
    <x v="32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x v="32"/>
    <n v="503"/>
    <n v="68.63"/>
    <x v="6"/>
    <x v="32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x v="32"/>
    <n v="185"/>
    <n v="65.319999999999993"/>
    <x v="6"/>
    <x v="32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x v="32"/>
    <n v="120"/>
    <n v="35.92"/>
    <x v="6"/>
    <x v="32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x v="32"/>
    <n v="1081"/>
    <n v="40.07"/>
    <x v="6"/>
    <x v="32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x v="32"/>
    <n v="452"/>
    <n v="75.650000000000006"/>
    <x v="6"/>
    <x v="32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x v="32"/>
    <n v="537"/>
    <n v="61.2"/>
    <x v="6"/>
    <x v="32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x v="32"/>
    <n v="120"/>
    <n v="48.13"/>
    <x v="6"/>
    <x v="32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x v="32"/>
    <n v="114"/>
    <n v="68.11"/>
    <x v="6"/>
    <x v="32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x v="32"/>
    <n v="951"/>
    <n v="65.89"/>
    <x v="6"/>
    <x v="32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x v="32"/>
    <n v="133"/>
    <n v="81.650000000000006"/>
    <x v="6"/>
    <x v="32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x v="32"/>
    <n v="147"/>
    <n v="52.7"/>
    <x v="6"/>
    <x v="32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x v="32"/>
    <n v="542"/>
    <n v="41.23"/>
    <x v="6"/>
    <x v="32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x v="15"/>
    <n v="383"/>
    <n v="15.04"/>
    <x v="4"/>
    <x v="15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x v="15"/>
    <n v="704"/>
    <n v="39.07"/>
    <x v="4"/>
    <x v="15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x v="15"/>
    <n v="110"/>
    <n v="43.82"/>
    <x v="4"/>
    <x v="15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x v="15"/>
    <n v="133"/>
    <n v="27.3"/>
    <x v="4"/>
    <x v="15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x v="15"/>
    <n v="152"/>
    <n v="42.22"/>
    <x v="4"/>
    <x v="15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x v="15"/>
    <n v="103"/>
    <n v="33.24"/>
    <x v="4"/>
    <x v="15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x v="15"/>
    <n v="100"/>
    <n v="285.70999999999998"/>
    <x v="4"/>
    <x v="15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x v="15"/>
    <n v="102"/>
    <n v="42.33"/>
    <x v="4"/>
    <x v="15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x v="15"/>
    <n v="151"/>
    <n v="50.27"/>
    <x v="4"/>
    <x v="15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x v="15"/>
    <n v="111"/>
    <n v="61.9"/>
    <x v="4"/>
    <x v="15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x v="15"/>
    <n v="196"/>
    <n v="40.75"/>
    <x v="4"/>
    <x v="15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x v="15"/>
    <n v="114"/>
    <n v="55.8"/>
    <x v="4"/>
    <x v="15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x v="15"/>
    <n v="200"/>
    <n v="10"/>
    <x v="4"/>
    <x v="15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x v="15"/>
    <n v="293"/>
    <n v="73.13"/>
    <x v="4"/>
    <x v="15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x v="15"/>
    <n v="156"/>
    <n v="26.06"/>
    <x v="4"/>
    <x v="15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x v="15"/>
    <n v="106"/>
    <n v="22.64"/>
    <x v="4"/>
    <x v="15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x v="15"/>
    <n v="101"/>
    <n v="47.22"/>
    <x v="4"/>
    <x v="15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x v="15"/>
    <n v="123"/>
    <n v="32.32"/>
    <x v="4"/>
    <x v="15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x v="15"/>
    <n v="102"/>
    <n v="53.42"/>
    <x v="4"/>
    <x v="15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x v="15"/>
    <n v="101"/>
    <n v="51.3"/>
    <x v="4"/>
    <x v="15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x v="32"/>
    <n v="108"/>
    <n v="37.200000000000003"/>
    <x v="6"/>
    <x v="32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x v="32"/>
    <n v="163"/>
    <n v="27.1"/>
    <x v="6"/>
    <x v="32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x v="32"/>
    <n v="106"/>
    <n v="206.31"/>
    <x v="6"/>
    <x v="32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x v="32"/>
    <n v="243"/>
    <n v="82.15"/>
    <x v="6"/>
    <x v="32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x v="32"/>
    <n v="945"/>
    <n v="164.8"/>
    <x v="6"/>
    <x v="32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x v="32"/>
    <n v="108"/>
    <n v="60.82"/>
    <x v="6"/>
    <x v="32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x v="32"/>
    <n v="157"/>
    <n v="67.97"/>
    <x v="6"/>
    <x v="32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x v="32"/>
    <n v="1174"/>
    <n v="81.56"/>
    <x v="6"/>
    <x v="32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x v="32"/>
    <n v="171"/>
    <n v="25.43"/>
    <x v="6"/>
    <x v="32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x v="32"/>
    <n v="126"/>
    <n v="21.5"/>
    <x v="6"/>
    <x v="32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x v="32"/>
    <n v="1212"/>
    <n v="27.23"/>
    <x v="6"/>
    <x v="32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x v="32"/>
    <n v="496"/>
    <n v="25.09"/>
    <x v="6"/>
    <x v="32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x v="32"/>
    <n v="332"/>
    <n v="21.23"/>
    <x v="6"/>
    <x v="32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x v="32"/>
    <n v="1165"/>
    <n v="41.61"/>
    <x v="6"/>
    <x v="32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x v="32"/>
    <n v="153"/>
    <n v="135.59"/>
    <x v="6"/>
    <x v="32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x v="32"/>
    <n v="537"/>
    <n v="22.12"/>
    <x v="6"/>
    <x v="32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x v="32"/>
    <n v="353"/>
    <n v="64.63"/>
    <x v="6"/>
    <x v="32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x v="32"/>
    <n v="137"/>
    <n v="69.569999999999993"/>
    <x v="6"/>
    <x v="32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x v="32"/>
    <n v="128"/>
    <n v="75.13"/>
    <x v="6"/>
    <x v="32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x v="32"/>
    <n v="271"/>
    <n v="140.97999999999999"/>
    <x v="6"/>
    <x v="32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x v="32"/>
    <n v="806"/>
    <n v="49.47"/>
    <x v="6"/>
    <x v="32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x v="32"/>
    <n v="1360"/>
    <n v="53.87"/>
    <x v="6"/>
    <x v="32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x v="32"/>
    <n v="930250"/>
    <n v="4.57"/>
    <x v="6"/>
    <x v="32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x v="32"/>
    <n v="377"/>
    <n v="65"/>
    <x v="6"/>
    <x v="32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x v="32"/>
    <n v="2647"/>
    <n v="53.48"/>
    <x v="6"/>
    <x v="32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x v="32"/>
    <n v="100"/>
    <n v="43.91"/>
    <x v="6"/>
    <x v="32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x v="32"/>
    <n v="104"/>
    <n v="50.85"/>
    <x v="6"/>
    <x v="32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x v="32"/>
    <n v="107"/>
    <n v="58.63"/>
    <x v="6"/>
    <x v="32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x v="32"/>
    <n v="169"/>
    <n v="32.82"/>
    <x v="6"/>
    <x v="32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x v="32"/>
    <n v="975"/>
    <n v="426.93"/>
    <x v="6"/>
    <x v="32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x v="32"/>
    <n v="134"/>
    <n v="23.81"/>
    <x v="6"/>
    <x v="32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x v="32"/>
    <n v="272"/>
    <n v="98.41"/>
    <x v="6"/>
    <x v="32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x v="32"/>
    <n v="113"/>
    <n v="107.32"/>
    <x v="6"/>
    <x v="32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x v="32"/>
    <n v="460"/>
    <n v="11.67"/>
    <x v="6"/>
    <x v="32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x v="32"/>
    <n v="287"/>
    <n v="41.78"/>
    <x v="6"/>
    <x v="32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x v="32"/>
    <n v="223"/>
    <n v="21.38"/>
    <x v="6"/>
    <x v="32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x v="32"/>
    <n v="636"/>
    <n v="94.1"/>
    <x v="6"/>
    <x v="32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x v="32"/>
    <n v="147"/>
    <n v="15.72"/>
    <x v="6"/>
    <x v="32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x v="32"/>
    <n v="1867"/>
    <n v="90.64"/>
    <x v="6"/>
    <x v="32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x v="32"/>
    <n v="327"/>
    <n v="97.3"/>
    <x v="6"/>
    <x v="32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x v="32"/>
    <n v="780"/>
    <n v="37.119999999999997"/>
    <x v="6"/>
    <x v="32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x v="32"/>
    <n v="154"/>
    <n v="28.1"/>
    <x v="6"/>
    <x v="32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x v="32"/>
    <n v="116"/>
    <n v="144.43"/>
    <x v="6"/>
    <x v="32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x v="32"/>
    <n v="180"/>
    <n v="24.27"/>
    <x v="6"/>
    <x v="32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x v="32"/>
    <n v="299"/>
    <n v="35.119999999999997"/>
    <x v="6"/>
    <x v="32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x v="32"/>
    <n v="320"/>
    <n v="24.76"/>
    <x v="6"/>
    <x v="32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x v="32"/>
    <n v="381"/>
    <n v="188.38"/>
    <x v="6"/>
    <x v="32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x v="32"/>
    <n v="103"/>
    <n v="148.08000000000001"/>
    <x v="6"/>
    <x v="32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x v="32"/>
    <n v="1802"/>
    <n v="49.93"/>
    <x v="6"/>
    <x v="32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x v="32"/>
    <n v="720"/>
    <n v="107.82"/>
    <x v="6"/>
    <x v="32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x v="32"/>
    <n v="283"/>
    <n v="42.63"/>
    <x v="6"/>
    <x v="32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x v="32"/>
    <n v="1357"/>
    <n v="14.37"/>
    <x v="6"/>
    <x v="32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x v="32"/>
    <n v="220"/>
    <n v="37.479999999999997"/>
    <x v="6"/>
    <x v="32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x v="32"/>
    <n v="120"/>
    <n v="30.2"/>
    <x v="6"/>
    <x v="32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x v="32"/>
    <n v="408"/>
    <n v="33.549999999999997"/>
    <x v="6"/>
    <x v="32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x v="32"/>
    <n v="106"/>
    <n v="64.75"/>
    <x v="6"/>
    <x v="32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x v="32"/>
    <n v="141"/>
    <n v="57.93"/>
    <x v="6"/>
    <x v="32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x v="32"/>
    <n v="271"/>
    <n v="53.08"/>
    <x v="6"/>
    <x v="32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x v="32"/>
    <n v="154"/>
    <n v="48.06"/>
    <x v="6"/>
    <x v="32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x v="32"/>
    <n v="404"/>
    <n v="82.4"/>
    <x v="6"/>
    <x v="32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x v="11"/>
    <n v="185"/>
    <n v="50.45"/>
    <x v="4"/>
    <x v="11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x v="11"/>
    <n v="185"/>
    <n v="115.83"/>
    <x v="4"/>
    <x v="11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x v="11"/>
    <n v="101"/>
    <n v="63.03"/>
    <x v="4"/>
    <x v="11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x v="11"/>
    <n v="106"/>
    <n v="108.02"/>
    <x v="4"/>
    <x v="11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x v="11"/>
    <n v="121"/>
    <n v="46.09"/>
    <x v="4"/>
    <x v="11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x v="11"/>
    <n v="100"/>
    <n v="107.21"/>
    <x v="4"/>
    <x v="11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x v="11"/>
    <n v="120"/>
    <n v="50.93"/>
    <x v="4"/>
    <x v="11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x v="11"/>
    <n v="100"/>
    <n v="40.04"/>
    <x v="4"/>
    <x v="11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x v="11"/>
    <n v="107"/>
    <n v="64.44"/>
    <x v="4"/>
    <x v="11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x v="11"/>
    <n v="104"/>
    <n v="53.83"/>
    <x v="4"/>
    <x v="11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x v="11"/>
    <n v="173"/>
    <n v="100.47"/>
    <x v="4"/>
    <x v="11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x v="11"/>
    <n v="107"/>
    <n v="46.63"/>
    <x v="4"/>
    <x v="11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x v="11"/>
    <n v="108"/>
    <n v="34.07"/>
    <x v="4"/>
    <x v="11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x v="11"/>
    <n v="146"/>
    <n v="65.209999999999994"/>
    <x v="4"/>
    <x v="11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x v="11"/>
    <n v="125"/>
    <n v="44.21"/>
    <x v="4"/>
    <x v="11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x v="11"/>
    <n v="149"/>
    <n v="71.97"/>
    <x v="4"/>
    <x v="11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x v="11"/>
    <n v="101"/>
    <n v="52.95"/>
    <x v="4"/>
    <x v="11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x v="11"/>
    <n v="105"/>
    <n v="109.45"/>
    <x v="4"/>
    <x v="11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x v="11"/>
    <n v="350"/>
    <n v="75.040000000000006"/>
    <x v="4"/>
    <x v="11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x v="11"/>
    <n v="101"/>
    <n v="115.71"/>
    <x v="4"/>
    <x v="11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x v="14"/>
    <n v="134"/>
    <n v="31.66"/>
    <x v="4"/>
    <x v="14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x v="14"/>
    <n v="171"/>
    <n v="46.18"/>
    <x v="4"/>
    <x v="14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x v="14"/>
    <n v="109"/>
    <n v="68.48"/>
    <x v="4"/>
    <x v="14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x v="14"/>
    <n v="101"/>
    <n v="53.47"/>
    <x v="4"/>
    <x v="14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x v="14"/>
    <n v="101"/>
    <n v="109.11"/>
    <x v="4"/>
    <x v="14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x v="14"/>
    <n v="107"/>
    <n v="51.19"/>
    <x v="4"/>
    <x v="14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x v="14"/>
    <n v="107"/>
    <n v="27.94"/>
    <x v="4"/>
    <x v="14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x v="14"/>
    <n v="101"/>
    <n v="82.5"/>
    <x v="4"/>
    <x v="14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x v="14"/>
    <n v="107"/>
    <n v="59.82"/>
    <x v="4"/>
    <x v="14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x v="14"/>
    <n v="429"/>
    <n v="64.819999999999993"/>
    <x v="4"/>
    <x v="14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x v="14"/>
    <n v="104"/>
    <n v="90.1"/>
    <x v="4"/>
    <x v="14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x v="14"/>
    <n v="108"/>
    <n v="40.96"/>
    <x v="4"/>
    <x v="14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x v="14"/>
    <n v="176"/>
    <n v="56"/>
    <x v="4"/>
    <x v="14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x v="14"/>
    <n v="157"/>
    <n v="37.67"/>
    <x v="4"/>
    <x v="14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x v="14"/>
    <n v="103"/>
    <n v="40.08"/>
    <x v="4"/>
    <x v="14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x v="14"/>
    <n v="104"/>
    <n v="78.03"/>
    <x v="4"/>
    <x v="14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x v="14"/>
    <n v="104"/>
    <n v="18.91"/>
    <x v="4"/>
    <x v="14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x v="14"/>
    <n v="121"/>
    <n v="37.130000000000003"/>
    <x v="4"/>
    <x v="14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x v="14"/>
    <n v="108"/>
    <n v="41.96"/>
    <x v="4"/>
    <x v="14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x v="14"/>
    <n v="109"/>
    <n v="61.04"/>
    <x v="4"/>
    <x v="14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x v="33"/>
    <n v="39"/>
    <n v="64.53"/>
    <x v="7"/>
    <x v="33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x v="33"/>
    <n v="3"/>
    <n v="21.25"/>
    <x v="7"/>
    <x v="33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x v="33"/>
    <n v="48"/>
    <n v="30"/>
    <x v="7"/>
    <x v="33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x v="33"/>
    <n v="21"/>
    <n v="25.49"/>
    <x v="7"/>
    <x v="33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x v="33"/>
    <n v="8"/>
    <n v="11.43"/>
    <x v="7"/>
    <x v="33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x v="33"/>
    <n v="1"/>
    <n v="108"/>
    <x v="7"/>
    <x v="33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x v="33"/>
    <n v="526"/>
    <n v="54.88"/>
    <x v="7"/>
    <x v="33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x v="33"/>
    <n v="254"/>
    <n v="47.38"/>
    <x v="7"/>
    <x v="33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x v="33"/>
    <n v="106"/>
    <n v="211.84"/>
    <x v="7"/>
    <x v="33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x v="33"/>
    <n v="102"/>
    <n v="219.93"/>
    <x v="7"/>
    <x v="33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x v="33"/>
    <n v="144"/>
    <n v="40.799999999999997"/>
    <x v="7"/>
    <x v="33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x v="33"/>
    <n v="106"/>
    <n v="75.5"/>
    <x v="7"/>
    <x v="33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x v="33"/>
    <n v="212"/>
    <n v="13.54"/>
    <x v="7"/>
    <x v="33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x v="33"/>
    <n v="102"/>
    <n v="60.87"/>
    <x v="7"/>
    <x v="33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x v="33"/>
    <n v="102"/>
    <n v="115.69"/>
    <x v="7"/>
    <x v="33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x v="33"/>
    <n v="521"/>
    <n v="48.1"/>
    <x v="7"/>
    <x v="33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x v="33"/>
    <n v="111"/>
    <n v="74.180000000000007"/>
    <x v="7"/>
    <x v="33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x v="33"/>
    <n v="101"/>
    <n v="123.35"/>
    <x v="7"/>
    <x v="33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x v="33"/>
    <n v="294"/>
    <n v="66.62"/>
    <x v="7"/>
    <x v="33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x v="33"/>
    <n v="106"/>
    <n v="104.99"/>
    <x v="7"/>
    <x v="33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x v="7"/>
    <n v="0"/>
    <n v="0"/>
    <x v="2"/>
    <x v="7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x v="7"/>
    <n v="0"/>
    <n v="0"/>
    <x v="2"/>
    <x v="7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x v="7"/>
    <n v="3"/>
    <n v="300"/>
    <x v="2"/>
    <x v="7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x v="7"/>
    <n v="0"/>
    <n v="1"/>
    <x v="2"/>
    <x v="7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x v="7"/>
    <n v="0"/>
    <n v="0"/>
    <x v="2"/>
    <x v="7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x v="7"/>
    <n v="0"/>
    <n v="13"/>
    <x v="2"/>
    <x v="7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x v="7"/>
    <n v="2"/>
    <n v="15"/>
    <x v="2"/>
    <x v="7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x v="7"/>
    <n v="0"/>
    <n v="54"/>
    <x v="2"/>
    <x v="7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x v="7"/>
    <n v="0"/>
    <n v="0"/>
    <x v="2"/>
    <x v="7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x v="7"/>
    <n v="0"/>
    <n v="0"/>
    <x v="2"/>
    <x v="7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x v="7"/>
    <n v="1"/>
    <n v="15.43"/>
    <x v="2"/>
    <x v="7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x v="7"/>
    <n v="0"/>
    <n v="0"/>
    <x v="2"/>
    <x v="7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x v="7"/>
    <n v="0"/>
    <n v="0"/>
    <x v="2"/>
    <x v="7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x v="7"/>
    <n v="0"/>
    <n v="25"/>
    <x v="2"/>
    <x v="7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x v="7"/>
    <n v="1"/>
    <n v="27.5"/>
    <x v="2"/>
    <x v="7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x v="7"/>
    <n v="0"/>
    <n v="0"/>
    <x v="2"/>
    <x v="7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x v="7"/>
    <n v="0"/>
    <n v="0"/>
    <x v="2"/>
    <x v="7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x v="7"/>
    <n v="0"/>
    <n v="0"/>
    <x v="2"/>
    <x v="7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x v="7"/>
    <n v="15"/>
    <n v="367"/>
    <x v="2"/>
    <x v="7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x v="7"/>
    <n v="0"/>
    <n v="2"/>
    <x v="2"/>
    <x v="7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x v="7"/>
    <n v="0"/>
    <n v="0"/>
    <x v="2"/>
    <x v="7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x v="7"/>
    <n v="29"/>
    <n v="60"/>
    <x v="2"/>
    <x v="7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x v="7"/>
    <n v="0"/>
    <n v="0"/>
    <x v="2"/>
    <x v="7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x v="7"/>
    <n v="0"/>
    <n v="0"/>
    <x v="2"/>
    <x v="7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x v="7"/>
    <n v="0"/>
    <n v="0"/>
    <x v="2"/>
    <x v="7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x v="7"/>
    <n v="11"/>
    <n v="97.41"/>
    <x v="2"/>
    <x v="7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x v="7"/>
    <n v="1"/>
    <n v="47.86"/>
    <x v="2"/>
    <x v="7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x v="7"/>
    <n v="0"/>
    <n v="50"/>
    <x v="2"/>
    <x v="7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x v="7"/>
    <n v="0"/>
    <n v="0"/>
    <x v="2"/>
    <x v="7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x v="7"/>
    <n v="0"/>
    <n v="20.5"/>
    <x v="2"/>
    <x v="7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x v="7"/>
    <n v="0"/>
    <n v="0"/>
    <x v="2"/>
    <x v="7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x v="7"/>
    <n v="3"/>
    <n v="30"/>
    <x v="2"/>
    <x v="7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x v="7"/>
    <n v="0"/>
    <n v="50"/>
    <x v="2"/>
    <x v="7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x v="7"/>
    <n v="0"/>
    <n v="10"/>
    <x v="2"/>
    <x v="7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x v="7"/>
    <n v="0"/>
    <n v="0"/>
    <x v="2"/>
    <x v="7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x v="7"/>
    <n v="11"/>
    <n v="81.58"/>
    <x v="2"/>
    <x v="7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x v="7"/>
    <n v="0"/>
    <n v="0"/>
    <x v="2"/>
    <x v="7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x v="7"/>
    <n v="0"/>
    <n v="0"/>
    <x v="2"/>
    <x v="7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x v="7"/>
    <n v="0"/>
    <n v="0"/>
    <x v="2"/>
    <x v="7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x v="7"/>
    <n v="0"/>
    <n v="18.329999999999998"/>
    <x v="2"/>
    <x v="7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x v="7"/>
    <n v="2"/>
    <n v="224.43"/>
    <x v="2"/>
    <x v="7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x v="7"/>
    <n v="3"/>
    <n v="37.5"/>
    <x v="2"/>
    <x v="7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x v="7"/>
    <n v="4"/>
    <n v="145"/>
    <x v="2"/>
    <x v="7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x v="7"/>
    <n v="1"/>
    <n v="1"/>
    <x v="2"/>
    <x v="7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x v="7"/>
    <n v="1"/>
    <n v="112.57"/>
    <x v="2"/>
    <x v="7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x v="7"/>
    <n v="0"/>
    <n v="0"/>
    <x v="2"/>
    <x v="7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x v="7"/>
    <n v="1"/>
    <n v="342"/>
    <x v="2"/>
    <x v="7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x v="7"/>
    <n v="1"/>
    <n v="57.88"/>
    <x v="2"/>
    <x v="7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x v="7"/>
    <n v="0"/>
    <n v="30"/>
    <x v="2"/>
    <x v="7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x v="7"/>
    <n v="0"/>
    <n v="0"/>
    <x v="2"/>
    <x v="7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x v="7"/>
    <n v="0"/>
    <n v="25"/>
    <x v="2"/>
    <x v="7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x v="7"/>
    <n v="0"/>
    <n v="0"/>
    <x v="2"/>
    <x v="7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x v="7"/>
    <n v="0"/>
    <n v="50"/>
    <x v="2"/>
    <x v="7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x v="7"/>
    <n v="0"/>
    <n v="1.5"/>
    <x v="2"/>
    <x v="7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x v="7"/>
    <n v="0"/>
    <n v="0"/>
    <x v="2"/>
    <x v="7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x v="7"/>
    <n v="0"/>
    <n v="10"/>
    <x v="2"/>
    <x v="7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x v="7"/>
    <n v="0"/>
    <n v="0"/>
    <x v="2"/>
    <x v="7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x v="7"/>
    <n v="0"/>
    <n v="0"/>
    <x v="2"/>
    <x v="7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x v="7"/>
    <n v="0"/>
    <n v="0"/>
    <x v="2"/>
    <x v="7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x v="7"/>
    <n v="0"/>
    <n v="0"/>
    <x v="2"/>
    <x v="7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x v="19"/>
    <n v="1"/>
    <n v="22.33"/>
    <x v="7"/>
    <x v="19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x v="2400"/>
    <x v="2402"/>
    <b v="0"/>
    <n v="1"/>
    <b v="0"/>
    <x v="19"/>
    <n v="0"/>
    <n v="52"/>
    <x v="7"/>
    <x v="19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x v="19"/>
    <n v="17"/>
    <n v="16.829999999999998"/>
    <x v="7"/>
    <x v="19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x v="19"/>
    <n v="0"/>
    <n v="0"/>
    <x v="7"/>
    <x v="19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x v="19"/>
    <n v="23"/>
    <n v="56.3"/>
    <x v="7"/>
    <x v="19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x v="19"/>
    <n v="41"/>
    <n v="84.06"/>
    <x v="7"/>
    <x v="19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x v="19"/>
    <n v="25"/>
    <n v="168.39"/>
    <x v="7"/>
    <x v="19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x v="19"/>
    <n v="0"/>
    <n v="15"/>
    <x v="7"/>
    <x v="19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x v="19"/>
    <n v="2"/>
    <n v="76.67"/>
    <x v="7"/>
    <x v="19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x v="19"/>
    <n v="0"/>
    <n v="0"/>
    <x v="7"/>
    <x v="19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x v="19"/>
    <n v="1"/>
    <n v="50.33"/>
    <x v="7"/>
    <x v="19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x v="19"/>
    <n v="0"/>
    <n v="0"/>
    <x v="7"/>
    <x v="19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x v="19"/>
    <n v="1"/>
    <n v="8.33"/>
    <x v="7"/>
    <x v="19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x v="19"/>
    <n v="3"/>
    <n v="35.380000000000003"/>
    <x v="7"/>
    <x v="19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x v="19"/>
    <n v="1"/>
    <n v="55.83"/>
    <x v="7"/>
    <x v="19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x v="19"/>
    <n v="0"/>
    <n v="5"/>
    <x v="7"/>
    <x v="19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x v="19"/>
    <n v="0"/>
    <n v="0"/>
    <x v="7"/>
    <x v="19"/>
    <x v="2417"/>
    <d v="2014-08-10T21:13:07"/>
    <x v="3"/>
  </r>
  <r>
    <x v="2418"/>
    <s v="Mexican food truck"/>
    <s v="I want to start my food truck business."/>
    <n v="25000"/>
    <n v="5"/>
    <x v="2"/>
    <s v="US"/>
    <s v="USD"/>
    <x v="2416"/>
    <x v="2418"/>
    <b v="0"/>
    <n v="5"/>
    <b v="0"/>
    <x v="19"/>
    <n v="0"/>
    <n v="1"/>
    <x v="7"/>
    <x v="19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x v="19"/>
    <n v="0"/>
    <n v="0"/>
    <x v="7"/>
    <x v="19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x v="19"/>
    <n v="15"/>
    <n v="69.47"/>
    <x v="7"/>
    <x v="19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x v="2419"/>
    <x v="2421"/>
    <b v="0"/>
    <n v="1"/>
    <b v="0"/>
    <x v="19"/>
    <n v="0"/>
    <n v="1"/>
    <x v="7"/>
    <x v="19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x v="19"/>
    <n v="0"/>
    <n v="1"/>
    <x v="7"/>
    <x v="19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x v="19"/>
    <n v="0"/>
    <n v="8"/>
    <x v="7"/>
    <x v="19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x v="19"/>
    <n v="1"/>
    <n v="34.44"/>
    <x v="7"/>
    <x v="19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x v="19"/>
    <n v="0"/>
    <n v="1"/>
    <x v="7"/>
    <x v="19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x v="19"/>
    <n v="0"/>
    <n v="0"/>
    <x v="7"/>
    <x v="19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x v="19"/>
    <n v="0"/>
    <n v="1"/>
    <x v="7"/>
    <x v="19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x v="19"/>
    <n v="0"/>
    <n v="1"/>
    <x v="7"/>
    <x v="19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x v="19"/>
    <n v="1"/>
    <n v="501.25"/>
    <x v="7"/>
    <x v="19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x v="19"/>
    <n v="1"/>
    <n v="10.5"/>
    <x v="7"/>
    <x v="19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x v="19"/>
    <n v="0"/>
    <n v="1"/>
    <x v="7"/>
    <x v="19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x v="19"/>
    <n v="0"/>
    <n v="1"/>
    <x v="7"/>
    <x v="19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x v="19"/>
    <n v="0"/>
    <n v="0"/>
    <x v="7"/>
    <x v="19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x v="19"/>
    <n v="0"/>
    <n v="13"/>
    <x v="7"/>
    <x v="19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x v="19"/>
    <n v="0"/>
    <n v="306"/>
    <x v="7"/>
    <x v="19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x v="19"/>
    <n v="0"/>
    <n v="22.5"/>
    <x v="7"/>
    <x v="19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x v="19"/>
    <n v="0"/>
    <n v="0"/>
    <x v="7"/>
    <x v="19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x v="19"/>
    <n v="0"/>
    <n v="50"/>
    <x v="7"/>
    <x v="19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x v="19"/>
    <n v="0"/>
    <n v="0"/>
    <x v="7"/>
    <x v="19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x v="19"/>
    <n v="0"/>
    <n v="5"/>
    <x v="7"/>
    <x v="19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x v="33"/>
    <n v="108"/>
    <n v="74.23"/>
    <x v="7"/>
    <x v="33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x v="33"/>
    <n v="126"/>
    <n v="81.25"/>
    <x v="7"/>
    <x v="33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x v="33"/>
    <n v="203"/>
    <n v="130.22999999999999"/>
    <x v="7"/>
    <x v="33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x v="33"/>
    <n v="109"/>
    <n v="53.41"/>
    <x v="7"/>
    <x v="33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x v="33"/>
    <n v="173"/>
    <n v="75.13"/>
    <x v="7"/>
    <x v="33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x v="33"/>
    <n v="168"/>
    <n v="75.67"/>
    <x v="7"/>
    <x v="33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x v="33"/>
    <n v="427"/>
    <n v="31.69"/>
    <x v="7"/>
    <x v="33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x v="33"/>
    <n v="108"/>
    <n v="47.78"/>
    <x v="7"/>
    <x v="33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x v="33"/>
    <n v="108"/>
    <n v="90"/>
    <x v="7"/>
    <x v="33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x v="33"/>
    <n v="102"/>
    <n v="149.31"/>
    <x v="7"/>
    <x v="33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x v="33"/>
    <n v="115"/>
    <n v="62.07"/>
    <x v="7"/>
    <x v="33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x v="33"/>
    <n v="134"/>
    <n v="53.4"/>
    <x v="7"/>
    <x v="33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x v="33"/>
    <n v="155"/>
    <n v="69.27"/>
    <x v="7"/>
    <x v="33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x v="33"/>
    <n v="101"/>
    <n v="271.51"/>
    <x v="7"/>
    <x v="33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x v="33"/>
    <n v="182"/>
    <n v="34.130000000000003"/>
    <x v="7"/>
    <x v="33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x v="33"/>
    <n v="181"/>
    <n v="40.49"/>
    <x v="7"/>
    <x v="33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x v="33"/>
    <n v="102"/>
    <n v="189.76"/>
    <x v="7"/>
    <x v="33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x v="33"/>
    <n v="110"/>
    <n v="68.86"/>
    <x v="7"/>
    <x v="33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x v="33"/>
    <n v="102"/>
    <n v="108.78"/>
    <x v="7"/>
    <x v="33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x v="33"/>
    <n v="101"/>
    <n v="125.99"/>
    <x v="7"/>
    <x v="33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x v="14"/>
    <n v="104"/>
    <n v="90.52"/>
    <x v="4"/>
    <x v="14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x v="14"/>
    <n v="111"/>
    <n v="28.88"/>
    <x v="4"/>
    <x v="14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x v="14"/>
    <n v="116"/>
    <n v="31"/>
    <x v="4"/>
    <x v="14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x v="14"/>
    <n v="111"/>
    <n v="51.67"/>
    <x v="4"/>
    <x v="14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x v="14"/>
    <n v="180"/>
    <n v="26.27"/>
    <x v="4"/>
    <x v="14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x v="14"/>
    <n v="100"/>
    <n v="48.08"/>
    <x v="4"/>
    <x v="14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x v="14"/>
    <n v="119"/>
    <n v="27.56"/>
    <x v="4"/>
    <x v="14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x v="14"/>
    <n v="107"/>
    <n v="36.97"/>
    <x v="4"/>
    <x v="14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x v="14"/>
    <n v="114"/>
    <n v="29.02"/>
    <x v="4"/>
    <x v="14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x v="14"/>
    <n v="103"/>
    <n v="28.66"/>
    <x v="4"/>
    <x v="14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x v="14"/>
    <n v="128"/>
    <n v="37.65"/>
    <x v="4"/>
    <x v="14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x v="14"/>
    <n v="136"/>
    <n v="97.9"/>
    <x v="4"/>
    <x v="14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x v="14"/>
    <n v="100"/>
    <n v="42.55"/>
    <x v="4"/>
    <x v="14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x v="14"/>
    <n v="100"/>
    <n v="131.58000000000001"/>
    <x v="4"/>
    <x v="14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x v="14"/>
    <n v="105"/>
    <n v="32.32"/>
    <x v="4"/>
    <x v="14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x v="14"/>
    <n v="105"/>
    <n v="61.1"/>
    <x v="4"/>
    <x v="14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x v="14"/>
    <n v="171"/>
    <n v="31.34"/>
    <x v="4"/>
    <x v="14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x v="14"/>
    <n v="128"/>
    <n v="129.11000000000001"/>
    <x v="4"/>
    <x v="14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x v="14"/>
    <n v="133"/>
    <n v="25.02"/>
    <x v="4"/>
    <x v="14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x v="14"/>
    <n v="100"/>
    <n v="250"/>
    <x v="4"/>
    <x v="14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x v="14"/>
    <n v="113"/>
    <n v="47.54"/>
    <x v="4"/>
    <x v="14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x v="14"/>
    <n v="100"/>
    <n v="40.04"/>
    <x v="4"/>
    <x v="14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x v="14"/>
    <n v="114"/>
    <n v="65.84"/>
    <x v="4"/>
    <x v="14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x v="14"/>
    <n v="119"/>
    <n v="46.4"/>
    <x v="4"/>
    <x v="14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x v="14"/>
    <n v="103"/>
    <n v="50.37"/>
    <x v="4"/>
    <x v="14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x v="14"/>
    <n v="266"/>
    <n v="26.57"/>
    <x v="4"/>
    <x v="14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x v="14"/>
    <n v="100"/>
    <n v="39.49"/>
    <x v="4"/>
    <x v="14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x v="14"/>
    <n v="107"/>
    <n v="49.25"/>
    <x v="4"/>
    <x v="14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x v="14"/>
    <n v="134"/>
    <n v="62.38"/>
    <x v="4"/>
    <x v="14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x v="14"/>
    <n v="121"/>
    <n v="37.94"/>
    <x v="4"/>
    <x v="14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x v="14"/>
    <n v="103"/>
    <n v="51.6"/>
    <x v="4"/>
    <x v="14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x v="14"/>
    <n v="125"/>
    <n v="27.78"/>
    <x v="4"/>
    <x v="14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x v="14"/>
    <n v="129"/>
    <n v="99.38"/>
    <x v="4"/>
    <x v="14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x v="14"/>
    <n v="101"/>
    <n v="38.85"/>
    <x v="4"/>
    <x v="14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x v="14"/>
    <n v="128"/>
    <n v="45.55"/>
    <x v="4"/>
    <x v="14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x v="14"/>
    <n v="100"/>
    <n v="600"/>
    <x v="4"/>
    <x v="14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x v="14"/>
    <n v="113"/>
    <n v="80.55"/>
    <x v="4"/>
    <x v="14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x v="14"/>
    <n v="106"/>
    <n v="52.8"/>
    <x v="4"/>
    <x v="14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x v="14"/>
    <n v="203"/>
    <n v="47.68"/>
    <x v="4"/>
    <x v="14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x v="14"/>
    <n v="113"/>
    <n v="23.45"/>
    <x v="4"/>
    <x v="14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x v="34"/>
    <n v="3"/>
    <n v="40.14"/>
    <x v="7"/>
    <x v="34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x v="34"/>
    <n v="0"/>
    <n v="17.2"/>
    <x v="7"/>
    <x v="34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x v="34"/>
    <n v="0"/>
    <n v="0"/>
    <x v="7"/>
    <x v="34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x v="34"/>
    <n v="0"/>
    <n v="0"/>
    <x v="7"/>
    <x v="34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x v="34"/>
    <n v="0"/>
    <n v="0"/>
    <x v="7"/>
    <x v="34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x v="34"/>
    <n v="1"/>
    <n v="15"/>
    <x v="7"/>
    <x v="34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x v="2504"/>
    <x v="2507"/>
    <b v="0"/>
    <n v="0"/>
    <b v="0"/>
    <x v="34"/>
    <n v="0"/>
    <n v="0"/>
    <x v="7"/>
    <x v="34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x v="34"/>
    <n v="0"/>
    <n v="0"/>
    <x v="7"/>
    <x v="34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x v="34"/>
    <n v="1"/>
    <n v="35.71"/>
    <x v="7"/>
    <x v="34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x v="34"/>
    <n v="0"/>
    <n v="37.5"/>
    <x v="7"/>
    <x v="34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x v="34"/>
    <n v="0"/>
    <n v="0"/>
    <x v="7"/>
    <x v="34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x v="34"/>
    <n v="0"/>
    <n v="0"/>
    <x v="7"/>
    <x v="34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x v="34"/>
    <n v="0"/>
    <n v="0"/>
    <x v="7"/>
    <x v="34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x v="34"/>
    <n v="2"/>
    <n v="52.5"/>
    <x v="7"/>
    <x v="34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x v="34"/>
    <n v="19"/>
    <n v="77.5"/>
    <x v="7"/>
    <x v="34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x v="34"/>
    <n v="0"/>
    <n v="0"/>
    <x v="7"/>
    <x v="34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x v="34"/>
    <n v="10"/>
    <n v="53.55"/>
    <x v="7"/>
    <x v="34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x v="34"/>
    <n v="0"/>
    <n v="0"/>
    <x v="7"/>
    <x v="34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x v="34"/>
    <n v="0"/>
    <n v="16.25"/>
    <x v="7"/>
    <x v="34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x v="34"/>
    <n v="0"/>
    <n v="0"/>
    <x v="7"/>
    <x v="34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x v="35"/>
    <n v="109"/>
    <n v="103.68"/>
    <x v="4"/>
    <x v="35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x v="35"/>
    <n v="100"/>
    <n v="185.19"/>
    <x v="4"/>
    <x v="35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x v="35"/>
    <n v="156"/>
    <n v="54.15"/>
    <x v="4"/>
    <x v="35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x v="35"/>
    <n v="102"/>
    <n v="177.21"/>
    <x v="4"/>
    <x v="35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x v="35"/>
    <n v="100"/>
    <n v="100.33"/>
    <x v="4"/>
    <x v="35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x v="35"/>
    <n v="113"/>
    <n v="136.91"/>
    <x v="4"/>
    <x v="35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x v="35"/>
    <n v="102"/>
    <n v="57.54"/>
    <x v="4"/>
    <x v="35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x v="35"/>
    <n v="107"/>
    <n v="52.96"/>
    <x v="4"/>
    <x v="35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x v="2526"/>
    <x v="2529"/>
    <b v="0"/>
    <n v="76"/>
    <b v="1"/>
    <x v="35"/>
    <n v="104"/>
    <n v="82.33"/>
    <x v="4"/>
    <x v="35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x v="35"/>
    <n v="100"/>
    <n v="135.41999999999999"/>
    <x v="4"/>
    <x v="35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x v="35"/>
    <n v="100"/>
    <n v="74.069999999999993"/>
    <x v="4"/>
    <x v="35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x v="35"/>
    <n v="126"/>
    <n v="84.08"/>
    <x v="4"/>
    <x v="35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x v="35"/>
    <n v="111"/>
    <n v="61.03"/>
    <x v="4"/>
    <x v="35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x v="35"/>
    <n v="105"/>
    <n v="150"/>
    <x v="4"/>
    <x v="35"/>
    <x v="2534"/>
    <d v="2010-01-01T06:00:00"/>
    <x v="8"/>
  </r>
  <r>
    <x v="2535"/>
    <s v="Mark Hayes Requiem Recording"/>
    <s v="Mark Hayes: Requiem Recording"/>
    <n v="20000"/>
    <n v="20755"/>
    <x v="0"/>
    <s v="US"/>
    <s v="USD"/>
    <x v="2532"/>
    <x v="2535"/>
    <b v="0"/>
    <n v="78"/>
    <b v="1"/>
    <x v="35"/>
    <n v="104"/>
    <n v="266.08999999999997"/>
    <x v="4"/>
    <x v="35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x v="35"/>
    <n v="116"/>
    <n v="7.25"/>
    <x v="4"/>
    <x v="35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x v="35"/>
    <n v="110"/>
    <n v="100"/>
    <x v="4"/>
    <x v="35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x v="35"/>
    <n v="113"/>
    <n v="109.96"/>
    <x v="4"/>
    <x v="35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x v="35"/>
    <n v="100"/>
    <n v="169.92"/>
    <x v="4"/>
    <x v="35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x v="35"/>
    <n v="103"/>
    <n v="95.74"/>
    <x v="4"/>
    <x v="35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x v="35"/>
    <n v="107"/>
    <n v="59.46"/>
    <x v="4"/>
    <x v="35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x v="35"/>
    <n v="104"/>
    <n v="55.77"/>
    <x v="4"/>
    <x v="35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x v="35"/>
    <n v="156"/>
    <n v="30.08"/>
    <x v="4"/>
    <x v="35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x v="35"/>
    <n v="101"/>
    <n v="88.44"/>
    <x v="4"/>
    <x v="35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x v="35"/>
    <n v="195"/>
    <n v="64.03"/>
    <x v="4"/>
    <x v="35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x v="35"/>
    <n v="112"/>
    <n v="60.15"/>
    <x v="4"/>
    <x v="35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x v="35"/>
    <n v="120"/>
    <n v="49.19"/>
    <x v="4"/>
    <x v="35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x v="35"/>
    <n v="102"/>
    <n v="165.16"/>
    <x v="4"/>
    <x v="35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x v="35"/>
    <n v="103"/>
    <n v="43.62"/>
    <x v="4"/>
    <x v="35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x v="35"/>
    <n v="101"/>
    <n v="43.7"/>
    <x v="4"/>
    <x v="35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x v="35"/>
    <n v="103"/>
    <n v="67.42"/>
    <x v="4"/>
    <x v="35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x v="35"/>
    <n v="107"/>
    <n v="177.5"/>
    <x v="4"/>
    <x v="35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x v="35"/>
    <n v="156"/>
    <n v="38.880000000000003"/>
    <x v="4"/>
    <x v="35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x v="35"/>
    <n v="123"/>
    <n v="54.99"/>
    <x v="4"/>
    <x v="35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x v="35"/>
    <n v="107"/>
    <n v="61.34"/>
    <x v="4"/>
    <x v="35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x v="35"/>
    <n v="106"/>
    <n v="23.12"/>
    <x v="4"/>
    <x v="35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x v="35"/>
    <n v="118"/>
    <n v="29.61"/>
    <x v="4"/>
    <x v="35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x v="35"/>
    <n v="109"/>
    <n v="75.61"/>
    <x v="4"/>
    <x v="35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x v="35"/>
    <n v="111"/>
    <n v="35.6"/>
    <x v="4"/>
    <x v="35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x v="35"/>
    <n v="100"/>
    <n v="143"/>
    <x v="4"/>
    <x v="35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x v="19"/>
    <n v="0"/>
    <n v="0"/>
    <x v="7"/>
    <x v="19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x v="19"/>
    <n v="1"/>
    <n v="25"/>
    <x v="7"/>
    <x v="19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x v="19"/>
    <n v="0"/>
    <n v="0"/>
    <x v="7"/>
    <x v="19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x v="19"/>
    <n v="0"/>
    <n v="0"/>
    <x v="7"/>
    <x v="19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x v="19"/>
    <n v="1"/>
    <n v="100"/>
    <x v="7"/>
    <x v="19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x v="19"/>
    <n v="0"/>
    <n v="0"/>
    <x v="7"/>
    <x v="19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x v="19"/>
    <n v="0"/>
    <n v="60"/>
    <x v="7"/>
    <x v="19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x v="19"/>
    <n v="1"/>
    <n v="50"/>
    <x v="7"/>
    <x v="19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x v="19"/>
    <n v="2"/>
    <n v="72.5"/>
    <x v="7"/>
    <x v="19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x v="19"/>
    <n v="1"/>
    <n v="29.5"/>
    <x v="7"/>
    <x v="19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x v="19"/>
    <n v="0"/>
    <n v="62.5"/>
    <x v="7"/>
    <x v="19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x v="19"/>
    <n v="0"/>
    <n v="0"/>
    <x v="7"/>
    <x v="19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x v="19"/>
    <n v="0"/>
    <n v="0"/>
    <x v="7"/>
    <x v="19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x v="19"/>
    <n v="0"/>
    <n v="0"/>
    <x v="7"/>
    <x v="19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x v="19"/>
    <n v="0"/>
    <n v="0"/>
    <x v="7"/>
    <x v="19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x v="19"/>
    <n v="0"/>
    <n v="0"/>
    <x v="7"/>
    <x v="19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x v="19"/>
    <n v="0"/>
    <n v="0"/>
    <x v="7"/>
    <x v="19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x v="19"/>
    <n v="0"/>
    <n v="0"/>
    <x v="7"/>
    <x v="19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x v="19"/>
    <n v="0"/>
    <n v="23.08"/>
    <x v="7"/>
    <x v="19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x v="19"/>
    <n v="1"/>
    <n v="25.5"/>
    <x v="7"/>
    <x v="19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x v="19"/>
    <n v="11"/>
    <n v="48.18"/>
    <x v="7"/>
    <x v="19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x v="2579"/>
    <x v="2582"/>
    <b v="0"/>
    <n v="1"/>
    <b v="0"/>
    <x v="19"/>
    <n v="0"/>
    <n v="1"/>
    <x v="7"/>
    <x v="19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x v="19"/>
    <n v="1"/>
    <n v="1"/>
    <x v="7"/>
    <x v="19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x v="19"/>
    <n v="0"/>
    <n v="0"/>
    <x v="7"/>
    <x v="19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x v="19"/>
    <n v="0"/>
    <n v="50"/>
    <x v="7"/>
    <x v="19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x v="19"/>
    <n v="0"/>
    <n v="5"/>
    <x v="7"/>
    <x v="19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x v="19"/>
    <n v="2"/>
    <n v="202.83"/>
    <x v="7"/>
    <x v="19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x v="19"/>
    <n v="4"/>
    <n v="29.13"/>
    <x v="7"/>
    <x v="19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x v="19"/>
    <n v="0"/>
    <n v="5"/>
    <x v="7"/>
    <x v="19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x v="19"/>
    <n v="0"/>
    <n v="0"/>
    <x v="7"/>
    <x v="19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x v="19"/>
    <n v="2"/>
    <n v="13"/>
    <x v="7"/>
    <x v="19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x v="19"/>
    <n v="0"/>
    <n v="50"/>
    <x v="7"/>
    <x v="19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x v="19"/>
    <n v="0"/>
    <n v="0"/>
    <x v="7"/>
    <x v="19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x v="19"/>
    <n v="0"/>
    <n v="1"/>
    <x v="7"/>
    <x v="19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x v="19"/>
    <n v="12"/>
    <n v="96.05"/>
    <x v="7"/>
    <x v="19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x v="19"/>
    <n v="24"/>
    <n v="305.77999999999997"/>
    <x v="7"/>
    <x v="19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x v="19"/>
    <n v="6"/>
    <n v="12.14"/>
    <x v="7"/>
    <x v="19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x v="19"/>
    <n v="39"/>
    <n v="83.57"/>
    <x v="7"/>
    <x v="19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x v="19"/>
    <n v="1"/>
    <n v="18"/>
    <x v="7"/>
    <x v="19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x v="19"/>
    <n v="7"/>
    <n v="115.53"/>
    <x v="7"/>
    <x v="19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x v="36"/>
    <n v="661"/>
    <n v="21.9"/>
    <x v="2"/>
    <x v="36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x v="36"/>
    <n v="326"/>
    <n v="80.02"/>
    <x v="2"/>
    <x v="36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x v="36"/>
    <n v="101"/>
    <n v="35.520000000000003"/>
    <x v="2"/>
    <x v="36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x v="36"/>
    <n v="104"/>
    <n v="64.930000000000007"/>
    <x v="2"/>
    <x v="36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x v="36"/>
    <n v="107"/>
    <n v="60.97"/>
    <x v="2"/>
    <x v="36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x v="36"/>
    <n v="110"/>
    <n v="31.44"/>
    <x v="2"/>
    <x v="36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x v="36"/>
    <n v="408"/>
    <n v="81.95"/>
    <x v="2"/>
    <x v="36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x v="36"/>
    <n v="224"/>
    <n v="58.93"/>
    <x v="2"/>
    <x v="36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x v="36"/>
    <n v="304"/>
    <n v="157.29"/>
    <x v="2"/>
    <x v="36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x v="36"/>
    <n v="141"/>
    <n v="55.76"/>
    <x v="2"/>
    <x v="36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x v="36"/>
    <n v="2791"/>
    <n v="83.8"/>
    <x v="2"/>
    <x v="36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x v="36"/>
    <n v="172"/>
    <n v="58.42"/>
    <x v="2"/>
    <x v="36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x v="36"/>
    <n v="101"/>
    <n v="270.57"/>
    <x v="2"/>
    <x v="36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x v="36"/>
    <n v="102"/>
    <n v="107.1"/>
    <x v="2"/>
    <x v="36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x v="36"/>
    <n v="170"/>
    <n v="47.18"/>
    <x v="2"/>
    <x v="36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x v="36"/>
    <n v="115"/>
    <n v="120.31"/>
    <x v="2"/>
    <x v="36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x v="36"/>
    <n v="878"/>
    <n v="27.6"/>
    <x v="2"/>
    <x v="36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x v="36"/>
    <n v="105"/>
    <n v="205.3"/>
    <x v="2"/>
    <x v="36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x v="36"/>
    <n v="188"/>
    <n v="35.549999999999997"/>
    <x v="2"/>
    <x v="36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x v="36"/>
    <n v="144"/>
    <n v="74.64"/>
    <x v="2"/>
    <x v="36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x v="36"/>
    <n v="146"/>
    <n v="47.06"/>
    <x v="2"/>
    <x v="36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x v="36"/>
    <n v="131"/>
    <n v="26.59"/>
    <x v="2"/>
    <x v="36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x v="36"/>
    <n v="114"/>
    <n v="36.770000000000003"/>
    <x v="2"/>
    <x v="36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x v="36"/>
    <n v="1379"/>
    <n v="31.82"/>
    <x v="2"/>
    <x v="36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x v="36"/>
    <n v="956"/>
    <n v="27.58"/>
    <x v="2"/>
    <x v="36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x v="36"/>
    <n v="112"/>
    <n v="56"/>
    <x v="2"/>
    <x v="36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x v="36"/>
    <n v="647"/>
    <n v="21.56"/>
    <x v="2"/>
    <x v="36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x v="36"/>
    <n v="110"/>
    <n v="44.1"/>
    <x v="2"/>
    <x v="36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x v="36"/>
    <n v="128"/>
    <n v="63.87"/>
    <x v="2"/>
    <x v="36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x v="36"/>
    <n v="158"/>
    <n v="38.99"/>
    <x v="2"/>
    <x v="36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x v="36"/>
    <n v="115"/>
    <n v="80.19"/>
    <x v="2"/>
    <x v="36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x v="36"/>
    <n v="137"/>
    <n v="34.9"/>
    <x v="2"/>
    <x v="36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x v="36"/>
    <n v="355"/>
    <n v="89.1"/>
    <x v="2"/>
    <x v="36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x v="36"/>
    <n v="106"/>
    <n v="39.44"/>
    <x v="2"/>
    <x v="36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x v="36"/>
    <n v="100"/>
    <n v="136.9"/>
    <x v="2"/>
    <x v="36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x v="36"/>
    <n v="187"/>
    <n v="37.46"/>
    <x v="2"/>
    <x v="36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x v="36"/>
    <n v="166"/>
    <n v="31.96"/>
    <x v="2"/>
    <x v="36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x v="36"/>
    <n v="102"/>
    <n v="25.21"/>
    <x v="2"/>
    <x v="36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x v="36"/>
    <n v="164"/>
    <n v="10.039999999999999"/>
    <x v="2"/>
    <x v="36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x v="36"/>
    <n v="106"/>
    <n v="45.94"/>
    <x v="2"/>
    <x v="36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x v="36"/>
    <n v="1"/>
    <n v="15"/>
    <x v="2"/>
    <x v="36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x v="36"/>
    <n v="0"/>
    <n v="0"/>
    <x v="2"/>
    <x v="36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x v="36"/>
    <n v="34"/>
    <n v="223.58"/>
    <x v="2"/>
    <x v="36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x v="36"/>
    <n v="2"/>
    <n v="39.479999999999997"/>
    <x v="2"/>
    <x v="36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x v="36"/>
    <n v="11"/>
    <n v="91.3"/>
    <x v="2"/>
    <x v="36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x v="36"/>
    <n v="8"/>
    <n v="78.67"/>
    <x v="2"/>
    <x v="36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x v="36"/>
    <n v="1"/>
    <n v="12"/>
    <x v="2"/>
    <x v="36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x v="36"/>
    <n v="1"/>
    <n v="17.670000000000002"/>
    <x v="2"/>
    <x v="36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x v="36"/>
    <n v="0"/>
    <n v="41.33"/>
    <x v="2"/>
    <x v="36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x v="36"/>
    <n v="1"/>
    <n v="71.599999999999994"/>
    <x v="2"/>
    <x v="36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x v="36"/>
    <n v="2"/>
    <n v="307.82"/>
    <x v="2"/>
    <x v="36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x v="36"/>
    <n v="1"/>
    <n v="80.45"/>
    <x v="2"/>
    <x v="36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x v="36"/>
    <n v="12"/>
    <n v="83.94"/>
    <x v="2"/>
    <x v="36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x v="36"/>
    <n v="0"/>
    <n v="8.5"/>
    <x v="2"/>
    <x v="36"/>
    <x v="2654"/>
    <d v="2015-04-21T13:25:26"/>
    <x v="0"/>
  </r>
  <r>
    <x v="2655"/>
    <s v="Balloons (Canceled)"/>
    <s v="Thank you for your support!"/>
    <n v="15000"/>
    <n v="3155"/>
    <x v="1"/>
    <s v="US"/>
    <s v="USD"/>
    <x v="2651"/>
    <x v="2655"/>
    <b v="0"/>
    <n v="43"/>
    <b v="0"/>
    <x v="36"/>
    <n v="21"/>
    <n v="73.37"/>
    <x v="2"/>
    <x v="36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x v="36"/>
    <n v="11"/>
    <n v="112.86"/>
    <x v="2"/>
    <x v="36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x v="36"/>
    <n v="19"/>
    <n v="95.28"/>
    <x v="2"/>
    <x v="36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x v="36"/>
    <n v="0"/>
    <n v="22.75"/>
    <x v="2"/>
    <x v="36"/>
    <x v="2658"/>
    <d v="2016-07-30T21:13:14"/>
    <x v="2"/>
  </r>
  <r>
    <x v="2659"/>
    <s v="test (Canceled)"/>
    <s v="test"/>
    <n v="49000"/>
    <n v="1333"/>
    <x v="1"/>
    <s v="US"/>
    <s v="USD"/>
    <x v="2655"/>
    <x v="2659"/>
    <b v="0"/>
    <n v="10"/>
    <b v="0"/>
    <x v="36"/>
    <n v="3"/>
    <n v="133.30000000000001"/>
    <x v="2"/>
    <x v="36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x v="36"/>
    <n v="0"/>
    <n v="3.8"/>
    <x v="2"/>
    <x v="36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x v="37"/>
    <n v="103"/>
    <n v="85.75"/>
    <x v="2"/>
    <x v="37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x v="37"/>
    <n v="107"/>
    <n v="267"/>
    <x v="2"/>
    <x v="37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x v="37"/>
    <n v="105"/>
    <n v="373.56"/>
    <x v="2"/>
    <x v="37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x v="37"/>
    <n v="103"/>
    <n v="174.04"/>
    <x v="2"/>
    <x v="37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x v="37"/>
    <n v="123"/>
    <n v="93.7"/>
    <x v="2"/>
    <x v="37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x v="37"/>
    <n v="159"/>
    <n v="77.33"/>
    <x v="2"/>
    <x v="37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x v="37"/>
    <n v="111"/>
    <n v="92.22"/>
    <x v="2"/>
    <x v="37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x v="37"/>
    <n v="171"/>
    <n v="60.96"/>
    <x v="2"/>
    <x v="37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x v="37"/>
    <n v="125"/>
    <n v="91"/>
    <x v="2"/>
    <x v="37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x v="37"/>
    <n v="6"/>
    <n v="41.58"/>
    <x v="2"/>
    <x v="37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x v="37"/>
    <n v="11"/>
    <n v="33.76"/>
    <x v="2"/>
    <x v="37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x v="37"/>
    <n v="33"/>
    <n v="70.62"/>
    <x v="2"/>
    <x v="37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x v="37"/>
    <n v="28"/>
    <n v="167.15"/>
    <x v="2"/>
    <x v="37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x v="37"/>
    <n v="63"/>
    <n v="128.62"/>
    <x v="2"/>
    <x v="37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x v="37"/>
    <n v="8"/>
    <n v="65.41"/>
    <x v="2"/>
    <x v="37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x v="37"/>
    <n v="50"/>
    <n v="117.56"/>
    <x v="2"/>
    <x v="37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x v="37"/>
    <n v="18"/>
    <n v="126.48"/>
    <x v="2"/>
    <x v="37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x v="37"/>
    <n v="0"/>
    <n v="550"/>
    <x v="2"/>
    <x v="37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x v="37"/>
    <n v="0"/>
    <n v="44"/>
    <x v="2"/>
    <x v="37"/>
    <x v="2679"/>
    <d v="2015-02-28T00:01:34"/>
    <x v="0"/>
  </r>
  <r>
    <x v="2680"/>
    <s v="iHeart Pillow"/>
    <s v="iHeartPillow, Connecting loved ones"/>
    <n v="32000"/>
    <n v="276"/>
    <x v="2"/>
    <s v="ES"/>
    <s v="EUR"/>
    <x v="2676"/>
    <x v="2680"/>
    <b v="0"/>
    <n v="4"/>
    <b v="0"/>
    <x v="37"/>
    <n v="1"/>
    <n v="69"/>
    <x v="2"/>
    <x v="37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x v="19"/>
    <n v="1"/>
    <n v="27.5"/>
    <x v="7"/>
    <x v="19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x v="19"/>
    <n v="28"/>
    <n v="84.9"/>
    <x v="7"/>
    <x v="19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x v="19"/>
    <n v="0"/>
    <n v="12"/>
    <x v="7"/>
    <x v="19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x v="19"/>
    <n v="1"/>
    <n v="200"/>
    <x v="7"/>
    <x v="19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x v="19"/>
    <n v="0"/>
    <n v="10"/>
    <x v="7"/>
    <x v="19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x v="19"/>
    <n v="0"/>
    <n v="0"/>
    <x v="7"/>
    <x v="19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x v="19"/>
    <n v="0"/>
    <n v="0"/>
    <x v="7"/>
    <x v="19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x v="19"/>
    <n v="0"/>
    <n v="5.29"/>
    <x v="7"/>
    <x v="19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x v="19"/>
    <n v="0"/>
    <n v="1"/>
    <x v="7"/>
    <x v="19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x v="19"/>
    <n v="11"/>
    <n v="72.760000000000005"/>
    <x v="7"/>
    <x v="19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x v="19"/>
    <n v="0"/>
    <n v="17.5"/>
    <x v="7"/>
    <x v="19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x v="19"/>
    <n v="1"/>
    <n v="25"/>
    <x v="7"/>
    <x v="19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x v="19"/>
    <n v="1"/>
    <n v="13.33"/>
    <x v="7"/>
    <x v="19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x v="19"/>
    <n v="0"/>
    <n v="1"/>
    <x v="7"/>
    <x v="19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x v="19"/>
    <n v="0"/>
    <n v="23.67"/>
    <x v="7"/>
    <x v="19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x v="19"/>
    <n v="6"/>
    <n v="89.21"/>
    <x v="7"/>
    <x v="19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x v="19"/>
    <n v="26"/>
    <n v="116.56"/>
    <x v="7"/>
    <x v="19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x v="19"/>
    <n v="0"/>
    <n v="13.01"/>
    <x v="7"/>
    <x v="19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x v="19"/>
    <n v="0"/>
    <n v="0"/>
    <x v="7"/>
    <x v="19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x v="19"/>
    <n v="1"/>
    <n v="17.5"/>
    <x v="7"/>
    <x v="19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x v="38"/>
    <n v="46"/>
    <n v="34.130000000000003"/>
    <x v="1"/>
    <x v="38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x v="38"/>
    <n v="34"/>
    <n v="132.35"/>
    <x v="1"/>
    <x v="38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x v="38"/>
    <n v="104"/>
    <n v="922.22"/>
    <x v="1"/>
    <x v="38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x v="38"/>
    <n v="6"/>
    <n v="163.57"/>
    <x v="1"/>
    <x v="38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x v="38"/>
    <n v="11"/>
    <n v="217.38"/>
    <x v="1"/>
    <x v="38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x v="38"/>
    <n v="112"/>
    <n v="149.44"/>
    <x v="1"/>
    <x v="38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x v="38"/>
    <n v="351"/>
    <n v="71.239999999999995"/>
    <x v="1"/>
    <x v="38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x v="38"/>
    <n v="233"/>
    <n v="44.46"/>
    <x v="1"/>
    <x v="38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x v="38"/>
    <n v="102"/>
    <n v="164.94"/>
    <x v="1"/>
    <x v="38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x v="38"/>
    <n v="154"/>
    <n v="84.87"/>
    <x v="1"/>
    <x v="38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x v="38"/>
    <n v="101"/>
    <n v="53.95"/>
    <x v="1"/>
    <x v="38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x v="38"/>
    <n v="131"/>
    <n v="50.53"/>
    <x v="1"/>
    <x v="38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x v="38"/>
    <n v="102"/>
    <n v="108"/>
    <x v="1"/>
    <x v="38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x v="38"/>
    <n v="116"/>
    <n v="95.37"/>
    <x v="1"/>
    <x v="38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x v="38"/>
    <n v="265"/>
    <n v="57.63"/>
    <x v="1"/>
    <x v="38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x v="38"/>
    <n v="120"/>
    <n v="64.16"/>
    <x v="1"/>
    <x v="38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x v="38"/>
    <n v="120"/>
    <n v="92.39"/>
    <x v="1"/>
    <x v="38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x v="38"/>
    <n v="104"/>
    <n v="125.98"/>
    <x v="1"/>
    <x v="38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x v="38"/>
    <n v="109"/>
    <n v="94.64"/>
    <x v="1"/>
    <x v="38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x v="38"/>
    <n v="118"/>
    <n v="170.7"/>
    <x v="1"/>
    <x v="38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x v="30"/>
    <n v="1462"/>
    <n v="40.76"/>
    <x v="2"/>
    <x v="30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x v="30"/>
    <n v="253"/>
    <n v="68.25"/>
    <x v="2"/>
    <x v="30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x v="30"/>
    <n v="140"/>
    <n v="95.49"/>
    <x v="2"/>
    <x v="30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x v="30"/>
    <n v="297"/>
    <n v="7.19"/>
    <x v="2"/>
    <x v="30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x v="30"/>
    <n v="145"/>
    <n v="511.65"/>
    <x v="2"/>
    <x v="30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x v="30"/>
    <n v="106"/>
    <n v="261.75"/>
    <x v="2"/>
    <x v="30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x v="30"/>
    <n v="493"/>
    <n v="69.760000000000005"/>
    <x v="2"/>
    <x v="30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x v="30"/>
    <n v="202"/>
    <n v="77.23"/>
    <x v="2"/>
    <x v="30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x v="30"/>
    <n v="104"/>
    <n v="340.57"/>
    <x v="2"/>
    <x v="30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x v="30"/>
    <n v="170"/>
    <n v="67.42"/>
    <x v="2"/>
    <x v="30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x v="30"/>
    <n v="104"/>
    <n v="845.7"/>
    <x v="2"/>
    <x v="30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x v="30"/>
    <n v="118"/>
    <n v="97.19"/>
    <x v="2"/>
    <x v="30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x v="30"/>
    <n v="108"/>
    <n v="451.84"/>
    <x v="2"/>
    <x v="30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x v="30"/>
    <n v="2260300"/>
    <n v="138.66999999999999"/>
    <x v="2"/>
    <x v="30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x v="30"/>
    <n v="978"/>
    <n v="21.64"/>
    <x v="2"/>
    <x v="30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x v="30"/>
    <n v="123"/>
    <n v="169.52"/>
    <x v="2"/>
    <x v="30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x v="30"/>
    <n v="246"/>
    <n v="161.88"/>
    <x v="2"/>
    <x v="30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x v="30"/>
    <n v="148"/>
    <n v="493.13"/>
    <x v="2"/>
    <x v="30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x v="30"/>
    <n v="384"/>
    <n v="22.12"/>
    <x v="2"/>
    <x v="30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x v="30"/>
    <n v="103"/>
    <n v="18.239999999999998"/>
    <x v="2"/>
    <x v="30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x v="39"/>
    <n v="0"/>
    <n v="8.75"/>
    <x v="3"/>
    <x v="39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x v="39"/>
    <n v="29"/>
    <n v="40.61"/>
    <x v="3"/>
    <x v="39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x v="39"/>
    <n v="0"/>
    <n v="0"/>
    <x v="3"/>
    <x v="39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x v="39"/>
    <n v="5"/>
    <n v="37.950000000000003"/>
    <x v="3"/>
    <x v="39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x v="39"/>
    <n v="22"/>
    <n v="35.729999999999997"/>
    <x v="3"/>
    <x v="39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x v="39"/>
    <n v="27"/>
    <n v="42.16"/>
    <x v="3"/>
    <x v="39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x v="39"/>
    <n v="28"/>
    <n v="35"/>
    <x v="3"/>
    <x v="39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x v="39"/>
    <n v="1"/>
    <n v="13.25"/>
    <x v="3"/>
    <x v="39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x v="39"/>
    <n v="1"/>
    <n v="55"/>
    <x v="3"/>
    <x v="39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x v="39"/>
    <n v="0"/>
    <n v="0"/>
    <x v="3"/>
    <x v="39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x v="39"/>
    <n v="0"/>
    <n v="0"/>
    <x v="3"/>
    <x v="39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x v="39"/>
    <n v="11"/>
    <n v="39.29"/>
    <x v="3"/>
    <x v="39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x v="39"/>
    <n v="19"/>
    <n v="47.5"/>
    <x v="3"/>
    <x v="39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x v="39"/>
    <n v="0"/>
    <n v="0"/>
    <x v="3"/>
    <x v="39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x v="39"/>
    <n v="52"/>
    <n v="17.329999999999998"/>
    <x v="3"/>
    <x v="39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x v="39"/>
    <n v="10"/>
    <n v="31.76"/>
    <x v="3"/>
    <x v="39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x v="2753"/>
    <x v="2757"/>
    <b v="0"/>
    <n v="2"/>
    <b v="0"/>
    <x v="39"/>
    <n v="1"/>
    <n v="5"/>
    <x v="3"/>
    <x v="39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x v="39"/>
    <n v="12"/>
    <n v="39"/>
    <x v="3"/>
    <x v="39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x v="39"/>
    <n v="11"/>
    <n v="52.5"/>
    <x v="3"/>
    <x v="39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x v="39"/>
    <n v="0"/>
    <n v="0"/>
    <x v="3"/>
    <x v="39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x v="39"/>
    <n v="1"/>
    <n v="9"/>
    <x v="3"/>
    <x v="39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x v="39"/>
    <n v="1"/>
    <n v="25"/>
    <x v="3"/>
    <x v="39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x v="39"/>
    <n v="0"/>
    <n v="30"/>
    <x v="3"/>
    <x v="39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x v="39"/>
    <n v="1"/>
    <n v="11.25"/>
    <x v="3"/>
    <x v="39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x v="39"/>
    <n v="0"/>
    <n v="0"/>
    <x v="3"/>
    <x v="39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x v="39"/>
    <n v="2"/>
    <n v="25"/>
    <x v="3"/>
    <x v="39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x v="39"/>
    <n v="1"/>
    <n v="11.33"/>
    <x v="3"/>
    <x v="39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x v="39"/>
    <n v="14"/>
    <n v="29.47"/>
    <x v="3"/>
    <x v="39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x v="39"/>
    <n v="0"/>
    <n v="1"/>
    <x v="3"/>
    <x v="39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x v="39"/>
    <n v="10"/>
    <n v="63.1"/>
    <x v="3"/>
    <x v="39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x v="39"/>
    <n v="0"/>
    <n v="0"/>
    <x v="3"/>
    <x v="39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x v="39"/>
    <n v="0"/>
    <n v="0"/>
    <x v="3"/>
    <x v="39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x v="39"/>
    <n v="0"/>
    <n v="1"/>
    <x v="3"/>
    <x v="39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x v="39"/>
    <n v="14"/>
    <n v="43.85"/>
    <x v="3"/>
    <x v="39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x v="39"/>
    <n v="3"/>
    <n v="75"/>
    <x v="3"/>
    <x v="39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x v="39"/>
    <n v="8"/>
    <n v="45.97"/>
    <x v="3"/>
    <x v="39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x v="39"/>
    <n v="0"/>
    <n v="10"/>
    <x v="3"/>
    <x v="39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x v="39"/>
    <n v="26"/>
    <n v="93.67"/>
    <x v="3"/>
    <x v="39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x v="39"/>
    <n v="2"/>
    <n v="53"/>
    <x v="3"/>
    <x v="39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x v="39"/>
    <n v="0"/>
    <n v="0"/>
    <x v="3"/>
    <x v="39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x v="6"/>
    <n v="105"/>
    <n v="47"/>
    <x v="1"/>
    <x v="6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x v="6"/>
    <n v="120"/>
    <n v="66.67"/>
    <x v="1"/>
    <x v="6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x v="6"/>
    <n v="115"/>
    <n v="18.77"/>
    <x v="1"/>
    <x v="6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x v="6"/>
    <n v="119"/>
    <n v="66.11"/>
    <x v="1"/>
    <x v="6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x v="6"/>
    <n v="105"/>
    <n v="36.86"/>
    <x v="1"/>
    <x v="6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x v="6"/>
    <n v="118"/>
    <n v="39.81"/>
    <x v="1"/>
    <x v="6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x v="6"/>
    <n v="120"/>
    <n v="31.5"/>
    <x v="1"/>
    <x v="6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x v="6"/>
    <n v="103"/>
    <n v="102.5"/>
    <x v="1"/>
    <x v="6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x v="6"/>
    <n v="101"/>
    <n v="126.46"/>
    <x v="1"/>
    <x v="6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x v="6"/>
    <n v="105"/>
    <n v="47.88"/>
    <x v="1"/>
    <x v="6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x v="6"/>
    <n v="103"/>
    <n v="73.209999999999994"/>
    <x v="1"/>
    <x v="6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x v="6"/>
    <n v="108"/>
    <n v="89.67"/>
    <x v="1"/>
    <x v="6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x v="6"/>
    <n v="111"/>
    <n v="151.46"/>
    <x v="1"/>
    <x v="6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x v="6"/>
    <n v="150"/>
    <n v="25"/>
    <x v="1"/>
    <x v="6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x v="6"/>
    <n v="104"/>
    <n v="36.5"/>
    <x v="1"/>
    <x v="6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x v="6"/>
    <n v="116"/>
    <n v="44"/>
    <x v="1"/>
    <x v="6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x v="6"/>
    <n v="103"/>
    <n v="87.36"/>
    <x v="1"/>
    <x v="6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x v="6"/>
    <n v="101"/>
    <n v="36.47"/>
    <x v="1"/>
    <x v="6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x v="6"/>
    <n v="117"/>
    <n v="44.86"/>
    <x v="1"/>
    <x v="6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x v="6"/>
    <n v="133"/>
    <n v="42.9"/>
    <x v="1"/>
    <x v="6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x v="6"/>
    <n v="133"/>
    <n v="51.23"/>
    <x v="1"/>
    <x v="6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x v="6"/>
    <n v="102"/>
    <n v="33.94"/>
    <x v="1"/>
    <x v="6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x v="6"/>
    <n v="128"/>
    <n v="90.74"/>
    <x v="1"/>
    <x v="6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x v="6"/>
    <n v="115"/>
    <n v="50"/>
    <x v="1"/>
    <x v="6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x v="6"/>
    <n v="110"/>
    <n v="24.44"/>
    <x v="1"/>
    <x v="6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x v="6"/>
    <n v="112"/>
    <n v="44.25"/>
    <x v="1"/>
    <x v="6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x v="6"/>
    <n v="126"/>
    <n v="67.739999999999995"/>
    <x v="1"/>
    <x v="6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x v="6"/>
    <n v="100"/>
    <n v="65.38"/>
    <x v="1"/>
    <x v="6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x v="6"/>
    <n v="102"/>
    <n v="121.9"/>
    <x v="1"/>
    <x v="6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x v="6"/>
    <n v="108"/>
    <n v="47.46"/>
    <x v="1"/>
    <x v="6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x v="6"/>
    <n v="100"/>
    <n v="92.84"/>
    <x v="1"/>
    <x v="6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x v="6"/>
    <n v="113"/>
    <n v="68.25"/>
    <x v="1"/>
    <x v="6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x v="6"/>
    <n v="128"/>
    <n v="37.21"/>
    <x v="1"/>
    <x v="6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x v="6"/>
    <n v="108"/>
    <n v="25.25"/>
    <x v="1"/>
    <x v="6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x v="6"/>
    <n v="242"/>
    <n v="43.21"/>
    <x v="1"/>
    <x v="6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x v="6"/>
    <n v="142"/>
    <n v="25.13"/>
    <x v="1"/>
    <x v="6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x v="6"/>
    <n v="130"/>
    <n v="23.64"/>
    <x v="1"/>
    <x v="6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x v="6"/>
    <n v="106"/>
    <n v="103.95"/>
    <x v="1"/>
    <x v="6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x v="6"/>
    <n v="105"/>
    <n v="50.38"/>
    <x v="1"/>
    <x v="6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x v="6"/>
    <n v="136"/>
    <n v="13.6"/>
    <x v="1"/>
    <x v="6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x v="6"/>
    <n v="100"/>
    <n v="28.57"/>
    <x v="1"/>
    <x v="6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x v="6"/>
    <n v="100"/>
    <n v="63.83"/>
    <x v="1"/>
    <x v="6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x v="6"/>
    <n v="124"/>
    <n v="8.86"/>
    <x v="1"/>
    <x v="6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x v="6"/>
    <n v="117"/>
    <n v="50.67"/>
    <x v="1"/>
    <x v="6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x v="6"/>
    <n v="103"/>
    <n v="60.78"/>
    <x v="1"/>
    <x v="6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x v="6"/>
    <n v="108"/>
    <n v="113.42"/>
    <x v="1"/>
    <x v="6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x v="6"/>
    <n v="120"/>
    <n v="104.57"/>
    <x v="1"/>
    <x v="6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x v="6"/>
    <n v="100"/>
    <n v="98.31"/>
    <x v="1"/>
    <x v="6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x v="6"/>
    <n v="107"/>
    <n v="35.04"/>
    <x v="1"/>
    <x v="6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x v="6"/>
    <n v="100"/>
    <n v="272.73"/>
    <x v="1"/>
    <x v="6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x v="6"/>
    <n v="111"/>
    <n v="63.85"/>
    <x v="1"/>
    <x v="6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x v="6"/>
    <n v="115"/>
    <n v="30.19"/>
    <x v="1"/>
    <x v="6"/>
    <x v="2832"/>
    <d v="2014-11-23T22:00:00"/>
    <x v="3"/>
  </r>
  <r>
    <x v="2833"/>
    <s v="Star Man Rocket Man"/>
    <s v="A new play about exploring outer space"/>
    <n v="2700"/>
    <n v="2923"/>
    <x v="0"/>
    <s v="US"/>
    <s v="USD"/>
    <x v="2829"/>
    <x v="2833"/>
    <b v="0"/>
    <n v="35"/>
    <b v="1"/>
    <x v="6"/>
    <n v="108"/>
    <n v="83.51"/>
    <x v="1"/>
    <x v="6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x v="6"/>
    <n v="170"/>
    <n v="64.760000000000005"/>
    <x v="1"/>
    <x v="6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x v="6"/>
    <n v="187"/>
    <n v="20.12"/>
    <x v="1"/>
    <x v="6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x v="6"/>
    <n v="108"/>
    <n v="44.09"/>
    <x v="1"/>
    <x v="6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x v="6"/>
    <n v="100"/>
    <n v="40.479999999999997"/>
    <x v="1"/>
    <x v="6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x v="6"/>
    <n v="120"/>
    <n v="44.54"/>
    <x v="1"/>
    <x v="6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x v="6"/>
    <n v="111"/>
    <n v="125.81"/>
    <x v="1"/>
    <x v="6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x v="6"/>
    <n v="104"/>
    <n v="19.7"/>
    <x v="1"/>
    <x v="6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x v="6"/>
    <n v="1"/>
    <n v="10"/>
    <x v="1"/>
    <x v="6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x v="6"/>
    <n v="0"/>
    <n v="0"/>
    <x v="1"/>
    <x v="6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x v="6"/>
    <n v="0"/>
    <n v="0"/>
    <x v="1"/>
    <x v="6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x v="6"/>
    <n v="5"/>
    <n v="30"/>
    <x v="1"/>
    <x v="6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x v="6"/>
    <n v="32"/>
    <n v="60.67"/>
    <x v="1"/>
    <x v="6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x v="6"/>
    <n v="0"/>
    <n v="0"/>
    <x v="1"/>
    <x v="6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x v="6"/>
    <n v="0"/>
    <n v="0"/>
    <x v="1"/>
    <x v="6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x v="6"/>
    <n v="0"/>
    <n v="23.33"/>
    <x v="1"/>
    <x v="6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x v="6"/>
    <n v="1"/>
    <n v="5"/>
    <x v="1"/>
    <x v="6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x v="6"/>
    <n v="4"/>
    <n v="23.92"/>
    <x v="1"/>
    <x v="6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x v="6"/>
    <n v="0"/>
    <n v="0"/>
    <x v="1"/>
    <x v="6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x v="6"/>
    <n v="2"/>
    <n v="15.83"/>
    <x v="1"/>
    <x v="6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x v="6"/>
    <n v="0"/>
    <n v="0"/>
    <x v="1"/>
    <x v="6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x v="6"/>
    <n v="42"/>
    <n v="29.79"/>
    <x v="1"/>
    <x v="6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x v="6"/>
    <n v="50"/>
    <n v="60"/>
    <x v="1"/>
    <x v="6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x v="6"/>
    <n v="5"/>
    <n v="24.33"/>
    <x v="1"/>
    <x v="6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x v="6"/>
    <n v="20"/>
    <n v="500"/>
    <x v="1"/>
    <x v="6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x v="6"/>
    <n v="0"/>
    <n v="0"/>
    <x v="1"/>
    <x v="6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x v="6"/>
    <n v="2"/>
    <n v="35"/>
    <x v="1"/>
    <x v="6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x v="6"/>
    <n v="7"/>
    <n v="29.56"/>
    <x v="1"/>
    <x v="6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x v="6"/>
    <n v="32"/>
    <n v="26.67"/>
    <x v="1"/>
    <x v="6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x v="6"/>
    <n v="0"/>
    <n v="18.329999999999998"/>
    <x v="1"/>
    <x v="6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x v="6"/>
    <n v="0"/>
    <n v="20"/>
    <x v="1"/>
    <x v="6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x v="2860"/>
    <x v="2864"/>
    <b v="0"/>
    <n v="3"/>
    <b v="0"/>
    <x v="6"/>
    <n v="2"/>
    <n v="13.33"/>
    <x v="1"/>
    <x v="6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x v="6"/>
    <n v="0"/>
    <n v="0"/>
    <x v="1"/>
    <x v="6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x v="6"/>
    <n v="1"/>
    <n v="22.5"/>
    <x v="1"/>
    <x v="6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x v="6"/>
    <n v="20"/>
    <n v="50.4"/>
    <x v="1"/>
    <x v="6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x v="6"/>
    <n v="42"/>
    <n v="105.03"/>
    <x v="1"/>
    <x v="6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x v="6"/>
    <n v="1"/>
    <n v="35.4"/>
    <x v="1"/>
    <x v="6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x v="6"/>
    <n v="15"/>
    <n v="83.33"/>
    <x v="1"/>
    <x v="6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x v="6"/>
    <n v="5"/>
    <n v="35.92"/>
    <x v="1"/>
    <x v="6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x v="6"/>
    <n v="0"/>
    <n v="0"/>
    <x v="1"/>
    <x v="6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x v="6"/>
    <n v="38"/>
    <n v="119.13"/>
    <x v="1"/>
    <x v="6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x v="6"/>
    <n v="5"/>
    <n v="90.33"/>
    <x v="1"/>
    <x v="6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x v="6"/>
    <n v="0"/>
    <n v="2.33"/>
    <x v="1"/>
    <x v="6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x v="6"/>
    <n v="0"/>
    <n v="0"/>
    <x v="1"/>
    <x v="6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x v="6"/>
    <n v="11"/>
    <n v="108.33"/>
    <x v="1"/>
    <x v="6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x v="6"/>
    <n v="2"/>
    <n v="15.75"/>
    <x v="1"/>
    <x v="6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x v="6"/>
    <n v="0"/>
    <n v="29"/>
    <x v="1"/>
    <x v="6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x v="6"/>
    <n v="23"/>
    <n v="96.55"/>
    <x v="1"/>
    <x v="6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x v="6"/>
    <n v="0"/>
    <n v="0"/>
    <x v="1"/>
    <x v="6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x v="6"/>
    <n v="34"/>
    <n v="63"/>
    <x v="1"/>
    <x v="6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x v="6"/>
    <n v="19"/>
    <n v="381.6"/>
    <x v="1"/>
    <x v="6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x v="6"/>
    <n v="0"/>
    <n v="46.25"/>
    <x v="1"/>
    <x v="6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x v="6"/>
    <n v="33"/>
    <n v="26"/>
    <x v="1"/>
    <x v="6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x v="6"/>
    <n v="5"/>
    <n v="10"/>
    <x v="1"/>
    <x v="6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x v="6"/>
    <n v="0"/>
    <n v="5"/>
    <x v="1"/>
    <x v="6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x v="6"/>
    <n v="0"/>
    <n v="0"/>
    <x v="1"/>
    <x v="6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x v="6"/>
    <n v="38"/>
    <n v="81.569999999999993"/>
    <x v="1"/>
    <x v="6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x v="6"/>
    <n v="1"/>
    <n v="7"/>
    <x v="1"/>
    <x v="6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x v="6"/>
    <n v="3"/>
    <n v="27.3"/>
    <x v="1"/>
    <x v="6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x v="6"/>
    <n v="9"/>
    <n v="29.41"/>
    <x v="1"/>
    <x v="6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x v="2889"/>
    <x v="2893"/>
    <b v="0"/>
    <n v="2"/>
    <b v="0"/>
    <x v="6"/>
    <n v="1"/>
    <n v="12.5"/>
    <x v="1"/>
    <x v="6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x v="6"/>
    <n v="0"/>
    <n v="0"/>
    <x v="1"/>
    <x v="6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x v="6"/>
    <n v="5"/>
    <n v="5.75"/>
    <x v="1"/>
    <x v="6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x v="6"/>
    <n v="21"/>
    <n v="52.08"/>
    <x v="1"/>
    <x v="6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x v="6"/>
    <n v="5"/>
    <n v="183.33"/>
    <x v="1"/>
    <x v="6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x v="6"/>
    <n v="4"/>
    <n v="26.33"/>
    <x v="1"/>
    <x v="6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x v="6"/>
    <n v="0"/>
    <n v="0"/>
    <x v="1"/>
    <x v="6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x v="6"/>
    <n v="62"/>
    <n v="486.43"/>
    <x v="1"/>
    <x v="6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x v="6"/>
    <n v="1"/>
    <n v="3"/>
    <x v="1"/>
    <x v="6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x v="6"/>
    <n v="0"/>
    <n v="25"/>
    <x v="1"/>
    <x v="6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x v="6"/>
    <n v="1"/>
    <n v="9.75"/>
    <x v="1"/>
    <x v="6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x v="6"/>
    <n v="5"/>
    <n v="18.75"/>
    <x v="1"/>
    <x v="6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x v="6"/>
    <n v="18"/>
    <n v="36.590000000000003"/>
    <x v="1"/>
    <x v="6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x v="6"/>
    <n v="9"/>
    <n v="80.709999999999994"/>
    <x v="1"/>
    <x v="6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x v="6"/>
    <n v="0"/>
    <n v="1"/>
    <x v="1"/>
    <x v="6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x v="6"/>
    <n v="3"/>
    <n v="52.8"/>
    <x v="1"/>
    <x v="6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x v="6"/>
    <n v="0"/>
    <n v="20"/>
    <x v="1"/>
    <x v="6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x v="6"/>
    <n v="0"/>
    <n v="1"/>
    <x v="1"/>
    <x v="6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x v="6"/>
    <n v="37"/>
    <n v="46.93"/>
    <x v="1"/>
    <x v="6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x v="6"/>
    <n v="14"/>
    <n v="78.08"/>
    <x v="1"/>
    <x v="6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x v="6"/>
    <n v="0"/>
    <n v="1"/>
    <x v="1"/>
    <x v="6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x v="6"/>
    <n v="0"/>
    <n v="1"/>
    <x v="1"/>
    <x v="6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x v="6"/>
    <n v="61"/>
    <n v="203.67"/>
    <x v="1"/>
    <x v="6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x v="6"/>
    <n v="8"/>
    <n v="20.71"/>
    <x v="1"/>
    <x v="6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x v="6"/>
    <n v="22"/>
    <n v="48.56"/>
    <x v="1"/>
    <x v="6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x v="6"/>
    <n v="27"/>
    <n v="68.099999999999994"/>
    <x v="1"/>
    <x v="6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x v="6"/>
    <n v="9"/>
    <n v="8.5"/>
    <x v="1"/>
    <x v="6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x v="6"/>
    <n v="27"/>
    <n v="51.62"/>
    <x v="1"/>
    <x v="6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x v="40"/>
    <n v="129"/>
    <n v="43"/>
    <x v="1"/>
    <x v="40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x v="40"/>
    <n v="100"/>
    <n v="83.33"/>
    <x v="1"/>
    <x v="40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x v="40"/>
    <n v="100"/>
    <n v="30"/>
    <x v="1"/>
    <x v="40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x v="40"/>
    <n v="103"/>
    <n v="175.51"/>
    <x v="1"/>
    <x v="40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x v="40"/>
    <n v="102"/>
    <n v="231.66"/>
    <x v="1"/>
    <x v="40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x v="40"/>
    <n v="125"/>
    <n v="75"/>
    <x v="1"/>
    <x v="40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x v="40"/>
    <n v="131"/>
    <n v="112.14"/>
    <x v="1"/>
    <x v="40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x v="40"/>
    <n v="100"/>
    <n v="41.67"/>
    <x v="1"/>
    <x v="40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x v="40"/>
    <n v="102"/>
    <n v="255.17"/>
    <x v="1"/>
    <x v="40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x v="40"/>
    <n v="101"/>
    <n v="162.77000000000001"/>
    <x v="1"/>
    <x v="40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x v="40"/>
    <n v="106"/>
    <n v="88.33"/>
    <x v="1"/>
    <x v="40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x v="40"/>
    <n v="105"/>
    <n v="85.74"/>
    <x v="1"/>
    <x v="40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x v="40"/>
    <n v="103"/>
    <n v="47.57"/>
    <x v="1"/>
    <x v="40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x v="40"/>
    <n v="108"/>
    <n v="72.97"/>
    <x v="1"/>
    <x v="40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x v="40"/>
    <n v="101"/>
    <n v="90.54"/>
    <x v="1"/>
    <x v="40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x v="40"/>
    <n v="128"/>
    <n v="37.65"/>
    <x v="1"/>
    <x v="40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x v="40"/>
    <n v="133"/>
    <n v="36.36"/>
    <x v="1"/>
    <x v="40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x v="40"/>
    <n v="101"/>
    <n v="126.72"/>
    <x v="1"/>
    <x v="40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x v="40"/>
    <n v="103"/>
    <n v="329.2"/>
    <x v="1"/>
    <x v="40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x v="40"/>
    <n v="107"/>
    <n v="81.239999999999995"/>
    <x v="1"/>
    <x v="40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x v="38"/>
    <n v="0"/>
    <n v="1"/>
    <x v="1"/>
    <x v="38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x v="38"/>
    <n v="20"/>
    <n v="202.23"/>
    <x v="1"/>
    <x v="38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x v="38"/>
    <n v="0"/>
    <n v="0"/>
    <x v="1"/>
    <x v="38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x v="38"/>
    <n v="1"/>
    <n v="100"/>
    <x v="1"/>
    <x v="38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x v="38"/>
    <n v="0"/>
    <n v="0"/>
    <x v="1"/>
    <x v="38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x v="38"/>
    <n v="0"/>
    <n v="1"/>
    <x v="1"/>
    <x v="38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x v="38"/>
    <n v="4"/>
    <n v="82.46"/>
    <x v="1"/>
    <x v="38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x v="38"/>
    <n v="0"/>
    <n v="2.67"/>
    <x v="1"/>
    <x v="38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x v="38"/>
    <n v="3"/>
    <n v="12.5"/>
    <x v="1"/>
    <x v="38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x v="38"/>
    <n v="0"/>
    <n v="0"/>
    <x v="1"/>
    <x v="38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x v="38"/>
    <n v="2"/>
    <n v="18.899999999999999"/>
    <x v="1"/>
    <x v="38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x v="38"/>
    <n v="8"/>
    <n v="200.63"/>
    <x v="1"/>
    <x v="38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x v="38"/>
    <n v="0"/>
    <n v="201.67"/>
    <x v="1"/>
    <x v="38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x v="38"/>
    <n v="0"/>
    <n v="0"/>
    <x v="1"/>
    <x v="38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x v="38"/>
    <n v="60"/>
    <n v="65"/>
    <x v="1"/>
    <x v="38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x v="38"/>
    <n v="17"/>
    <n v="66.099999999999994"/>
    <x v="1"/>
    <x v="38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x v="38"/>
    <n v="2"/>
    <n v="93.33"/>
    <x v="1"/>
    <x v="38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x v="38"/>
    <n v="0"/>
    <n v="0"/>
    <x v="1"/>
    <x v="38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x v="38"/>
    <n v="0"/>
    <n v="0"/>
    <x v="1"/>
    <x v="38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x v="38"/>
    <n v="0"/>
    <n v="0"/>
    <x v="1"/>
    <x v="38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x v="6"/>
    <n v="110"/>
    <n v="50.75"/>
    <x v="1"/>
    <x v="6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x v="6"/>
    <n v="122"/>
    <n v="60.9"/>
    <x v="1"/>
    <x v="6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x v="6"/>
    <n v="107"/>
    <n v="109.03"/>
    <x v="1"/>
    <x v="6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x v="6"/>
    <n v="101"/>
    <n v="25.69"/>
    <x v="1"/>
    <x v="6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x v="6"/>
    <n v="109"/>
    <n v="41.92"/>
    <x v="1"/>
    <x v="6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x v="6"/>
    <n v="114"/>
    <n v="88.77"/>
    <x v="1"/>
    <x v="6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x v="6"/>
    <n v="114"/>
    <n v="80.23"/>
    <x v="1"/>
    <x v="6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x v="6"/>
    <n v="106"/>
    <n v="78.94"/>
    <x v="1"/>
    <x v="6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x v="6"/>
    <n v="163"/>
    <n v="95.59"/>
    <x v="1"/>
    <x v="6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x v="6"/>
    <n v="106"/>
    <n v="69.89"/>
    <x v="1"/>
    <x v="6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x v="6"/>
    <n v="100"/>
    <n v="74.53"/>
    <x v="1"/>
    <x v="6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x v="6"/>
    <n v="105"/>
    <n v="123.94"/>
    <x v="1"/>
    <x v="6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x v="6"/>
    <n v="175"/>
    <n v="264.85000000000002"/>
    <x v="1"/>
    <x v="6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x v="6"/>
    <n v="102"/>
    <n v="58.62"/>
    <x v="1"/>
    <x v="6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x v="6"/>
    <n v="100"/>
    <n v="70.88"/>
    <x v="1"/>
    <x v="6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x v="6"/>
    <n v="171"/>
    <n v="8.57"/>
    <x v="1"/>
    <x v="6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x v="6"/>
    <n v="114"/>
    <n v="113.57"/>
    <x v="1"/>
    <x v="6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x v="6"/>
    <n v="129"/>
    <n v="60.69"/>
    <x v="1"/>
    <x v="6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x v="6"/>
    <n v="101"/>
    <n v="110.22"/>
    <x v="1"/>
    <x v="6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x v="6"/>
    <n v="109"/>
    <n v="136.46"/>
    <x v="1"/>
    <x v="6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x v="38"/>
    <n v="129"/>
    <n v="53.16"/>
    <x v="1"/>
    <x v="38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x v="38"/>
    <n v="102"/>
    <n v="86.49"/>
    <x v="1"/>
    <x v="38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x v="38"/>
    <n v="147"/>
    <n v="155.24"/>
    <x v="1"/>
    <x v="38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x v="38"/>
    <n v="100"/>
    <n v="115.08"/>
    <x v="1"/>
    <x v="38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x v="38"/>
    <n v="122"/>
    <n v="109.59"/>
    <x v="1"/>
    <x v="38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x v="38"/>
    <n v="106"/>
    <n v="45.21"/>
    <x v="1"/>
    <x v="38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x v="38"/>
    <n v="110"/>
    <n v="104.15"/>
    <x v="1"/>
    <x v="38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x v="38"/>
    <n v="100"/>
    <n v="35.71"/>
    <x v="1"/>
    <x v="38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x v="2985"/>
    <x v="2989"/>
    <b v="0"/>
    <n v="364"/>
    <b v="1"/>
    <x v="38"/>
    <n v="177"/>
    <n v="97"/>
    <x v="1"/>
    <x v="38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x v="38"/>
    <n v="100"/>
    <n v="370.37"/>
    <x v="1"/>
    <x v="38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x v="38"/>
    <n v="103"/>
    <n v="94.41"/>
    <x v="1"/>
    <x v="38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x v="38"/>
    <n v="105"/>
    <n v="48.98"/>
    <x v="1"/>
    <x v="38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x v="38"/>
    <n v="100"/>
    <n v="45.59"/>
    <x v="1"/>
    <x v="38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x v="38"/>
    <n v="458"/>
    <n v="23.28"/>
    <x v="1"/>
    <x v="38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x v="38"/>
    <n v="105"/>
    <n v="63.23"/>
    <x v="1"/>
    <x v="38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x v="38"/>
    <n v="172"/>
    <n v="153.52000000000001"/>
    <x v="1"/>
    <x v="38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x v="38"/>
    <n v="104"/>
    <n v="90.2"/>
    <x v="1"/>
    <x v="38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x v="38"/>
    <n v="103"/>
    <n v="118.97"/>
    <x v="1"/>
    <x v="38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x v="38"/>
    <n v="119"/>
    <n v="80.25"/>
    <x v="1"/>
    <x v="38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x v="38"/>
    <n v="100"/>
    <n v="62.5"/>
    <x v="1"/>
    <x v="38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x v="38"/>
    <n v="319"/>
    <n v="131.38"/>
    <x v="1"/>
    <x v="38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x v="38"/>
    <n v="109"/>
    <n v="73.03"/>
    <x v="1"/>
    <x v="38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x v="38"/>
    <n v="101"/>
    <n v="178.53"/>
    <x v="1"/>
    <x v="38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x v="38"/>
    <n v="113"/>
    <n v="162.91"/>
    <x v="1"/>
    <x v="38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x v="38"/>
    <n v="120"/>
    <n v="108.24"/>
    <x v="1"/>
    <x v="38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x v="38"/>
    <n v="108"/>
    <n v="88.87"/>
    <x v="1"/>
    <x v="38"/>
    <x v="3006"/>
    <d v="2014-12-14T18:09:51"/>
    <x v="3"/>
  </r>
  <r>
    <x v="3007"/>
    <s v="Bethlem"/>
    <s v="Consuite for 2015 CoreCon.  An adventure into insanity."/>
    <n v="600"/>
    <n v="1080"/>
    <x v="0"/>
    <s v="US"/>
    <s v="USD"/>
    <x v="3002"/>
    <x v="3007"/>
    <b v="0"/>
    <n v="20"/>
    <b v="1"/>
    <x v="38"/>
    <n v="180"/>
    <n v="54"/>
    <x v="1"/>
    <x v="38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x v="38"/>
    <n v="101"/>
    <n v="116.73"/>
    <x v="1"/>
    <x v="38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x v="38"/>
    <n v="120"/>
    <n v="233.9"/>
    <x v="1"/>
    <x v="38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x v="38"/>
    <n v="158"/>
    <n v="158"/>
    <x v="1"/>
    <x v="38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x v="38"/>
    <n v="124"/>
    <n v="14.84"/>
    <x v="1"/>
    <x v="38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x v="38"/>
    <n v="117"/>
    <n v="85.18"/>
    <x v="1"/>
    <x v="38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x v="38"/>
    <n v="157"/>
    <n v="146.69"/>
    <x v="1"/>
    <x v="38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x v="38"/>
    <n v="113"/>
    <n v="50.76"/>
    <x v="1"/>
    <x v="38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x v="38"/>
    <n v="103"/>
    <n v="87.7"/>
    <x v="1"/>
    <x v="38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x v="38"/>
    <n v="103"/>
    <n v="242.28"/>
    <x v="1"/>
    <x v="38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x v="38"/>
    <n v="106"/>
    <n v="146.44999999999999"/>
    <x v="1"/>
    <x v="38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x v="38"/>
    <n v="101"/>
    <n v="103.17"/>
    <x v="1"/>
    <x v="38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x v="38"/>
    <n v="121"/>
    <n v="80.459999999999994"/>
    <x v="1"/>
    <x v="38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x v="38"/>
    <n v="101"/>
    <n v="234.67"/>
    <x v="1"/>
    <x v="38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x v="38"/>
    <n v="116"/>
    <n v="50.69"/>
    <x v="1"/>
    <x v="38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x v="38"/>
    <n v="101"/>
    <n v="162.71"/>
    <x v="1"/>
    <x v="38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x v="38"/>
    <n v="103"/>
    <n v="120.17"/>
    <x v="1"/>
    <x v="38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x v="38"/>
    <n v="246"/>
    <n v="67.7"/>
    <x v="1"/>
    <x v="38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x v="38"/>
    <n v="302"/>
    <n v="52.1"/>
    <x v="1"/>
    <x v="38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x v="38"/>
    <n v="143"/>
    <n v="51.6"/>
    <x v="1"/>
    <x v="38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x v="38"/>
    <n v="131"/>
    <n v="164.3"/>
    <x v="1"/>
    <x v="38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x v="38"/>
    <n v="168"/>
    <n v="84.86"/>
    <x v="1"/>
    <x v="38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x v="38"/>
    <n v="110"/>
    <n v="94.55"/>
    <x v="1"/>
    <x v="38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x v="38"/>
    <n v="107"/>
    <n v="45.54"/>
    <x v="1"/>
    <x v="38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x v="38"/>
    <n v="100"/>
    <n v="51.72"/>
    <x v="1"/>
    <x v="38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x v="38"/>
    <n v="127"/>
    <n v="50.88"/>
    <x v="1"/>
    <x v="38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x v="38"/>
    <n v="147"/>
    <n v="191.13"/>
    <x v="1"/>
    <x v="38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x v="38"/>
    <n v="113"/>
    <n v="89.31"/>
    <x v="1"/>
    <x v="38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x v="38"/>
    <n v="109"/>
    <n v="88.59"/>
    <x v="1"/>
    <x v="38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x v="38"/>
    <n v="127"/>
    <n v="96.3"/>
    <x v="1"/>
    <x v="38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x v="38"/>
    <n v="213"/>
    <n v="33.31"/>
    <x v="1"/>
    <x v="38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x v="38"/>
    <n v="101"/>
    <n v="37.22"/>
    <x v="1"/>
    <x v="38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x v="38"/>
    <n v="109"/>
    <n v="92.13"/>
    <x v="1"/>
    <x v="38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x v="38"/>
    <n v="108"/>
    <n v="76.790000000000006"/>
    <x v="1"/>
    <x v="38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x v="38"/>
    <n v="110"/>
    <n v="96.53"/>
    <x v="1"/>
    <x v="38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x v="38"/>
    <n v="128"/>
    <n v="51.89"/>
    <x v="1"/>
    <x v="38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x v="38"/>
    <n v="110"/>
    <n v="128.91"/>
    <x v="1"/>
    <x v="38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x v="38"/>
    <n v="109"/>
    <n v="84.11"/>
    <x v="1"/>
    <x v="38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x v="38"/>
    <n v="133"/>
    <n v="82.94"/>
    <x v="1"/>
    <x v="38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x v="38"/>
    <n v="191"/>
    <n v="259.95"/>
    <x v="1"/>
    <x v="38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x v="38"/>
    <n v="149"/>
    <n v="37.25"/>
    <x v="1"/>
    <x v="38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x v="38"/>
    <n v="166"/>
    <n v="177.02"/>
    <x v="1"/>
    <x v="38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x v="38"/>
    <n v="107"/>
    <n v="74.069999999999993"/>
    <x v="1"/>
    <x v="38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x v="38"/>
    <n v="106"/>
    <n v="70.67"/>
    <x v="1"/>
    <x v="38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x v="38"/>
    <n v="24"/>
    <n v="23.63"/>
    <x v="1"/>
    <x v="38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x v="38"/>
    <n v="0"/>
    <n v="37.5"/>
    <x v="1"/>
    <x v="38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x v="38"/>
    <n v="0"/>
    <n v="13.33"/>
    <x v="1"/>
    <x v="38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x v="38"/>
    <n v="0"/>
    <n v="0"/>
    <x v="1"/>
    <x v="38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x v="38"/>
    <n v="0"/>
    <n v="1"/>
    <x v="1"/>
    <x v="38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x v="38"/>
    <n v="0"/>
    <n v="0"/>
    <x v="1"/>
    <x v="38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x v="38"/>
    <n v="0"/>
    <n v="0"/>
    <x v="1"/>
    <x v="38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x v="38"/>
    <n v="0"/>
    <n v="1"/>
    <x v="1"/>
    <x v="38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x v="38"/>
    <n v="3"/>
    <n v="41"/>
    <x v="1"/>
    <x v="38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x v="38"/>
    <n v="0"/>
    <n v="55.83"/>
    <x v="1"/>
    <x v="38"/>
    <x v="3060"/>
    <d v="2015-09-28T06:35:34"/>
    <x v="0"/>
  </r>
  <r>
    <x v="3061"/>
    <s v="Help Save Parkway Cinemas!"/>
    <s v="Save a historic Local theater."/>
    <n v="1000000"/>
    <n v="0"/>
    <x v="2"/>
    <s v="US"/>
    <s v="USD"/>
    <x v="3056"/>
    <x v="3061"/>
    <b v="0"/>
    <n v="0"/>
    <b v="0"/>
    <x v="38"/>
    <n v="0"/>
    <n v="0"/>
    <x v="1"/>
    <x v="38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x v="38"/>
    <n v="67"/>
    <n v="99.76"/>
    <x v="1"/>
    <x v="38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x v="38"/>
    <n v="20"/>
    <n v="25.52"/>
    <x v="1"/>
    <x v="38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x v="38"/>
    <n v="11"/>
    <n v="117.65"/>
    <x v="1"/>
    <x v="38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x v="38"/>
    <n v="0"/>
    <n v="5"/>
    <x v="1"/>
    <x v="38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x v="38"/>
    <n v="12"/>
    <n v="2796.67"/>
    <x v="1"/>
    <x v="38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x v="38"/>
    <n v="3"/>
    <n v="200"/>
    <x v="1"/>
    <x v="38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x v="38"/>
    <n v="0"/>
    <n v="87.5"/>
    <x v="1"/>
    <x v="38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x v="38"/>
    <n v="14"/>
    <n v="20.14"/>
    <x v="1"/>
    <x v="38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x v="38"/>
    <n v="3"/>
    <n v="20.88"/>
    <x v="1"/>
    <x v="38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x v="38"/>
    <n v="60"/>
    <n v="61.31"/>
    <x v="1"/>
    <x v="38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x v="38"/>
    <n v="0"/>
    <n v="1"/>
    <x v="1"/>
    <x v="38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x v="38"/>
    <n v="0"/>
    <n v="92.14"/>
    <x v="1"/>
    <x v="38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x v="38"/>
    <n v="0"/>
    <n v="7.33"/>
    <x v="1"/>
    <x v="38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x v="38"/>
    <n v="9"/>
    <n v="64.8"/>
    <x v="1"/>
    <x v="38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x v="38"/>
    <n v="15"/>
    <n v="30.12"/>
    <x v="1"/>
    <x v="38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x v="38"/>
    <n v="0"/>
    <n v="52.5"/>
    <x v="1"/>
    <x v="38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x v="38"/>
    <n v="0"/>
    <n v="23.67"/>
    <x v="1"/>
    <x v="38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x v="38"/>
    <n v="1"/>
    <n v="415.78"/>
    <x v="1"/>
    <x v="38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x v="38"/>
    <n v="0"/>
    <n v="53.71"/>
    <x v="1"/>
    <x v="38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x v="38"/>
    <n v="0"/>
    <n v="420.6"/>
    <x v="1"/>
    <x v="38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x v="38"/>
    <n v="0"/>
    <n v="0"/>
    <x v="1"/>
    <x v="38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x v="38"/>
    <n v="0"/>
    <n v="18.670000000000002"/>
    <x v="1"/>
    <x v="38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x v="38"/>
    <n v="12"/>
    <n v="78.33"/>
    <x v="1"/>
    <x v="38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x v="38"/>
    <n v="2"/>
    <n v="67.78"/>
    <x v="1"/>
    <x v="38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x v="38"/>
    <n v="0"/>
    <n v="16.670000000000002"/>
    <x v="1"/>
    <x v="38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x v="38"/>
    <n v="1"/>
    <n v="62.5"/>
    <x v="1"/>
    <x v="38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x v="38"/>
    <n v="0"/>
    <n v="42"/>
    <x v="1"/>
    <x v="38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x v="38"/>
    <n v="23"/>
    <n v="130.09"/>
    <x v="1"/>
    <x v="38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x v="38"/>
    <n v="5"/>
    <n v="1270.22"/>
    <x v="1"/>
    <x v="38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x v="38"/>
    <n v="16"/>
    <n v="88.44"/>
    <x v="1"/>
    <x v="38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x v="38"/>
    <n v="1"/>
    <n v="56.34"/>
    <x v="1"/>
    <x v="38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x v="38"/>
    <n v="23"/>
    <n v="53.53"/>
    <x v="1"/>
    <x v="38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x v="38"/>
    <n v="0"/>
    <n v="25"/>
    <x v="1"/>
    <x v="38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x v="38"/>
    <n v="0"/>
    <n v="50"/>
    <x v="1"/>
    <x v="38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x v="38"/>
    <n v="4"/>
    <n v="56.79"/>
    <x v="1"/>
    <x v="38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x v="38"/>
    <n v="17"/>
    <n v="40.83"/>
    <x v="1"/>
    <x v="38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x v="38"/>
    <n v="4"/>
    <n v="65.11"/>
    <x v="1"/>
    <x v="38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x v="38"/>
    <n v="14"/>
    <n v="55.6"/>
    <x v="1"/>
    <x v="38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x v="38"/>
    <n v="15"/>
    <n v="140.54"/>
    <x v="1"/>
    <x v="38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x v="38"/>
    <n v="12"/>
    <n v="25"/>
    <x v="1"/>
    <x v="38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x v="38"/>
    <n v="39"/>
    <n v="69.53"/>
    <x v="1"/>
    <x v="38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x v="38"/>
    <n v="0"/>
    <n v="5.5"/>
    <x v="1"/>
    <x v="38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x v="38"/>
    <n v="30"/>
    <n v="237"/>
    <x v="1"/>
    <x v="38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x v="38"/>
    <n v="42"/>
    <n v="79.87"/>
    <x v="1"/>
    <x v="38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x v="38"/>
    <n v="4"/>
    <n v="10.25"/>
    <x v="1"/>
    <x v="38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x v="38"/>
    <n v="20"/>
    <n v="272.58999999999997"/>
    <x v="1"/>
    <x v="38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x v="38"/>
    <n v="0"/>
    <n v="13"/>
    <x v="1"/>
    <x v="38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x v="38"/>
    <n v="25"/>
    <n v="58.18"/>
    <x v="1"/>
    <x v="38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x v="38"/>
    <n v="0"/>
    <n v="10"/>
    <x v="1"/>
    <x v="38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x v="38"/>
    <n v="27"/>
    <n v="70.11"/>
    <x v="1"/>
    <x v="38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x v="38"/>
    <n v="5"/>
    <n v="57.89"/>
    <x v="1"/>
    <x v="38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x v="38"/>
    <n v="4"/>
    <n v="125.27"/>
    <x v="1"/>
    <x v="38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x v="38"/>
    <n v="0"/>
    <n v="0"/>
    <x v="1"/>
    <x v="38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x v="38"/>
    <n v="3"/>
    <n v="300"/>
    <x v="1"/>
    <x v="38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x v="38"/>
    <n v="57"/>
    <n v="43"/>
    <x v="1"/>
    <x v="38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x v="38"/>
    <n v="0"/>
    <n v="1"/>
    <x v="1"/>
    <x v="38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x v="38"/>
    <n v="0"/>
    <n v="775"/>
    <x v="1"/>
    <x v="38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x v="38"/>
    <n v="0"/>
    <n v="5"/>
    <x v="1"/>
    <x v="38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x v="38"/>
    <n v="0"/>
    <n v="12.8"/>
    <x v="1"/>
    <x v="38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x v="38"/>
    <n v="1"/>
    <n v="10"/>
    <x v="1"/>
    <x v="38"/>
    <x v="3121"/>
    <d v="2014-09-26T16:18:55"/>
    <x v="3"/>
  </r>
  <r>
    <x v="3122"/>
    <s v="be back soon (Canceled)"/>
    <s v="cancelled until further notice"/>
    <n v="199"/>
    <n v="116"/>
    <x v="1"/>
    <s v="US"/>
    <s v="USD"/>
    <x v="3116"/>
    <x v="3122"/>
    <b v="0"/>
    <n v="2"/>
    <b v="0"/>
    <x v="38"/>
    <n v="58"/>
    <n v="58"/>
    <x v="1"/>
    <x v="38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x v="38"/>
    <n v="68"/>
    <n v="244.8"/>
    <x v="1"/>
    <x v="38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x v="38"/>
    <n v="0"/>
    <n v="6.5"/>
    <x v="1"/>
    <x v="38"/>
    <x v="3124"/>
    <d v="2015-02-02T18:43:21"/>
    <x v="3"/>
  </r>
  <r>
    <x v="3125"/>
    <s v="N/A (Canceled)"/>
    <s v="N/A"/>
    <n v="1500000"/>
    <n v="0"/>
    <x v="1"/>
    <s v="US"/>
    <s v="USD"/>
    <x v="3119"/>
    <x v="3125"/>
    <b v="0"/>
    <n v="0"/>
    <b v="0"/>
    <x v="38"/>
    <n v="0"/>
    <n v="0"/>
    <x v="1"/>
    <x v="38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x v="38"/>
    <n v="4"/>
    <n v="61.18"/>
    <x v="1"/>
    <x v="38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x v="38"/>
    <n v="0"/>
    <n v="0"/>
    <x v="1"/>
    <x v="38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x v="6"/>
    <n v="109"/>
    <n v="139.24"/>
    <x v="1"/>
    <x v="6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x v="6"/>
    <n v="1"/>
    <n v="10"/>
    <x v="1"/>
    <x v="6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x v="6"/>
    <n v="4"/>
    <n v="93.75"/>
    <x v="1"/>
    <x v="6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x v="6"/>
    <n v="16"/>
    <n v="53.75"/>
    <x v="1"/>
    <x v="6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x v="6"/>
    <n v="0"/>
    <n v="10"/>
    <x v="1"/>
    <x v="6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x v="6"/>
    <n v="108"/>
    <n v="33.75"/>
    <x v="1"/>
    <x v="6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x v="6"/>
    <n v="23"/>
    <n v="18.75"/>
    <x v="1"/>
    <x v="6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x v="6"/>
    <n v="21"/>
    <n v="23.14"/>
    <x v="1"/>
    <x v="6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x v="6"/>
    <n v="128"/>
    <n v="29.05"/>
    <x v="1"/>
    <x v="6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x v="6"/>
    <n v="3"/>
    <n v="50"/>
    <x v="1"/>
    <x v="6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x v="6"/>
    <n v="0"/>
    <n v="0"/>
    <x v="1"/>
    <x v="6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x v="6"/>
    <n v="5"/>
    <n v="450"/>
    <x v="1"/>
    <x v="6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x v="6"/>
    <n v="1"/>
    <n v="24"/>
    <x v="1"/>
    <x v="6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x v="6"/>
    <n v="52"/>
    <n v="32.25"/>
    <x v="1"/>
    <x v="6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x v="6"/>
    <n v="2"/>
    <n v="15"/>
    <x v="1"/>
    <x v="6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x v="6"/>
    <n v="0"/>
    <n v="0"/>
    <x v="1"/>
    <x v="6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x v="6"/>
    <n v="75"/>
    <n v="251.33"/>
    <x v="1"/>
    <x v="6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x v="6"/>
    <n v="0"/>
    <n v="0"/>
    <x v="1"/>
    <x v="6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x v="6"/>
    <n v="11"/>
    <n v="437.5"/>
    <x v="1"/>
    <x v="6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x v="6"/>
    <n v="118"/>
    <n v="110.35"/>
    <x v="1"/>
    <x v="6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x v="6"/>
    <n v="131"/>
    <n v="41.42"/>
    <x v="1"/>
    <x v="6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x v="6"/>
    <n v="104"/>
    <n v="52"/>
    <x v="1"/>
    <x v="6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x v="6"/>
    <n v="101"/>
    <n v="33.99"/>
    <x v="1"/>
    <x v="6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x v="6"/>
    <n v="100"/>
    <n v="103.35"/>
    <x v="1"/>
    <x v="6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x v="6"/>
    <n v="106"/>
    <n v="34.79"/>
    <x v="1"/>
    <x v="6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x v="6"/>
    <n v="336"/>
    <n v="41.77"/>
    <x v="1"/>
    <x v="6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x v="6"/>
    <n v="113"/>
    <n v="64.27"/>
    <x v="1"/>
    <x v="6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x v="6"/>
    <n v="189"/>
    <n v="31.21"/>
    <x v="1"/>
    <x v="6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x v="6"/>
    <n v="102"/>
    <n v="62.92"/>
    <x v="1"/>
    <x v="6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x v="6"/>
    <n v="101"/>
    <n v="98.54"/>
    <x v="1"/>
    <x v="6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x v="3152"/>
    <x v="3158"/>
    <b v="1"/>
    <n v="69"/>
    <b v="1"/>
    <x v="6"/>
    <n v="114"/>
    <n v="82.61"/>
    <x v="1"/>
    <x v="6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x v="6"/>
    <n v="133"/>
    <n v="38.5"/>
    <x v="1"/>
    <x v="6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x v="6"/>
    <n v="102"/>
    <n v="80.16"/>
    <x v="1"/>
    <x v="6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x v="6"/>
    <n v="105"/>
    <n v="28.41"/>
    <x v="1"/>
    <x v="6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x v="6"/>
    <n v="127"/>
    <n v="80.73"/>
    <x v="1"/>
    <x v="6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x v="6"/>
    <n v="111"/>
    <n v="200.69"/>
    <x v="1"/>
    <x v="6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x v="6"/>
    <n v="107"/>
    <n v="37.590000000000003"/>
    <x v="1"/>
    <x v="6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x v="6"/>
    <n v="163"/>
    <n v="58.1"/>
    <x v="1"/>
    <x v="6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x v="6"/>
    <n v="160"/>
    <n v="60.3"/>
    <x v="1"/>
    <x v="6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x v="6"/>
    <n v="116"/>
    <n v="63.36"/>
    <x v="1"/>
    <x v="6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x v="6"/>
    <n v="124"/>
    <n v="50.9"/>
    <x v="1"/>
    <x v="6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x v="6"/>
    <n v="103"/>
    <n v="100.5"/>
    <x v="1"/>
    <x v="6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x v="6"/>
    <n v="112"/>
    <n v="31.62"/>
    <x v="1"/>
    <x v="6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x v="6"/>
    <n v="109"/>
    <n v="65.099999999999994"/>
    <x v="1"/>
    <x v="6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x v="6"/>
    <n v="115"/>
    <n v="79.31"/>
    <x v="1"/>
    <x v="6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x v="6"/>
    <n v="103"/>
    <n v="139.19"/>
    <x v="1"/>
    <x v="6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x v="6"/>
    <n v="101"/>
    <n v="131.91"/>
    <x v="1"/>
    <x v="6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x v="6"/>
    <n v="110"/>
    <n v="91.3"/>
    <x v="1"/>
    <x v="6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x v="6"/>
    <n v="115"/>
    <n v="39.67"/>
    <x v="1"/>
    <x v="6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x v="6"/>
    <n v="117"/>
    <n v="57.55"/>
    <x v="1"/>
    <x v="6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x v="6"/>
    <n v="172"/>
    <n v="33.03"/>
    <x v="1"/>
    <x v="6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x v="6"/>
    <n v="114"/>
    <n v="77.34"/>
    <x v="1"/>
    <x v="6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x v="6"/>
    <n v="120"/>
    <n v="31.93"/>
    <x v="1"/>
    <x v="6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x v="6"/>
    <n v="109"/>
    <n v="36.33"/>
    <x v="1"/>
    <x v="6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x v="6"/>
    <n v="101"/>
    <n v="46.77"/>
    <x v="1"/>
    <x v="6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x v="6"/>
    <n v="109"/>
    <n v="40.07"/>
    <x v="1"/>
    <x v="6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x v="6"/>
    <n v="107"/>
    <n v="100.22"/>
    <x v="1"/>
    <x v="6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x v="6"/>
    <n v="100"/>
    <n v="41.67"/>
    <x v="1"/>
    <x v="6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x v="6"/>
    <n v="102"/>
    <n v="46.71"/>
    <x v="1"/>
    <x v="6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x v="6"/>
    <n v="116"/>
    <n v="71.489999999999995"/>
    <x v="1"/>
    <x v="6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x v="40"/>
    <n v="65"/>
    <n v="14.44"/>
    <x v="1"/>
    <x v="40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x v="40"/>
    <n v="12"/>
    <n v="356.84"/>
    <x v="1"/>
    <x v="40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x v="40"/>
    <n v="0"/>
    <n v="0"/>
    <x v="1"/>
    <x v="40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x v="40"/>
    <n v="4"/>
    <n v="37.75"/>
    <x v="1"/>
    <x v="40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x v="40"/>
    <n v="1"/>
    <n v="12.75"/>
    <x v="1"/>
    <x v="40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x v="40"/>
    <n v="12"/>
    <n v="24.46"/>
    <x v="1"/>
    <x v="40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x v="40"/>
    <n v="0"/>
    <n v="0"/>
    <x v="1"/>
    <x v="40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x v="40"/>
    <n v="59"/>
    <n v="53.08"/>
    <x v="1"/>
    <x v="40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x v="40"/>
    <n v="0"/>
    <n v="300"/>
    <x v="1"/>
    <x v="40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x v="40"/>
    <n v="11"/>
    <n v="286.25"/>
    <x v="1"/>
    <x v="40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x v="40"/>
    <n v="0"/>
    <n v="36.67"/>
    <x v="1"/>
    <x v="40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x v="40"/>
    <n v="52"/>
    <n v="49.21"/>
    <x v="1"/>
    <x v="40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x v="40"/>
    <n v="0"/>
    <n v="1"/>
    <x v="1"/>
    <x v="40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x v="40"/>
    <n v="1"/>
    <n v="12.5"/>
    <x v="1"/>
    <x v="40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x v="40"/>
    <n v="55"/>
    <n v="109.04"/>
    <x v="1"/>
    <x v="40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x v="40"/>
    <n v="25"/>
    <n v="41.67"/>
    <x v="1"/>
    <x v="40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x v="40"/>
    <n v="0"/>
    <n v="0"/>
    <x v="1"/>
    <x v="40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x v="40"/>
    <n v="3"/>
    <n v="22.75"/>
    <x v="1"/>
    <x v="40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x v="40"/>
    <n v="0"/>
    <n v="0"/>
    <x v="1"/>
    <x v="40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x v="40"/>
    <n v="46"/>
    <n v="70.83"/>
    <x v="1"/>
    <x v="40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x v="6"/>
    <n v="104"/>
    <n v="63.11"/>
    <x v="1"/>
    <x v="6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x v="6"/>
    <n v="119"/>
    <n v="50.16"/>
    <x v="1"/>
    <x v="6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x v="6"/>
    <n v="126"/>
    <n v="62.88"/>
    <x v="1"/>
    <x v="6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x v="6"/>
    <n v="120"/>
    <n v="85.53"/>
    <x v="1"/>
    <x v="6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x v="6"/>
    <n v="126"/>
    <n v="53.72"/>
    <x v="1"/>
    <x v="6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x v="6"/>
    <n v="100"/>
    <n v="127.81"/>
    <x v="1"/>
    <x v="6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x v="6"/>
    <n v="102"/>
    <n v="106.57"/>
    <x v="1"/>
    <x v="6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x v="6"/>
    <n v="100"/>
    <n v="262.11"/>
    <x v="1"/>
    <x v="6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x v="6"/>
    <n v="100"/>
    <n v="57.17"/>
    <x v="1"/>
    <x v="6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x v="6"/>
    <n v="116"/>
    <n v="50.2"/>
    <x v="1"/>
    <x v="6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x v="6"/>
    <n v="102"/>
    <n v="66.59"/>
    <x v="1"/>
    <x v="6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x v="6"/>
    <n v="100"/>
    <n v="168.25"/>
    <x v="1"/>
    <x v="6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x v="6"/>
    <n v="101"/>
    <n v="256.37"/>
    <x v="1"/>
    <x v="6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x v="6"/>
    <n v="103"/>
    <n v="36.61"/>
    <x v="1"/>
    <x v="6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x v="6"/>
    <n v="125"/>
    <n v="37.14"/>
    <x v="1"/>
    <x v="6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x v="6"/>
    <n v="110"/>
    <n v="45.88"/>
    <x v="1"/>
    <x v="6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x v="6"/>
    <n v="102"/>
    <n v="141.71"/>
    <x v="1"/>
    <x v="6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x v="6"/>
    <n v="102"/>
    <n v="52.49"/>
    <x v="1"/>
    <x v="6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x v="6"/>
    <n v="104"/>
    <n v="59.52"/>
    <x v="1"/>
    <x v="6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x v="6"/>
    <n v="125"/>
    <n v="50"/>
    <x v="1"/>
    <x v="6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x v="6"/>
    <n v="102"/>
    <n v="193.62"/>
    <x v="1"/>
    <x v="6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x v="6"/>
    <n v="108"/>
    <n v="106.8"/>
    <x v="1"/>
    <x v="6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x v="6"/>
    <n v="110"/>
    <n v="77.22"/>
    <x v="1"/>
    <x v="6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x v="6"/>
    <n v="161"/>
    <n v="57.5"/>
    <x v="1"/>
    <x v="6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x v="6"/>
    <n v="131"/>
    <n v="50.46"/>
    <x v="1"/>
    <x v="6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x v="6"/>
    <n v="119"/>
    <n v="97.38"/>
    <x v="1"/>
    <x v="6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x v="6"/>
    <n v="100"/>
    <n v="34.92"/>
    <x v="1"/>
    <x v="6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x v="6"/>
    <n v="103"/>
    <n v="85.53"/>
    <x v="1"/>
    <x v="6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x v="6"/>
    <n v="101"/>
    <n v="182.91"/>
    <x v="1"/>
    <x v="6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x v="6"/>
    <n v="101"/>
    <n v="131.13999999999999"/>
    <x v="1"/>
    <x v="6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x v="6"/>
    <n v="112"/>
    <n v="39.81"/>
    <x v="1"/>
    <x v="6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x v="6"/>
    <n v="106"/>
    <n v="59.7"/>
    <x v="1"/>
    <x v="6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x v="6"/>
    <n v="101"/>
    <n v="88.74"/>
    <x v="1"/>
    <x v="6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x v="6"/>
    <n v="115"/>
    <n v="58.69"/>
    <x v="1"/>
    <x v="6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x v="6"/>
    <n v="127"/>
    <n v="69.569999999999993"/>
    <x v="1"/>
    <x v="6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x v="6"/>
    <n v="103"/>
    <n v="115.87"/>
    <x v="1"/>
    <x v="6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x v="6"/>
    <n v="103"/>
    <n v="23.87"/>
    <x v="1"/>
    <x v="6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x v="6"/>
    <n v="104"/>
    <n v="81.13"/>
    <x v="1"/>
    <x v="6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x v="6"/>
    <n v="111"/>
    <n v="57.63"/>
    <x v="1"/>
    <x v="6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x v="6"/>
    <n v="106"/>
    <n v="46.43"/>
    <x v="1"/>
    <x v="6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x v="6"/>
    <n v="101"/>
    <n v="60.48"/>
    <x v="1"/>
    <x v="6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x v="6"/>
    <n v="105"/>
    <n v="65.58"/>
    <x v="1"/>
    <x v="6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x v="6"/>
    <n v="102"/>
    <n v="119.19"/>
    <x v="1"/>
    <x v="6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x v="6"/>
    <n v="111"/>
    <n v="83.05"/>
    <x v="1"/>
    <x v="6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x v="6"/>
    <n v="128"/>
    <n v="57.52"/>
    <x v="1"/>
    <x v="6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x v="6"/>
    <n v="102"/>
    <n v="177.09"/>
    <x v="1"/>
    <x v="6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x v="6"/>
    <n v="101"/>
    <n v="70.77"/>
    <x v="1"/>
    <x v="6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x v="6"/>
    <n v="175"/>
    <n v="29.17"/>
    <x v="1"/>
    <x v="6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x v="6"/>
    <n v="128"/>
    <n v="72.760000000000005"/>
    <x v="1"/>
    <x v="6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x v="6"/>
    <n v="106"/>
    <n v="51.85"/>
    <x v="1"/>
    <x v="6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x v="6"/>
    <n v="105"/>
    <n v="98.2"/>
    <x v="1"/>
    <x v="6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x v="6"/>
    <n v="106"/>
    <n v="251.74"/>
    <x v="1"/>
    <x v="6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x v="6"/>
    <n v="109"/>
    <n v="74.819999999999993"/>
    <x v="1"/>
    <x v="6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x v="6"/>
    <n v="100"/>
    <n v="67.650000000000006"/>
    <x v="1"/>
    <x v="6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x v="6"/>
    <n v="103"/>
    <n v="93.81"/>
    <x v="1"/>
    <x v="6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x v="6"/>
    <n v="112"/>
    <n v="41.24"/>
    <x v="1"/>
    <x v="6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x v="6"/>
    <n v="103"/>
    <n v="52.55"/>
    <x v="1"/>
    <x v="6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x v="6"/>
    <n v="164"/>
    <n v="70.290000000000006"/>
    <x v="1"/>
    <x v="6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x v="6"/>
    <n v="131"/>
    <n v="48.33"/>
    <x v="1"/>
    <x v="6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x v="6"/>
    <n v="102"/>
    <n v="53.18"/>
    <x v="1"/>
    <x v="6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x v="6"/>
    <n v="128"/>
    <n v="60.95"/>
    <x v="1"/>
    <x v="6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x v="6"/>
    <n v="102"/>
    <n v="116"/>
    <x v="1"/>
    <x v="6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x v="6"/>
    <n v="102"/>
    <n v="61"/>
    <x v="1"/>
    <x v="6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x v="6"/>
    <n v="130"/>
    <n v="38.24"/>
    <x v="1"/>
    <x v="6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x v="6"/>
    <n v="154"/>
    <n v="106.5"/>
    <x v="1"/>
    <x v="6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x v="6"/>
    <n v="107"/>
    <n v="204.57"/>
    <x v="1"/>
    <x v="6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x v="6"/>
    <n v="101"/>
    <n v="54.91"/>
    <x v="1"/>
    <x v="6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x v="6"/>
    <n v="100"/>
    <n v="150.41999999999999"/>
    <x v="1"/>
    <x v="6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x v="6"/>
    <n v="117"/>
    <n v="52.58"/>
    <x v="1"/>
    <x v="6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x v="6"/>
    <n v="109"/>
    <n v="54.3"/>
    <x v="1"/>
    <x v="6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x v="6"/>
    <n v="103"/>
    <n v="76.03"/>
    <x v="1"/>
    <x v="6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x v="6"/>
    <n v="114"/>
    <n v="105.21"/>
    <x v="1"/>
    <x v="6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x v="6"/>
    <n v="103"/>
    <n v="68.67"/>
    <x v="1"/>
    <x v="6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x v="6"/>
    <n v="122"/>
    <n v="129.36000000000001"/>
    <x v="1"/>
    <x v="6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x v="6"/>
    <n v="103"/>
    <n v="134.26"/>
    <x v="1"/>
    <x v="6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x v="6"/>
    <n v="105"/>
    <n v="17.829999999999998"/>
    <x v="1"/>
    <x v="6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x v="6"/>
    <n v="102"/>
    <n v="203.2"/>
    <x v="1"/>
    <x v="6"/>
    <x v="3284"/>
    <d v="2016-01-29T05:59:00"/>
    <x v="2"/>
  </r>
  <r>
    <x v="3285"/>
    <s v="By Morning"/>
    <s v="A new play by Matthew Gasda"/>
    <n v="4999"/>
    <n v="5604"/>
    <x v="0"/>
    <s v="US"/>
    <s v="USD"/>
    <x v="3277"/>
    <x v="3285"/>
    <b v="0"/>
    <n v="81"/>
    <b v="1"/>
    <x v="6"/>
    <n v="112"/>
    <n v="69.19"/>
    <x v="1"/>
    <x v="6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x v="6"/>
    <n v="102"/>
    <n v="125.12"/>
    <x v="1"/>
    <x v="6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x v="6"/>
    <n v="100"/>
    <n v="73.53"/>
    <x v="1"/>
    <x v="6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x v="6"/>
    <n v="100"/>
    <n v="48.44"/>
    <x v="1"/>
    <x v="6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x v="6"/>
    <n v="133"/>
    <n v="26.61"/>
    <x v="1"/>
    <x v="6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x v="6"/>
    <n v="121"/>
    <n v="33.67"/>
    <x v="1"/>
    <x v="6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x v="6"/>
    <n v="114"/>
    <n v="40.71"/>
    <x v="1"/>
    <x v="6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x v="6"/>
    <n v="286"/>
    <n v="19.27"/>
    <x v="1"/>
    <x v="6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x v="6"/>
    <n v="170"/>
    <n v="84.29"/>
    <x v="1"/>
    <x v="6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x v="6"/>
    <n v="118"/>
    <n v="29.58"/>
    <x v="1"/>
    <x v="6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x v="6"/>
    <n v="103"/>
    <n v="26.67"/>
    <x v="1"/>
    <x v="6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x v="6"/>
    <n v="144"/>
    <n v="45.98"/>
    <x v="1"/>
    <x v="6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x v="6"/>
    <n v="100"/>
    <n v="125.09"/>
    <x v="1"/>
    <x v="6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x v="6"/>
    <n v="102"/>
    <n v="141.29"/>
    <x v="1"/>
    <x v="6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x v="6"/>
    <n v="116"/>
    <n v="55.33"/>
    <x v="1"/>
    <x v="6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x v="6"/>
    <n v="136"/>
    <n v="46.42"/>
    <x v="1"/>
    <x v="6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x v="6"/>
    <n v="133"/>
    <n v="57.2"/>
    <x v="1"/>
    <x v="6"/>
    <x v="3301"/>
    <d v="2016-08-01T06:59:00"/>
    <x v="2"/>
  </r>
  <r>
    <x v="3302"/>
    <s v="El muro de BorÃ­s KiÃ©n"/>
    <s v="FilosofÃ­a de los anÃ³nimos"/>
    <n v="8400"/>
    <n v="8685"/>
    <x v="0"/>
    <s v="ES"/>
    <s v="EUR"/>
    <x v="3294"/>
    <x v="3302"/>
    <b v="0"/>
    <n v="50"/>
    <b v="1"/>
    <x v="6"/>
    <n v="103"/>
    <n v="173.7"/>
    <x v="1"/>
    <x v="6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x v="6"/>
    <n v="116"/>
    <n v="59.6"/>
    <x v="1"/>
    <x v="6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x v="6"/>
    <n v="105"/>
    <n v="89.59"/>
    <x v="1"/>
    <x v="6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x v="6"/>
    <n v="102"/>
    <n v="204.05"/>
    <x v="1"/>
    <x v="6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x v="6"/>
    <n v="175"/>
    <n v="48.7"/>
    <x v="1"/>
    <x v="6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x v="6"/>
    <n v="107"/>
    <n v="53.34"/>
    <x v="1"/>
    <x v="6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x v="6"/>
    <n v="122"/>
    <n v="75.09"/>
    <x v="1"/>
    <x v="6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x v="6"/>
    <n v="159"/>
    <n v="18"/>
    <x v="1"/>
    <x v="6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x v="6"/>
    <n v="100"/>
    <n v="209.84"/>
    <x v="1"/>
    <x v="6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x v="6"/>
    <n v="110"/>
    <n v="61.02"/>
    <x v="1"/>
    <x v="6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x v="6"/>
    <n v="100"/>
    <n v="61"/>
    <x v="1"/>
    <x v="6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x v="6"/>
    <n v="116"/>
    <n v="80.03"/>
    <x v="1"/>
    <x v="6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x v="6"/>
    <n v="211"/>
    <n v="29.07"/>
    <x v="1"/>
    <x v="6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x v="6"/>
    <n v="110"/>
    <n v="49.44"/>
    <x v="1"/>
    <x v="6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x v="6"/>
    <n v="100"/>
    <n v="93.98"/>
    <x v="1"/>
    <x v="6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x v="6"/>
    <n v="106"/>
    <n v="61.94"/>
    <x v="1"/>
    <x v="6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x v="6"/>
    <n v="126"/>
    <n v="78.5"/>
    <x v="1"/>
    <x v="6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x v="6"/>
    <n v="108"/>
    <n v="33.75"/>
    <x v="1"/>
    <x v="6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x v="6"/>
    <n v="101"/>
    <n v="66.45"/>
    <x v="1"/>
    <x v="6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x v="6"/>
    <n v="107"/>
    <n v="35.799999999999997"/>
    <x v="1"/>
    <x v="6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x v="6"/>
    <n v="102"/>
    <n v="145.65"/>
    <x v="1"/>
    <x v="6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x v="6"/>
    <n v="126"/>
    <n v="25.69"/>
    <x v="1"/>
    <x v="6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x v="6"/>
    <n v="102"/>
    <n v="152.5"/>
    <x v="1"/>
    <x v="6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x v="6"/>
    <n v="113"/>
    <n v="30"/>
    <x v="1"/>
    <x v="6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x v="6"/>
    <n v="101"/>
    <n v="142.28"/>
    <x v="1"/>
    <x v="6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x v="6"/>
    <n v="101"/>
    <n v="24.55"/>
    <x v="1"/>
    <x v="6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x v="6"/>
    <n v="146"/>
    <n v="292.77999999999997"/>
    <x v="1"/>
    <x v="6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x v="6"/>
    <n v="117"/>
    <n v="44.92"/>
    <x v="1"/>
    <x v="6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x v="6"/>
    <n v="106"/>
    <n v="23.1"/>
    <x v="1"/>
    <x v="6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x v="6"/>
    <n v="105"/>
    <n v="80.400000000000006"/>
    <x v="1"/>
    <x v="6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x v="6"/>
    <n v="100"/>
    <n v="72.290000000000006"/>
    <x v="1"/>
    <x v="6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x v="6"/>
    <n v="105"/>
    <n v="32.97"/>
    <x v="1"/>
    <x v="6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x v="6"/>
    <n v="139"/>
    <n v="116.65"/>
    <x v="1"/>
    <x v="6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x v="6"/>
    <n v="100"/>
    <n v="79.62"/>
    <x v="1"/>
    <x v="6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x v="6"/>
    <n v="100"/>
    <n v="27.78"/>
    <x v="1"/>
    <x v="6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x v="6"/>
    <n v="110"/>
    <n v="81.03"/>
    <x v="1"/>
    <x v="6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x v="6"/>
    <n v="102"/>
    <n v="136.85"/>
    <x v="1"/>
    <x v="6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x v="6"/>
    <n v="104"/>
    <n v="177.62"/>
    <x v="1"/>
    <x v="6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x v="6"/>
    <n v="138"/>
    <n v="109.08"/>
    <x v="1"/>
    <x v="6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x v="6"/>
    <n v="100"/>
    <n v="119.64"/>
    <x v="1"/>
    <x v="6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x v="6"/>
    <n v="102"/>
    <n v="78.209999999999994"/>
    <x v="1"/>
    <x v="6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x v="6"/>
    <n v="171"/>
    <n v="52.17"/>
    <x v="1"/>
    <x v="6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x v="6"/>
    <n v="101"/>
    <n v="114.13"/>
    <x v="1"/>
    <x v="6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x v="6"/>
    <n v="130"/>
    <n v="50"/>
    <x v="1"/>
    <x v="6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x v="6"/>
    <n v="110"/>
    <n v="91.67"/>
    <x v="1"/>
    <x v="6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x v="6"/>
    <n v="119"/>
    <n v="108.59"/>
    <x v="1"/>
    <x v="6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x v="6"/>
    <n v="100"/>
    <n v="69.819999999999993"/>
    <x v="1"/>
    <x v="6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x v="6"/>
    <n v="153"/>
    <n v="109.57"/>
    <x v="1"/>
    <x v="6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x v="6"/>
    <n v="104"/>
    <n v="71.67"/>
    <x v="1"/>
    <x v="6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x v="6"/>
    <n v="101"/>
    <n v="93.61"/>
    <x v="1"/>
    <x v="6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x v="6"/>
    <n v="108"/>
    <n v="76.8"/>
    <x v="1"/>
    <x v="6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x v="6"/>
    <n v="315"/>
    <n v="35.799999999999997"/>
    <x v="1"/>
    <x v="6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x v="6"/>
    <n v="102"/>
    <n v="55.6"/>
    <x v="1"/>
    <x v="6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x v="6"/>
    <n v="126"/>
    <n v="147.33000000000001"/>
    <x v="1"/>
    <x v="6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x v="6"/>
    <n v="101"/>
    <n v="56.33"/>
    <x v="1"/>
    <x v="6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x v="6"/>
    <n v="101"/>
    <n v="96.19"/>
    <x v="1"/>
    <x v="6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x v="6"/>
    <n v="103"/>
    <n v="63.57"/>
    <x v="1"/>
    <x v="6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x v="6"/>
    <n v="106"/>
    <n v="184.78"/>
    <x v="1"/>
    <x v="6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x v="6"/>
    <n v="101"/>
    <n v="126.72"/>
    <x v="1"/>
    <x v="6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x v="6"/>
    <n v="113"/>
    <n v="83.43"/>
    <x v="1"/>
    <x v="6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x v="6"/>
    <n v="218"/>
    <n v="54.5"/>
    <x v="1"/>
    <x v="6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x v="6"/>
    <n v="101"/>
    <n v="302.31"/>
    <x v="1"/>
    <x v="6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x v="6"/>
    <n v="106"/>
    <n v="44.14"/>
    <x v="1"/>
    <x v="6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x v="6"/>
    <n v="104"/>
    <n v="866.67"/>
    <x v="1"/>
    <x v="6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x v="6"/>
    <n v="221"/>
    <n v="61.39"/>
    <x v="1"/>
    <x v="6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x v="6"/>
    <n v="119"/>
    <n v="29.67"/>
    <x v="1"/>
    <x v="6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x v="6"/>
    <n v="105"/>
    <n v="45.48"/>
    <x v="1"/>
    <x v="6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x v="6"/>
    <n v="104"/>
    <n v="96.2"/>
    <x v="1"/>
    <x v="6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x v="6"/>
    <n v="118"/>
    <n v="67.92"/>
    <x v="1"/>
    <x v="6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x v="6"/>
    <n v="139"/>
    <n v="30.78"/>
    <x v="1"/>
    <x v="6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x v="6"/>
    <n v="104"/>
    <n v="38.33"/>
    <x v="1"/>
    <x v="6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x v="6"/>
    <n v="100"/>
    <n v="66.83"/>
    <x v="1"/>
    <x v="6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x v="6"/>
    <n v="107"/>
    <n v="71.73"/>
    <x v="1"/>
    <x v="6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x v="6"/>
    <n v="100"/>
    <n v="176.47"/>
    <x v="1"/>
    <x v="6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x v="6"/>
    <n v="100"/>
    <n v="421.11"/>
    <x v="1"/>
    <x v="6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x v="6"/>
    <n v="101"/>
    <n v="104.99"/>
    <x v="1"/>
    <x v="6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x v="6"/>
    <n v="108"/>
    <n v="28.19"/>
    <x v="1"/>
    <x v="6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x v="6"/>
    <n v="104"/>
    <n v="54.55"/>
    <x v="1"/>
    <x v="6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x v="6"/>
    <n v="104"/>
    <n v="111.89"/>
    <x v="1"/>
    <x v="6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x v="6"/>
    <n v="102"/>
    <n v="85.21"/>
    <x v="1"/>
    <x v="6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x v="6"/>
    <n v="101"/>
    <n v="76.650000000000006"/>
    <x v="1"/>
    <x v="6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x v="6"/>
    <n v="112"/>
    <n v="65.17"/>
    <x v="1"/>
    <x v="6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x v="6"/>
    <n v="100"/>
    <n v="93.76"/>
    <x v="1"/>
    <x v="6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x v="6"/>
    <n v="100"/>
    <n v="133.33000000000001"/>
    <x v="1"/>
    <x v="6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x v="6"/>
    <n v="105"/>
    <n v="51.22"/>
    <x v="1"/>
    <x v="6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x v="6"/>
    <n v="117"/>
    <n v="100.17"/>
    <x v="1"/>
    <x v="6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x v="6"/>
    <n v="104"/>
    <n v="34.6"/>
    <x v="1"/>
    <x v="6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x v="6"/>
    <n v="115"/>
    <n v="184.68"/>
    <x v="1"/>
    <x v="6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x v="6"/>
    <n v="102"/>
    <n v="69.819999999999993"/>
    <x v="1"/>
    <x v="6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x v="6"/>
    <n v="223"/>
    <n v="61.94"/>
    <x v="1"/>
    <x v="6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x v="6"/>
    <n v="100"/>
    <n v="41.67"/>
    <x v="1"/>
    <x v="6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x v="6"/>
    <n v="106"/>
    <n v="36.07"/>
    <x v="1"/>
    <x v="6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x v="6"/>
    <n v="142"/>
    <n v="29"/>
    <x v="1"/>
    <x v="6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x v="6"/>
    <n v="184"/>
    <n v="24.21"/>
    <x v="1"/>
    <x v="6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x v="6"/>
    <n v="104"/>
    <n v="55.89"/>
    <x v="1"/>
    <x v="6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x v="6"/>
    <n v="112"/>
    <n v="11.67"/>
    <x v="1"/>
    <x v="6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x v="6"/>
    <n v="111"/>
    <n v="68.349999999999994"/>
    <x v="1"/>
    <x v="6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x v="6"/>
    <n v="104"/>
    <n v="27.07"/>
    <x v="1"/>
    <x v="6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x v="6"/>
    <n v="100"/>
    <n v="118.13"/>
    <x v="1"/>
    <x v="6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x v="6"/>
    <n v="102"/>
    <n v="44.76"/>
    <x v="1"/>
    <x v="6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x v="6"/>
    <n v="110"/>
    <n v="99.79"/>
    <x v="1"/>
    <x v="6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x v="6"/>
    <n v="100"/>
    <n v="117.65"/>
    <x v="1"/>
    <x v="6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x v="6"/>
    <n v="122"/>
    <n v="203.33"/>
    <x v="1"/>
    <x v="6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x v="6"/>
    <n v="138"/>
    <n v="28.32"/>
    <x v="1"/>
    <x v="6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x v="6"/>
    <n v="100"/>
    <n v="110.23"/>
    <x v="1"/>
    <x v="6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x v="6"/>
    <n v="107"/>
    <n v="31.97"/>
    <x v="1"/>
    <x v="6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x v="6"/>
    <n v="211"/>
    <n v="58.61"/>
    <x v="1"/>
    <x v="6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x v="6"/>
    <n v="124"/>
    <n v="29.43"/>
    <x v="1"/>
    <x v="6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x v="6"/>
    <n v="109"/>
    <n v="81.38"/>
    <x v="1"/>
    <x v="6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x v="6"/>
    <n v="104"/>
    <n v="199.17"/>
    <x v="1"/>
    <x v="6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x v="6"/>
    <n v="100"/>
    <n v="115.38"/>
    <x v="1"/>
    <x v="6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x v="6"/>
    <n v="130"/>
    <n v="46.43"/>
    <x v="1"/>
    <x v="6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x v="6"/>
    <n v="104"/>
    <n v="70.569999999999993"/>
    <x v="1"/>
    <x v="6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x v="6"/>
    <n v="100"/>
    <n v="22.22"/>
    <x v="1"/>
    <x v="6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x v="6"/>
    <n v="120"/>
    <n v="159.47"/>
    <x v="1"/>
    <x v="6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x v="6"/>
    <n v="100"/>
    <n v="37.78"/>
    <x v="1"/>
    <x v="6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x v="6"/>
    <n v="101"/>
    <n v="72.05"/>
    <x v="1"/>
    <x v="6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x v="6"/>
    <n v="107"/>
    <n v="63.7"/>
    <x v="1"/>
    <x v="6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x v="6"/>
    <n v="138"/>
    <n v="28.41"/>
    <x v="1"/>
    <x v="6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x v="6"/>
    <n v="101"/>
    <n v="103.21"/>
    <x v="1"/>
    <x v="6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x v="6"/>
    <n v="109"/>
    <n v="71.150000000000006"/>
    <x v="1"/>
    <x v="6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x v="6"/>
    <n v="140"/>
    <n v="35"/>
    <x v="1"/>
    <x v="6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x v="6"/>
    <n v="104"/>
    <n v="81.78"/>
    <x v="1"/>
    <x v="6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x v="6"/>
    <n v="103"/>
    <n v="297.02999999999997"/>
    <x v="1"/>
    <x v="6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x v="6"/>
    <n v="108"/>
    <n v="46.61"/>
    <x v="1"/>
    <x v="6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x v="6"/>
    <n v="100"/>
    <n v="51.72"/>
    <x v="1"/>
    <x v="6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x v="6"/>
    <n v="103"/>
    <n v="40.29"/>
    <x v="1"/>
    <x v="6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x v="6"/>
    <n v="130"/>
    <n v="16.25"/>
    <x v="1"/>
    <x v="6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x v="6"/>
    <n v="109"/>
    <n v="30.15"/>
    <x v="1"/>
    <x v="6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x v="6"/>
    <n v="100"/>
    <n v="95.24"/>
    <x v="1"/>
    <x v="6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x v="6"/>
    <n v="110"/>
    <n v="52.21"/>
    <x v="1"/>
    <x v="6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x v="6"/>
    <n v="100"/>
    <n v="134.15"/>
    <x v="1"/>
    <x v="6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x v="6"/>
    <n v="106"/>
    <n v="62.83"/>
    <x v="1"/>
    <x v="6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x v="6"/>
    <n v="112"/>
    <n v="58.95"/>
    <x v="1"/>
    <x v="6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x v="6"/>
    <n v="106"/>
    <n v="143.11000000000001"/>
    <x v="1"/>
    <x v="6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x v="6"/>
    <n v="101"/>
    <n v="84.17"/>
    <x v="1"/>
    <x v="6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x v="6"/>
    <n v="104"/>
    <n v="186.07"/>
    <x v="1"/>
    <x v="6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x v="6"/>
    <n v="135"/>
    <n v="89.79"/>
    <x v="1"/>
    <x v="6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x v="6"/>
    <n v="105"/>
    <n v="64.16"/>
    <x v="1"/>
    <x v="6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x v="6"/>
    <n v="103"/>
    <n v="59.65"/>
    <x v="1"/>
    <x v="6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x v="6"/>
    <n v="100"/>
    <n v="31.25"/>
    <x v="1"/>
    <x v="6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x v="6"/>
    <n v="186"/>
    <n v="41.22"/>
    <x v="1"/>
    <x v="6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x v="6"/>
    <n v="289"/>
    <n v="43.35"/>
    <x v="1"/>
    <x v="6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x v="6"/>
    <n v="100"/>
    <n v="64.52"/>
    <x v="1"/>
    <x v="6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x v="6"/>
    <n v="108"/>
    <n v="43.28"/>
    <x v="1"/>
    <x v="6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x v="6"/>
    <n v="108"/>
    <n v="77"/>
    <x v="1"/>
    <x v="6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x v="6"/>
    <n v="110"/>
    <n v="51.22"/>
    <x v="1"/>
    <x v="6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x v="6"/>
    <n v="171"/>
    <n v="68.25"/>
    <x v="1"/>
    <x v="6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x v="6"/>
    <n v="152"/>
    <n v="19.489999999999998"/>
    <x v="1"/>
    <x v="6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x v="6"/>
    <n v="101"/>
    <n v="41.13"/>
    <x v="1"/>
    <x v="6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x v="6"/>
    <n v="153"/>
    <n v="41.41"/>
    <x v="1"/>
    <x v="6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x v="6"/>
    <n v="128"/>
    <n v="27.5"/>
    <x v="1"/>
    <x v="6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x v="6"/>
    <n v="101"/>
    <n v="33.57"/>
    <x v="1"/>
    <x v="6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x v="6"/>
    <n v="101"/>
    <n v="145.87"/>
    <x v="1"/>
    <x v="6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x v="6"/>
    <n v="191"/>
    <n v="358.69"/>
    <x v="1"/>
    <x v="6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x v="6"/>
    <n v="140"/>
    <n v="50.98"/>
    <x v="1"/>
    <x v="6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x v="6"/>
    <n v="124"/>
    <n v="45.04"/>
    <x v="1"/>
    <x v="6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x v="6"/>
    <n v="126"/>
    <n v="17.53"/>
    <x v="1"/>
    <x v="6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x v="6"/>
    <n v="190"/>
    <n v="50"/>
    <x v="1"/>
    <x v="6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x v="6"/>
    <n v="139"/>
    <n v="57.92"/>
    <x v="1"/>
    <x v="6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x v="6"/>
    <n v="202"/>
    <n v="29.71"/>
    <x v="1"/>
    <x v="6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x v="6"/>
    <n v="103"/>
    <n v="90.68"/>
    <x v="1"/>
    <x v="6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x v="6"/>
    <n v="102"/>
    <n v="55.01"/>
    <x v="1"/>
    <x v="6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x v="6"/>
    <n v="103"/>
    <n v="57.22"/>
    <x v="1"/>
    <x v="6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x v="6"/>
    <n v="127"/>
    <n v="72.95"/>
    <x v="1"/>
    <x v="6"/>
    <x v="3466"/>
    <d v="2016-04-19T23:27:30"/>
    <x v="2"/>
  </r>
  <r>
    <x v="3467"/>
    <s v="Venus in Fur, Los Angeles."/>
    <s v="Venus in Fur, By David Ives."/>
    <n v="3000"/>
    <n v="3030"/>
    <x v="0"/>
    <s v="US"/>
    <s v="USD"/>
    <x v="3455"/>
    <x v="3467"/>
    <b v="0"/>
    <n v="47"/>
    <b v="1"/>
    <x v="6"/>
    <n v="101"/>
    <n v="64.47"/>
    <x v="1"/>
    <x v="6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x v="6"/>
    <n v="122"/>
    <n v="716.35"/>
    <x v="1"/>
    <x v="6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x v="6"/>
    <n v="113"/>
    <n v="50.4"/>
    <x v="1"/>
    <x v="6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x v="6"/>
    <n v="150"/>
    <n v="41.67"/>
    <x v="1"/>
    <x v="6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x v="6"/>
    <n v="215"/>
    <n v="35.770000000000003"/>
    <x v="1"/>
    <x v="6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x v="6"/>
    <n v="102"/>
    <n v="88.74"/>
    <x v="1"/>
    <x v="6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x v="6"/>
    <n v="100"/>
    <n v="148.47999999999999"/>
    <x v="1"/>
    <x v="6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x v="6"/>
    <n v="101"/>
    <n v="51.79"/>
    <x v="1"/>
    <x v="6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x v="6"/>
    <n v="113"/>
    <n v="20"/>
    <x v="1"/>
    <x v="6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x v="6"/>
    <n v="104"/>
    <n v="52"/>
    <x v="1"/>
    <x v="6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x v="6"/>
    <n v="115"/>
    <n v="53.23"/>
    <x v="1"/>
    <x v="6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x v="6"/>
    <n v="113"/>
    <n v="39.6"/>
    <x v="1"/>
    <x v="6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x v="6"/>
    <n v="128"/>
    <n v="34.25"/>
    <x v="1"/>
    <x v="6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x v="6"/>
    <n v="143"/>
    <n v="164.62"/>
    <x v="1"/>
    <x v="6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x v="6"/>
    <n v="119"/>
    <n v="125.05"/>
    <x v="1"/>
    <x v="6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x v="6"/>
    <n v="138"/>
    <n v="51.88"/>
    <x v="1"/>
    <x v="6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x v="6"/>
    <n v="160"/>
    <n v="40.29"/>
    <x v="1"/>
    <x v="6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x v="6"/>
    <n v="114"/>
    <n v="64.91"/>
    <x v="1"/>
    <x v="6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x v="6"/>
    <n v="101"/>
    <n v="55.33"/>
    <x v="1"/>
    <x v="6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x v="6"/>
    <n v="155"/>
    <n v="83.14"/>
    <x v="1"/>
    <x v="6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x v="6"/>
    <n v="128"/>
    <n v="38.71"/>
    <x v="1"/>
    <x v="6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x v="6"/>
    <n v="121"/>
    <n v="125.38"/>
    <x v="1"/>
    <x v="6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x v="6"/>
    <n v="113"/>
    <n v="78.260000000000005"/>
    <x v="1"/>
    <x v="6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x v="6"/>
    <n v="128"/>
    <n v="47.22"/>
    <x v="1"/>
    <x v="6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x v="6"/>
    <n v="158"/>
    <n v="79.099999999999994"/>
    <x v="1"/>
    <x v="6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x v="6"/>
    <n v="105"/>
    <n v="114.29"/>
    <x v="1"/>
    <x v="6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x v="6"/>
    <n v="100"/>
    <n v="51.72"/>
    <x v="1"/>
    <x v="6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x v="6"/>
    <n v="100"/>
    <n v="30.77"/>
    <x v="1"/>
    <x v="6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x v="6"/>
    <n v="107"/>
    <n v="74.209999999999994"/>
    <x v="1"/>
    <x v="6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x v="6"/>
    <n v="124"/>
    <n v="47.85"/>
    <x v="1"/>
    <x v="6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x v="6"/>
    <n v="109"/>
    <n v="34.409999999999997"/>
    <x v="1"/>
    <x v="6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x v="6"/>
    <n v="102"/>
    <n v="40.24"/>
    <x v="1"/>
    <x v="6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x v="6"/>
    <n v="106"/>
    <n v="60.29"/>
    <x v="1"/>
    <x v="6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x v="6"/>
    <n v="106"/>
    <n v="25.31"/>
    <x v="1"/>
    <x v="6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x v="6"/>
    <n v="101"/>
    <n v="35.950000000000003"/>
    <x v="1"/>
    <x v="6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x v="6"/>
    <n v="105"/>
    <n v="136"/>
    <x v="1"/>
    <x v="6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x v="6"/>
    <n v="108"/>
    <n v="70.760000000000005"/>
    <x v="1"/>
    <x v="6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x v="6"/>
    <n v="100"/>
    <n v="125"/>
    <x v="1"/>
    <x v="6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x v="6"/>
    <n v="104"/>
    <n v="66.510000000000005"/>
    <x v="1"/>
    <x v="6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x v="6"/>
    <n v="102"/>
    <n v="105"/>
    <x v="1"/>
    <x v="6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x v="6"/>
    <n v="104"/>
    <n v="145"/>
    <x v="1"/>
    <x v="6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x v="6"/>
    <n v="180"/>
    <n v="12"/>
    <x v="1"/>
    <x v="6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x v="6"/>
    <n v="106"/>
    <n v="96.67"/>
    <x v="1"/>
    <x v="6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x v="6"/>
    <n v="101"/>
    <n v="60.33"/>
    <x v="1"/>
    <x v="6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x v="6"/>
    <n v="101"/>
    <n v="79.89"/>
    <x v="1"/>
    <x v="6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x v="6"/>
    <n v="100"/>
    <n v="58.82"/>
    <x v="1"/>
    <x v="6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x v="6"/>
    <n v="118"/>
    <n v="75.34"/>
    <x v="1"/>
    <x v="6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x v="6"/>
    <n v="110"/>
    <n v="55"/>
    <x v="1"/>
    <x v="6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x v="6"/>
    <n v="103"/>
    <n v="66.959999999999994"/>
    <x v="1"/>
    <x v="6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x v="6"/>
    <n v="100"/>
    <n v="227.27"/>
    <x v="1"/>
    <x v="6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x v="6"/>
    <n v="100"/>
    <n v="307.69"/>
    <x v="1"/>
    <x v="6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x v="6"/>
    <n v="110"/>
    <n v="50.02"/>
    <x v="1"/>
    <x v="6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x v="6"/>
    <n v="101"/>
    <n v="72.39"/>
    <x v="1"/>
    <x v="6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x v="6"/>
    <n v="101"/>
    <n v="95.95"/>
    <x v="1"/>
    <x v="6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x v="6"/>
    <n v="169"/>
    <n v="45.62"/>
    <x v="1"/>
    <x v="6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x v="6"/>
    <n v="100"/>
    <n v="41.03"/>
    <x v="1"/>
    <x v="6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x v="6"/>
    <n v="114"/>
    <n v="56.83"/>
    <x v="1"/>
    <x v="6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x v="6"/>
    <n v="102"/>
    <n v="137.24"/>
    <x v="1"/>
    <x v="6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x v="6"/>
    <n v="106"/>
    <n v="75.709999999999994"/>
    <x v="1"/>
    <x v="6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x v="6"/>
    <n v="102"/>
    <n v="99"/>
    <x v="1"/>
    <x v="6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x v="6"/>
    <n v="117"/>
    <n v="81.569999999999993"/>
    <x v="1"/>
    <x v="6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x v="6"/>
    <n v="101"/>
    <n v="45.11"/>
    <x v="1"/>
    <x v="6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x v="6"/>
    <n v="132"/>
    <n v="36.67"/>
    <x v="1"/>
    <x v="6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x v="6"/>
    <n v="100"/>
    <n v="125"/>
    <x v="1"/>
    <x v="6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x v="6"/>
    <n v="128"/>
    <n v="49.23"/>
    <x v="1"/>
    <x v="6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x v="6"/>
    <n v="119"/>
    <n v="42.3"/>
    <x v="1"/>
    <x v="6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x v="6"/>
    <n v="126"/>
    <n v="78.88"/>
    <x v="1"/>
    <x v="6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x v="6"/>
    <n v="156"/>
    <n v="38.28"/>
    <x v="1"/>
    <x v="6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x v="6"/>
    <n v="103"/>
    <n v="44.85"/>
    <x v="1"/>
    <x v="6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x v="6"/>
    <n v="153"/>
    <n v="13.53"/>
    <x v="1"/>
    <x v="6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x v="6"/>
    <n v="180"/>
    <n v="43.5"/>
    <x v="1"/>
    <x v="6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x v="6"/>
    <n v="128"/>
    <n v="30.95"/>
    <x v="1"/>
    <x v="6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x v="6"/>
    <n v="120"/>
    <n v="55.23"/>
    <x v="1"/>
    <x v="6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x v="6"/>
    <n v="123"/>
    <n v="46.13"/>
    <x v="1"/>
    <x v="6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x v="6"/>
    <n v="105"/>
    <n v="39.380000000000003"/>
    <x v="1"/>
    <x v="6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x v="6"/>
    <n v="102"/>
    <n v="66.150000000000006"/>
    <x v="1"/>
    <x v="6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x v="6"/>
    <n v="105"/>
    <n v="54.14"/>
    <x v="1"/>
    <x v="6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x v="6"/>
    <n v="100"/>
    <n v="104.17"/>
    <x v="1"/>
    <x v="6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x v="6"/>
    <n v="100"/>
    <n v="31.38"/>
    <x v="1"/>
    <x v="6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x v="6"/>
    <n v="102"/>
    <n v="59.21"/>
    <x v="1"/>
    <x v="6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x v="6"/>
    <n v="114"/>
    <n v="119.18"/>
    <x v="1"/>
    <x v="6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x v="6"/>
    <n v="102"/>
    <n v="164.62"/>
    <x v="1"/>
    <x v="6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x v="6"/>
    <n v="102"/>
    <n v="24.29"/>
    <x v="1"/>
    <x v="6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x v="6"/>
    <n v="105"/>
    <n v="40.94"/>
    <x v="1"/>
    <x v="6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x v="6"/>
    <n v="102"/>
    <n v="61.1"/>
    <x v="1"/>
    <x v="6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x v="6"/>
    <n v="100"/>
    <n v="38.65"/>
    <x v="1"/>
    <x v="6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x v="6"/>
    <n v="106"/>
    <n v="56.2"/>
    <x v="1"/>
    <x v="6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x v="6"/>
    <n v="113"/>
    <n v="107"/>
    <x v="1"/>
    <x v="6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x v="6"/>
    <n v="100"/>
    <n v="171.43"/>
    <x v="1"/>
    <x v="6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x v="6"/>
    <n v="100"/>
    <n v="110.5"/>
    <x v="1"/>
    <x v="6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x v="6"/>
    <n v="100"/>
    <n v="179.28"/>
    <x v="1"/>
    <x v="6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x v="6"/>
    <n v="144"/>
    <n v="22.91"/>
    <x v="1"/>
    <x v="6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x v="6"/>
    <n v="104"/>
    <n v="43.13"/>
    <x v="1"/>
    <x v="6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x v="6"/>
    <n v="108"/>
    <n v="46.89"/>
    <x v="1"/>
    <x v="6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x v="6"/>
    <n v="102"/>
    <n v="47.41"/>
    <x v="1"/>
    <x v="6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x v="6"/>
    <n v="149"/>
    <n v="15.13"/>
    <x v="1"/>
    <x v="6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x v="6"/>
    <n v="105"/>
    <n v="21.1"/>
    <x v="1"/>
    <x v="6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x v="6"/>
    <n v="101"/>
    <n v="59.12"/>
    <x v="1"/>
    <x v="6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x v="6"/>
    <n v="131"/>
    <n v="97.92"/>
    <x v="1"/>
    <x v="6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x v="6"/>
    <n v="105"/>
    <n v="55.13"/>
    <x v="1"/>
    <x v="6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x v="6"/>
    <n v="109"/>
    <n v="26.54"/>
    <x v="1"/>
    <x v="6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x v="6"/>
    <n v="111"/>
    <n v="58.42"/>
    <x v="1"/>
    <x v="6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x v="6"/>
    <n v="100"/>
    <n v="122.54"/>
    <x v="1"/>
    <x v="6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x v="6"/>
    <n v="114"/>
    <n v="87.96"/>
    <x v="1"/>
    <x v="6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x v="6"/>
    <n v="122"/>
    <n v="73.239999999999995"/>
    <x v="1"/>
    <x v="6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x v="6"/>
    <n v="100"/>
    <n v="55.56"/>
    <x v="1"/>
    <x v="6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x v="6"/>
    <n v="103"/>
    <n v="39.54"/>
    <x v="1"/>
    <x v="6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x v="6"/>
    <n v="106"/>
    <n v="136.78"/>
    <x v="1"/>
    <x v="6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x v="6"/>
    <n v="101"/>
    <n v="99.34"/>
    <x v="1"/>
    <x v="6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x v="6"/>
    <n v="100"/>
    <n v="20"/>
    <x v="1"/>
    <x v="6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x v="6"/>
    <n v="130"/>
    <n v="28.89"/>
    <x v="1"/>
    <x v="6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x v="6"/>
    <n v="100"/>
    <n v="40.549999999999997"/>
    <x v="1"/>
    <x v="6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x v="6"/>
    <n v="100"/>
    <n v="35.71"/>
    <x v="1"/>
    <x v="6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x v="6"/>
    <n v="114"/>
    <n v="37.96"/>
    <x v="1"/>
    <x v="6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x v="6"/>
    <n v="100"/>
    <n v="33.33"/>
    <x v="1"/>
    <x v="6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x v="6"/>
    <n v="287"/>
    <n v="58.57"/>
    <x v="1"/>
    <x v="6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x v="6"/>
    <n v="109"/>
    <n v="135.63"/>
    <x v="1"/>
    <x v="6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x v="6"/>
    <n v="116"/>
    <n v="30.94"/>
    <x v="1"/>
    <x v="6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x v="6"/>
    <n v="119"/>
    <n v="176.09"/>
    <x v="1"/>
    <x v="6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x v="6"/>
    <n v="109"/>
    <n v="151.97999999999999"/>
    <x v="1"/>
    <x v="6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x v="6"/>
    <n v="127"/>
    <n v="22.61"/>
    <x v="1"/>
    <x v="6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x v="6"/>
    <n v="101"/>
    <n v="18.27"/>
    <x v="1"/>
    <x v="6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x v="6"/>
    <n v="128"/>
    <n v="82.26"/>
    <x v="1"/>
    <x v="6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x v="6"/>
    <n v="100"/>
    <n v="68.53"/>
    <x v="1"/>
    <x v="6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x v="6"/>
    <n v="175"/>
    <n v="68.06"/>
    <x v="1"/>
    <x v="6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x v="6"/>
    <n v="127"/>
    <n v="72.709999999999994"/>
    <x v="1"/>
    <x v="6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x v="6"/>
    <n v="111"/>
    <n v="77.19"/>
    <x v="1"/>
    <x v="6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x v="6"/>
    <n v="126"/>
    <n v="55.97"/>
    <x v="1"/>
    <x v="6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x v="6"/>
    <n v="119"/>
    <n v="49.69"/>
    <x v="1"/>
    <x v="6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x v="6"/>
    <n v="108"/>
    <n v="79"/>
    <x v="1"/>
    <x v="6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x v="6"/>
    <n v="103"/>
    <n v="77.73"/>
    <x v="1"/>
    <x v="6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x v="6"/>
    <n v="110"/>
    <n v="40.78"/>
    <x v="1"/>
    <x v="6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x v="6"/>
    <n v="202"/>
    <n v="59.41"/>
    <x v="1"/>
    <x v="6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x v="3586"/>
    <x v="3600"/>
    <b v="0"/>
    <n v="4"/>
    <b v="1"/>
    <x v="6"/>
    <n v="130"/>
    <n v="3.25"/>
    <x v="1"/>
    <x v="6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x v="6"/>
    <n v="104"/>
    <n v="39.380000000000003"/>
    <x v="1"/>
    <x v="6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x v="6"/>
    <n v="100"/>
    <n v="81.67"/>
    <x v="1"/>
    <x v="6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x v="6"/>
    <n v="171"/>
    <n v="44.91"/>
    <x v="1"/>
    <x v="6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x v="6"/>
    <n v="113"/>
    <n v="49.06"/>
    <x v="1"/>
    <x v="6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x v="6"/>
    <n v="184"/>
    <n v="30.67"/>
    <x v="1"/>
    <x v="6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x v="6"/>
    <n v="130"/>
    <n v="61.06"/>
    <x v="1"/>
    <x v="6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x v="6"/>
    <n v="105"/>
    <n v="29"/>
    <x v="1"/>
    <x v="6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x v="6"/>
    <n v="100"/>
    <n v="29.63"/>
    <x v="1"/>
    <x v="6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x v="6"/>
    <n v="153"/>
    <n v="143.1"/>
    <x v="1"/>
    <x v="6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x v="6"/>
    <n v="162"/>
    <n v="52.35"/>
    <x v="1"/>
    <x v="6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x v="6"/>
    <n v="136"/>
    <n v="66.67"/>
    <x v="1"/>
    <x v="6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x v="6"/>
    <n v="144"/>
    <n v="126.67"/>
    <x v="1"/>
    <x v="6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x v="6"/>
    <n v="100"/>
    <n v="62.5"/>
    <x v="1"/>
    <x v="6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x v="6"/>
    <n v="101"/>
    <n v="35.49"/>
    <x v="1"/>
    <x v="6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x v="6"/>
    <n v="107"/>
    <n v="37.08"/>
    <x v="1"/>
    <x v="6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x v="6"/>
    <n v="125"/>
    <n v="69.33"/>
    <x v="1"/>
    <x v="6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x v="6"/>
    <n v="119"/>
    <n v="17.25"/>
    <x v="1"/>
    <x v="6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x v="6"/>
    <n v="101"/>
    <n v="36.07"/>
    <x v="1"/>
    <x v="6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x v="6"/>
    <n v="113"/>
    <n v="66.47"/>
    <x v="1"/>
    <x v="6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x v="6"/>
    <n v="105"/>
    <n v="56.07"/>
    <x v="1"/>
    <x v="6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x v="6"/>
    <n v="110"/>
    <n v="47.03"/>
    <x v="1"/>
    <x v="6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x v="6"/>
    <n v="100"/>
    <n v="47.67"/>
    <x v="1"/>
    <x v="6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x v="6"/>
    <n v="120"/>
    <n v="88.24"/>
    <x v="1"/>
    <x v="6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x v="6"/>
    <n v="105"/>
    <n v="80.72"/>
    <x v="1"/>
    <x v="6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x v="6"/>
    <n v="103"/>
    <n v="39.49"/>
    <x v="1"/>
    <x v="6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x v="6"/>
    <n v="102"/>
    <n v="84.85"/>
    <x v="1"/>
    <x v="6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x v="6"/>
    <n v="100"/>
    <n v="68.97"/>
    <x v="1"/>
    <x v="6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x v="40"/>
    <n v="0"/>
    <n v="0"/>
    <x v="1"/>
    <x v="40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x v="40"/>
    <n v="0"/>
    <n v="1"/>
    <x v="1"/>
    <x v="40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x v="40"/>
    <n v="0"/>
    <n v="1"/>
    <x v="1"/>
    <x v="40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x v="40"/>
    <n v="51"/>
    <n v="147.88"/>
    <x v="1"/>
    <x v="40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x v="40"/>
    <n v="20"/>
    <n v="100"/>
    <x v="1"/>
    <x v="40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x v="40"/>
    <n v="35"/>
    <n v="56.84"/>
    <x v="1"/>
    <x v="40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x v="40"/>
    <n v="4"/>
    <n v="176.94"/>
    <x v="1"/>
    <x v="40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x v="40"/>
    <n v="36"/>
    <n v="127.6"/>
    <x v="1"/>
    <x v="40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x v="40"/>
    <n v="0"/>
    <n v="0"/>
    <x v="1"/>
    <x v="40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x v="40"/>
    <n v="31"/>
    <n v="66.14"/>
    <x v="1"/>
    <x v="40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x v="40"/>
    <n v="7"/>
    <n v="108"/>
    <x v="1"/>
    <x v="40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x v="40"/>
    <n v="0"/>
    <n v="1"/>
    <x v="1"/>
    <x v="40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x v="40"/>
    <n v="6"/>
    <n v="18.329999999999998"/>
    <x v="1"/>
    <x v="40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x v="40"/>
    <n v="0"/>
    <n v="0"/>
    <x v="1"/>
    <x v="40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x v="40"/>
    <n v="2"/>
    <n v="7.5"/>
    <x v="1"/>
    <x v="40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x v="40"/>
    <n v="0"/>
    <n v="0"/>
    <x v="1"/>
    <x v="40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x v="40"/>
    <n v="16"/>
    <n v="68.42"/>
    <x v="1"/>
    <x v="40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x v="40"/>
    <n v="0"/>
    <n v="1"/>
    <x v="1"/>
    <x v="40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x v="40"/>
    <n v="5"/>
    <n v="60.13"/>
    <x v="1"/>
    <x v="40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x v="40"/>
    <n v="6"/>
    <n v="15"/>
    <x v="1"/>
    <x v="40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x v="6"/>
    <n v="100"/>
    <n v="550.04"/>
    <x v="1"/>
    <x v="6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x v="6"/>
    <n v="104"/>
    <n v="97.5"/>
    <x v="1"/>
    <x v="6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x v="6"/>
    <n v="100"/>
    <n v="29.41"/>
    <x v="1"/>
    <x v="6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x v="6"/>
    <n v="104"/>
    <n v="57.78"/>
    <x v="1"/>
    <x v="6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x v="6"/>
    <n v="251"/>
    <n v="44.24"/>
    <x v="1"/>
    <x v="6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x v="6"/>
    <n v="101"/>
    <n v="60.91"/>
    <x v="1"/>
    <x v="6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x v="6"/>
    <n v="174"/>
    <n v="68.84"/>
    <x v="1"/>
    <x v="6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x v="6"/>
    <n v="116"/>
    <n v="73.58"/>
    <x v="1"/>
    <x v="6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x v="6"/>
    <n v="106"/>
    <n v="115.02"/>
    <x v="1"/>
    <x v="6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x v="6"/>
    <n v="111"/>
    <n v="110.75"/>
    <x v="1"/>
    <x v="6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x v="6"/>
    <n v="101"/>
    <n v="75.5"/>
    <x v="1"/>
    <x v="6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x v="6"/>
    <n v="102"/>
    <n v="235.46"/>
    <x v="1"/>
    <x v="6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x v="6"/>
    <n v="100"/>
    <n v="11.36"/>
    <x v="1"/>
    <x v="6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x v="6"/>
    <n v="111"/>
    <n v="92.5"/>
    <x v="1"/>
    <x v="6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x v="6"/>
    <n v="101"/>
    <n v="202.85"/>
    <x v="1"/>
    <x v="6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x v="6"/>
    <n v="104"/>
    <n v="26"/>
    <x v="1"/>
    <x v="6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x v="6"/>
    <n v="109"/>
    <n v="46.05"/>
    <x v="1"/>
    <x v="6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x v="6"/>
    <n v="115"/>
    <n v="51"/>
    <x v="1"/>
    <x v="6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x v="6"/>
    <n v="100"/>
    <n v="31.58"/>
    <x v="1"/>
    <x v="6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x v="6"/>
    <n v="103"/>
    <n v="53.36"/>
    <x v="1"/>
    <x v="6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x v="6"/>
    <n v="104"/>
    <n v="36.96"/>
    <x v="1"/>
    <x v="6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x v="6"/>
    <n v="138"/>
    <n v="81.290000000000006"/>
    <x v="1"/>
    <x v="6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x v="6"/>
    <n v="110"/>
    <n v="20.079999999999998"/>
    <x v="1"/>
    <x v="6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x v="6"/>
    <n v="101"/>
    <n v="88.25"/>
    <x v="1"/>
    <x v="6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x v="6"/>
    <n v="102"/>
    <n v="53.44"/>
    <x v="1"/>
    <x v="6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x v="6"/>
    <n v="114"/>
    <n v="39.869999999999997"/>
    <x v="1"/>
    <x v="6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x v="6"/>
    <n v="100"/>
    <n v="145.16"/>
    <x v="1"/>
    <x v="6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x v="6"/>
    <n v="140"/>
    <n v="23.33"/>
    <x v="1"/>
    <x v="6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x v="6"/>
    <n v="129"/>
    <n v="64.38"/>
    <x v="1"/>
    <x v="6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x v="6"/>
    <n v="103"/>
    <n v="62.05"/>
    <x v="1"/>
    <x v="6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x v="6"/>
    <n v="103"/>
    <n v="66.13"/>
    <x v="1"/>
    <x v="6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x v="6"/>
    <n v="110"/>
    <n v="73.400000000000006"/>
    <x v="1"/>
    <x v="6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x v="6"/>
    <n v="113"/>
    <n v="99.5"/>
    <x v="1"/>
    <x v="6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x v="6"/>
    <n v="112"/>
    <n v="62.17"/>
    <x v="1"/>
    <x v="6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x v="6"/>
    <n v="139"/>
    <n v="62.33"/>
    <x v="1"/>
    <x v="6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x v="6"/>
    <n v="111"/>
    <n v="58.79"/>
    <x v="1"/>
    <x v="6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x v="6"/>
    <n v="139"/>
    <n v="45.35"/>
    <x v="1"/>
    <x v="6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x v="6"/>
    <n v="106"/>
    <n v="41.94"/>
    <x v="1"/>
    <x v="6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x v="6"/>
    <n v="101"/>
    <n v="59.17"/>
    <x v="1"/>
    <x v="6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x v="6"/>
    <n v="100"/>
    <n v="200.49"/>
    <x v="1"/>
    <x v="6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x v="6"/>
    <n v="109"/>
    <n v="83.97"/>
    <x v="1"/>
    <x v="6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x v="6"/>
    <n v="118"/>
    <n v="57.26"/>
    <x v="1"/>
    <x v="6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x v="6"/>
    <n v="120"/>
    <n v="58.06"/>
    <x v="1"/>
    <x v="6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x v="6"/>
    <n v="128"/>
    <n v="186.8"/>
    <x v="1"/>
    <x v="6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x v="6"/>
    <n v="126"/>
    <n v="74.12"/>
    <x v="1"/>
    <x v="6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x v="6"/>
    <n v="129"/>
    <n v="30.71"/>
    <x v="1"/>
    <x v="6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x v="6"/>
    <n v="107"/>
    <n v="62.67"/>
    <x v="1"/>
    <x v="6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x v="6"/>
    <n v="100"/>
    <n v="121.36"/>
    <x v="1"/>
    <x v="6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x v="6"/>
    <n v="155"/>
    <n v="39.74"/>
    <x v="1"/>
    <x v="6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x v="6"/>
    <n v="108"/>
    <n v="72"/>
    <x v="1"/>
    <x v="6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x v="6"/>
    <n v="111"/>
    <n v="40.630000000000003"/>
    <x v="1"/>
    <x v="6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x v="6"/>
    <n v="101"/>
    <n v="63"/>
    <x v="1"/>
    <x v="6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x v="6"/>
    <n v="121"/>
    <n v="33.67"/>
    <x v="1"/>
    <x v="6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x v="6"/>
    <n v="100"/>
    <n v="38.590000000000003"/>
    <x v="1"/>
    <x v="6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x v="6"/>
    <n v="109"/>
    <n v="155.94999999999999"/>
    <x v="1"/>
    <x v="6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x v="6"/>
    <n v="123"/>
    <n v="43.2"/>
    <x v="1"/>
    <x v="6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x v="6"/>
    <n v="136"/>
    <n v="15.15"/>
    <x v="1"/>
    <x v="6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x v="6"/>
    <n v="103"/>
    <n v="83.57"/>
    <x v="1"/>
    <x v="6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x v="6"/>
    <n v="121"/>
    <n v="140"/>
    <x v="1"/>
    <x v="6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x v="6"/>
    <n v="186"/>
    <n v="80.87"/>
    <x v="1"/>
    <x v="6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x v="6"/>
    <n v="300"/>
    <n v="53.85"/>
    <x v="1"/>
    <x v="6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x v="6"/>
    <n v="108"/>
    <n v="30.93"/>
    <x v="1"/>
    <x v="6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x v="6"/>
    <n v="141"/>
    <n v="67.959999999999994"/>
    <x v="1"/>
    <x v="6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x v="6"/>
    <n v="114"/>
    <n v="27.14"/>
    <x v="1"/>
    <x v="6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x v="6"/>
    <n v="154"/>
    <n v="110.87"/>
    <x v="1"/>
    <x v="6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x v="6"/>
    <n v="102"/>
    <n v="106.84"/>
    <x v="1"/>
    <x v="6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x v="6"/>
    <n v="102"/>
    <n v="105.52"/>
    <x v="1"/>
    <x v="6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x v="6"/>
    <n v="103"/>
    <n v="132.96"/>
    <x v="1"/>
    <x v="6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x v="6"/>
    <n v="156"/>
    <n v="51.92"/>
    <x v="1"/>
    <x v="6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x v="6"/>
    <n v="101"/>
    <n v="310"/>
    <x v="1"/>
    <x v="6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x v="6"/>
    <n v="239"/>
    <n v="26.02"/>
    <x v="1"/>
    <x v="6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x v="3704"/>
    <x v="3719"/>
    <b v="0"/>
    <n v="4"/>
    <b v="1"/>
    <x v="6"/>
    <n v="210"/>
    <n v="105"/>
    <x v="1"/>
    <x v="6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x v="6"/>
    <n v="105"/>
    <n v="86.23"/>
    <x v="1"/>
    <x v="6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x v="6"/>
    <n v="101"/>
    <n v="114.55"/>
    <x v="1"/>
    <x v="6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x v="6"/>
    <n v="111"/>
    <n v="47.66"/>
    <x v="1"/>
    <x v="6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x v="6"/>
    <n v="102"/>
    <n v="72.89"/>
    <x v="1"/>
    <x v="6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x v="6"/>
    <n v="103"/>
    <n v="49.55"/>
    <x v="1"/>
    <x v="6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x v="6"/>
    <n v="127"/>
    <n v="25.4"/>
    <x v="1"/>
    <x v="6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x v="6"/>
    <n v="339"/>
    <n v="62.59"/>
    <x v="1"/>
    <x v="6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x v="6"/>
    <n v="101"/>
    <n v="61.06"/>
    <x v="1"/>
    <x v="6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x v="6"/>
    <n v="9"/>
    <n v="60.06"/>
    <x v="1"/>
    <x v="6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x v="6"/>
    <n v="7"/>
    <n v="72.400000000000006"/>
    <x v="1"/>
    <x v="6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x v="6"/>
    <n v="10"/>
    <n v="100"/>
    <x v="1"/>
    <x v="6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x v="6"/>
    <n v="11"/>
    <n v="51.67"/>
    <x v="1"/>
    <x v="6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x v="6"/>
    <n v="15"/>
    <n v="32.75"/>
    <x v="1"/>
    <x v="6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x v="6"/>
    <n v="0"/>
    <n v="0"/>
    <x v="1"/>
    <x v="6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x v="6"/>
    <n v="28"/>
    <n v="61"/>
    <x v="1"/>
    <x v="6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x v="6"/>
    <n v="13"/>
    <n v="10"/>
    <x v="1"/>
    <x v="6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x v="6"/>
    <n v="1"/>
    <n v="10"/>
    <x v="1"/>
    <x v="6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x v="6"/>
    <n v="21"/>
    <n v="37.5"/>
    <x v="1"/>
    <x v="6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x v="6"/>
    <n v="18"/>
    <n v="45"/>
    <x v="1"/>
    <x v="6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x v="6"/>
    <n v="20"/>
    <n v="100.63"/>
    <x v="1"/>
    <x v="6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x v="6"/>
    <n v="18"/>
    <n v="25.57"/>
    <x v="1"/>
    <x v="6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x v="6"/>
    <n v="0"/>
    <n v="0"/>
    <x v="1"/>
    <x v="6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x v="6"/>
    <n v="2"/>
    <n v="25"/>
    <x v="1"/>
    <x v="6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x v="6"/>
    <n v="0"/>
    <n v="0"/>
    <x v="1"/>
    <x v="6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x v="6"/>
    <n v="0"/>
    <n v="0"/>
    <x v="1"/>
    <x v="6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x v="6"/>
    <n v="10"/>
    <n v="10"/>
    <x v="1"/>
    <x v="6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x v="6"/>
    <n v="2"/>
    <n v="202"/>
    <x v="1"/>
    <x v="6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x v="6"/>
    <n v="1"/>
    <n v="25"/>
    <x v="1"/>
    <x v="6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x v="40"/>
    <n v="104"/>
    <n v="99.54"/>
    <x v="1"/>
    <x v="40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x v="40"/>
    <n v="105"/>
    <n v="75"/>
    <x v="1"/>
    <x v="40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x v="40"/>
    <n v="100"/>
    <n v="215.25"/>
    <x v="1"/>
    <x v="40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x v="40"/>
    <n v="133"/>
    <n v="120.55"/>
    <x v="1"/>
    <x v="40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x v="40"/>
    <n v="113"/>
    <n v="37.67"/>
    <x v="1"/>
    <x v="40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x v="40"/>
    <n v="103"/>
    <n v="172.23"/>
    <x v="1"/>
    <x v="40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x v="40"/>
    <n v="120"/>
    <n v="111.11"/>
    <x v="1"/>
    <x v="40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x v="40"/>
    <n v="130"/>
    <n v="25.46"/>
    <x v="1"/>
    <x v="40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x v="40"/>
    <n v="101"/>
    <n v="267.64999999999998"/>
    <x v="1"/>
    <x v="40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x v="40"/>
    <n v="109"/>
    <n v="75.959999999999994"/>
    <x v="1"/>
    <x v="40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x v="3743"/>
    <x v="3758"/>
    <b v="0"/>
    <n v="26"/>
    <b v="1"/>
    <x v="40"/>
    <n v="102"/>
    <n v="59.04"/>
    <x v="1"/>
    <x v="40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x v="40"/>
    <n v="110"/>
    <n v="50.11"/>
    <x v="1"/>
    <x v="40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x v="40"/>
    <n v="101"/>
    <n v="55.5"/>
    <x v="1"/>
    <x v="40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x v="40"/>
    <n v="100"/>
    <n v="166.67"/>
    <x v="1"/>
    <x v="40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x v="40"/>
    <n v="106"/>
    <n v="47.43"/>
    <x v="1"/>
    <x v="40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x v="40"/>
    <n v="100"/>
    <n v="64.94"/>
    <x v="1"/>
    <x v="40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x v="40"/>
    <n v="100"/>
    <n v="55.56"/>
    <x v="1"/>
    <x v="40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x v="40"/>
    <n v="113"/>
    <n v="74.22"/>
    <x v="1"/>
    <x v="40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x v="40"/>
    <n v="103"/>
    <n v="106.93"/>
    <x v="1"/>
    <x v="40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x v="40"/>
    <n v="117"/>
    <n v="41.7"/>
    <x v="1"/>
    <x v="40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x v="40"/>
    <n v="108"/>
    <n v="74.239999999999995"/>
    <x v="1"/>
    <x v="40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x v="40"/>
    <n v="100"/>
    <n v="73.33"/>
    <x v="1"/>
    <x v="40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x v="40"/>
    <n v="100"/>
    <n v="100"/>
    <x v="1"/>
    <x v="40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x v="40"/>
    <n v="146"/>
    <n v="38.42"/>
    <x v="1"/>
    <x v="40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x v="40"/>
    <n v="110"/>
    <n v="166.97"/>
    <x v="1"/>
    <x v="40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x v="40"/>
    <n v="108"/>
    <n v="94.91"/>
    <x v="1"/>
    <x v="40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x v="40"/>
    <n v="100"/>
    <n v="100"/>
    <x v="1"/>
    <x v="40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x v="40"/>
    <n v="100"/>
    <n v="143.21"/>
    <x v="1"/>
    <x v="40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x v="40"/>
    <n v="107"/>
    <n v="90.82"/>
    <x v="1"/>
    <x v="40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x v="40"/>
    <n v="143"/>
    <n v="48.54"/>
    <x v="1"/>
    <x v="40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x v="40"/>
    <n v="105"/>
    <n v="70.03"/>
    <x v="1"/>
    <x v="40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x v="40"/>
    <n v="104"/>
    <n v="135.63"/>
    <x v="1"/>
    <x v="40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x v="40"/>
    <n v="120"/>
    <n v="100"/>
    <x v="1"/>
    <x v="40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x v="40"/>
    <n v="110"/>
    <n v="94.9"/>
    <x v="1"/>
    <x v="40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x v="40"/>
    <n v="102"/>
    <n v="75.37"/>
    <x v="1"/>
    <x v="40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x v="40"/>
    <n v="129"/>
    <n v="64.459999999999994"/>
    <x v="1"/>
    <x v="40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x v="40"/>
    <n v="115"/>
    <n v="115"/>
    <x v="1"/>
    <x v="40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x v="40"/>
    <n v="151"/>
    <n v="100.5"/>
    <x v="1"/>
    <x v="40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x v="40"/>
    <n v="111"/>
    <n v="93.77"/>
    <x v="1"/>
    <x v="40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x v="40"/>
    <n v="100"/>
    <n v="35.1"/>
    <x v="1"/>
    <x v="40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x v="40"/>
    <n v="1"/>
    <n v="500"/>
    <x v="1"/>
    <x v="40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x v="40"/>
    <n v="3"/>
    <n v="29"/>
    <x v="1"/>
    <x v="40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x v="40"/>
    <n v="0"/>
    <n v="0"/>
    <x v="1"/>
    <x v="40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x v="40"/>
    <n v="0"/>
    <n v="0"/>
    <x v="1"/>
    <x v="40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x v="40"/>
    <n v="0"/>
    <n v="17.5"/>
    <x v="1"/>
    <x v="40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x v="40"/>
    <n v="60"/>
    <n v="174"/>
    <x v="1"/>
    <x v="40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x v="40"/>
    <n v="1"/>
    <n v="50"/>
    <x v="1"/>
    <x v="40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x v="40"/>
    <n v="2"/>
    <n v="5"/>
    <x v="1"/>
    <x v="40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x v="40"/>
    <n v="0"/>
    <n v="1"/>
    <x v="1"/>
    <x v="40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x v="40"/>
    <n v="90"/>
    <n v="145.41"/>
    <x v="1"/>
    <x v="40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x v="40"/>
    <n v="1"/>
    <n v="205"/>
    <x v="1"/>
    <x v="40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x v="40"/>
    <n v="4"/>
    <n v="100.5"/>
    <x v="1"/>
    <x v="40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x v="40"/>
    <n v="4"/>
    <n v="55.06"/>
    <x v="1"/>
    <x v="40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x v="40"/>
    <n v="9"/>
    <n v="47.33"/>
    <x v="1"/>
    <x v="40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x v="40"/>
    <n v="0"/>
    <n v="0"/>
    <x v="1"/>
    <x v="40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x v="40"/>
    <n v="20"/>
    <n v="58.95"/>
    <x v="1"/>
    <x v="40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x v="40"/>
    <n v="0"/>
    <n v="0"/>
    <x v="1"/>
    <x v="40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x v="40"/>
    <n v="0"/>
    <n v="1.5"/>
    <x v="1"/>
    <x v="40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x v="40"/>
    <n v="0"/>
    <n v="5"/>
    <x v="1"/>
    <x v="40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x v="40"/>
    <n v="30"/>
    <n v="50.56"/>
    <x v="1"/>
    <x v="40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x v="6"/>
    <n v="100"/>
    <n v="41.67"/>
    <x v="1"/>
    <x v="6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x v="6"/>
    <n v="101"/>
    <n v="53.29"/>
    <x v="1"/>
    <x v="6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x v="6"/>
    <n v="122"/>
    <n v="70.23"/>
    <x v="1"/>
    <x v="6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x v="6"/>
    <n v="330"/>
    <n v="43.42"/>
    <x v="1"/>
    <x v="6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x v="6"/>
    <n v="110"/>
    <n v="199.18"/>
    <x v="1"/>
    <x v="6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x v="6"/>
    <n v="101"/>
    <n v="78.52"/>
    <x v="1"/>
    <x v="6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x v="6"/>
    <n v="140"/>
    <n v="61.82"/>
    <x v="1"/>
    <x v="6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x v="6"/>
    <n v="100"/>
    <n v="50"/>
    <x v="1"/>
    <x v="6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x v="6"/>
    <n v="119"/>
    <n v="48.34"/>
    <x v="1"/>
    <x v="6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x v="6"/>
    <n v="107"/>
    <n v="107.25"/>
    <x v="1"/>
    <x v="6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x v="6"/>
    <n v="228"/>
    <n v="57"/>
    <x v="1"/>
    <x v="6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x v="6"/>
    <n v="106"/>
    <n v="40.92"/>
    <x v="1"/>
    <x v="6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x v="6"/>
    <n v="143"/>
    <n v="21.5"/>
    <x v="1"/>
    <x v="6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x v="6"/>
    <n v="105"/>
    <n v="79.540000000000006"/>
    <x v="1"/>
    <x v="6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x v="6"/>
    <n v="110"/>
    <n v="72.38"/>
    <x v="1"/>
    <x v="6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x v="6"/>
    <n v="106"/>
    <n v="64.63"/>
    <x v="1"/>
    <x v="6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x v="6"/>
    <n v="108"/>
    <n v="38.57"/>
    <x v="1"/>
    <x v="6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x v="6"/>
    <n v="105"/>
    <n v="107.57"/>
    <x v="1"/>
    <x v="6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x v="6"/>
    <n v="119"/>
    <n v="27.5"/>
    <x v="1"/>
    <x v="6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x v="6"/>
    <n v="153"/>
    <n v="70.459999999999994"/>
    <x v="1"/>
    <x v="6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x v="6"/>
    <n v="100"/>
    <n v="178.57"/>
    <x v="1"/>
    <x v="6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x v="6"/>
    <n v="100"/>
    <n v="62.63"/>
    <x v="1"/>
    <x v="6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x v="6"/>
    <n v="225"/>
    <n v="75"/>
    <x v="1"/>
    <x v="6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x v="6"/>
    <n v="106"/>
    <n v="58.9"/>
    <x v="1"/>
    <x v="6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x v="6"/>
    <n v="105"/>
    <n v="139.56"/>
    <x v="1"/>
    <x v="6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x v="6"/>
    <n v="117"/>
    <n v="70"/>
    <x v="1"/>
    <x v="6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x v="6"/>
    <n v="109"/>
    <n v="57.39"/>
    <x v="1"/>
    <x v="6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x v="6"/>
    <n v="160"/>
    <n v="40"/>
    <x v="1"/>
    <x v="6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x v="6"/>
    <n v="113"/>
    <n v="64.290000000000006"/>
    <x v="1"/>
    <x v="6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x v="6"/>
    <n v="102"/>
    <n v="120.12"/>
    <x v="1"/>
    <x v="6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x v="6"/>
    <n v="101"/>
    <n v="1008.24"/>
    <x v="1"/>
    <x v="6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x v="6"/>
    <n v="101"/>
    <n v="63.28"/>
    <x v="1"/>
    <x v="6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x v="6"/>
    <n v="6500"/>
    <n v="21.67"/>
    <x v="1"/>
    <x v="6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x v="6"/>
    <n v="9"/>
    <n v="25.65"/>
    <x v="1"/>
    <x v="6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x v="6"/>
    <n v="22"/>
    <n v="47.7"/>
    <x v="1"/>
    <x v="6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x v="6"/>
    <n v="21"/>
    <n v="56.05"/>
    <x v="1"/>
    <x v="6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x v="6"/>
    <n v="41"/>
    <n v="81.319999999999993"/>
    <x v="1"/>
    <x v="6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x v="6"/>
    <n v="2"/>
    <n v="70.17"/>
    <x v="1"/>
    <x v="6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x v="6"/>
    <n v="3"/>
    <n v="23.63"/>
    <x v="1"/>
    <x v="6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x v="6"/>
    <n v="16"/>
    <n v="188.56"/>
    <x v="1"/>
    <x v="6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x v="6"/>
    <n v="16"/>
    <n v="49.51"/>
    <x v="1"/>
    <x v="6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x v="6"/>
    <n v="7"/>
    <n v="75.459999999999994"/>
    <x v="1"/>
    <x v="6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x v="6"/>
    <n v="4"/>
    <n v="9.5"/>
    <x v="1"/>
    <x v="6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x v="6"/>
    <n v="34"/>
    <n v="35.5"/>
    <x v="1"/>
    <x v="6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x v="6"/>
    <n v="0"/>
    <n v="10"/>
    <x v="1"/>
    <x v="6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x v="6"/>
    <n v="0"/>
    <n v="13"/>
    <x v="1"/>
    <x v="6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x v="6"/>
    <n v="16"/>
    <n v="89.4"/>
    <x v="1"/>
    <x v="6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x v="6"/>
    <n v="3"/>
    <n v="25"/>
    <x v="1"/>
    <x v="6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x v="6"/>
    <n v="0"/>
    <n v="1"/>
    <x v="1"/>
    <x v="6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x v="6"/>
    <n v="5"/>
    <n v="65"/>
    <x v="1"/>
    <x v="6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x v="6"/>
    <n v="2"/>
    <n v="10"/>
    <x v="1"/>
    <x v="6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x v="6"/>
    <n v="0"/>
    <n v="1"/>
    <x v="1"/>
    <x v="6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x v="6"/>
    <n v="18"/>
    <n v="81.540000000000006"/>
    <x v="1"/>
    <x v="6"/>
    <x v="3860"/>
    <d v="2014-08-12T15:51:50"/>
    <x v="3"/>
  </r>
  <r>
    <x v="3861"/>
    <s v="READY OR NOT HERE I COME"/>
    <s v="THE COMING OF THE LORD!"/>
    <n v="2000"/>
    <n v="100"/>
    <x v="2"/>
    <s v="US"/>
    <s v="USD"/>
    <x v="3842"/>
    <x v="3861"/>
    <b v="0"/>
    <n v="1"/>
    <b v="0"/>
    <x v="6"/>
    <n v="5"/>
    <n v="100"/>
    <x v="1"/>
    <x v="6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x v="6"/>
    <n v="0"/>
    <n v="1"/>
    <x v="1"/>
    <x v="6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x v="6"/>
    <n v="0"/>
    <n v="0"/>
    <x v="1"/>
    <x v="6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x v="6"/>
    <n v="1"/>
    <n v="20"/>
    <x v="1"/>
    <x v="6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x v="6"/>
    <n v="27"/>
    <n v="46.43"/>
    <x v="1"/>
    <x v="6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x v="6"/>
    <n v="1"/>
    <n v="5.5"/>
    <x v="1"/>
    <x v="6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x v="6"/>
    <n v="13"/>
    <n v="50.2"/>
    <x v="1"/>
    <x v="6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x v="3849"/>
    <x v="3868"/>
    <b v="0"/>
    <n v="1"/>
    <b v="0"/>
    <x v="40"/>
    <n v="0"/>
    <n v="10"/>
    <x v="1"/>
    <x v="40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x v="40"/>
    <n v="3"/>
    <n v="30.13"/>
    <x v="1"/>
    <x v="40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x v="40"/>
    <n v="15"/>
    <n v="150"/>
    <x v="1"/>
    <x v="40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x v="40"/>
    <n v="3"/>
    <n v="13.33"/>
    <x v="1"/>
    <x v="40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x v="40"/>
    <n v="0"/>
    <n v="0"/>
    <x v="1"/>
    <x v="40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x v="40"/>
    <n v="0"/>
    <n v="0"/>
    <x v="1"/>
    <x v="40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x v="40"/>
    <n v="0"/>
    <n v="0"/>
    <x v="1"/>
    <x v="40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x v="40"/>
    <n v="0"/>
    <n v="0"/>
    <x v="1"/>
    <x v="40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x v="40"/>
    <n v="53"/>
    <n v="44.76"/>
    <x v="1"/>
    <x v="40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x v="40"/>
    <n v="5"/>
    <n v="88.64"/>
    <x v="1"/>
    <x v="40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x v="40"/>
    <n v="0"/>
    <n v="10"/>
    <x v="1"/>
    <x v="40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x v="40"/>
    <n v="0"/>
    <n v="0"/>
    <x v="1"/>
    <x v="40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x v="40"/>
    <n v="13"/>
    <n v="57.65"/>
    <x v="1"/>
    <x v="40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x v="40"/>
    <n v="5"/>
    <n v="25"/>
    <x v="1"/>
    <x v="40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x v="40"/>
    <n v="0"/>
    <n v="0"/>
    <x v="1"/>
    <x v="40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x v="40"/>
    <n v="0"/>
    <n v="0"/>
    <x v="1"/>
    <x v="40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x v="40"/>
    <n v="0"/>
    <n v="0"/>
    <x v="1"/>
    <x v="40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x v="40"/>
    <n v="0"/>
    <n v="0"/>
    <x v="1"/>
    <x v="40"/>
    <x v="3885"/>
    <d v="2016-05-09T22:49:51"/>
    <x v="2"/>
  </r>
  <r>
    <x v="3886"/>
    <s v="a (Canceled)"/>
    <n v="1"/>
    <n v="10000"/>
    <n v="0"/>
    <x v="1"/>
    <s v="AU"/>
    <s v="AUD"/>
    <x v="3866"/>
    <x v="3886"/>
    <b v="0"/>
    <n v="0"/>
    <b v="0"/>
    <x v="40"/>
    <n v="0"/>
    <n v="0"/>
    <x v="1"/>
    <x v="40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x v="40"/>
    <n v="2"/>
    <n v="17.5"/>
    <x v="1"/>
    <x v="40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x v="6"/>
    <n v="27"/>
    <n v="38.71"/>
    <x v="1"/>
    <x v="6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x v="6"/>
    <n v="1"/>
    <n v="13.11"/>
    <x v="1"/>
    <x v="6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x v="6"/>
    <n v="17"/>
    <n v="315.5"/>
    <x v="1"/>
    <x v="6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x v="6"/>
    <n v="33"/>
    <n v="37.14"/>
    <x v="1"/>
    <x v="6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x v="6"/>
    <n v="0"/>
    <n v="0"/>
    <x v="1"/>
    <x v="6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x v="6"/>
    <n v="22"/>
    <n v="128.27000000000001"/>
    <x v="1"/>
    <x v="6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x v="6"/>
    <n v="3"/>
    <n v="47.27"/>
    <x v="1"/>
    <x v="6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x v="6"/>
    <n v="5"/>
    <n v="50"/>
    <x v="1"/>
    <x v="6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x v="6"/>
    <n v="11"/>
    <n v="42.5"/>
    <x v="1"/>
    <x v="6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x v="6"/>
    <n v="18"/>
    <n v="44"/>
    <x v="1"/>
    <x v="6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x v="6"/>
    <n v="33"/>
    <n v="50.88"/>
    <x v="1"/>
    <x v="6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x v="6"/>
    <n v="1"/>
    <n v="62.5"/>
    <x v="1"/>
    <x v="6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x v="6"/>
    <n v="5"/>
    <n v="27"/>
    <x v="1"/>
    <x v="6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x v="6"/>
    <n v="1"/>
    <n v="25"/>
    <x v="1"/>
    <x v="6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x v="6"/>
    <n v="49"/>
    <n v="47.26"/>
    <x v="1"/>
    <x v="6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x v="6"/>
    <n v="0"/>
    <n v="0"/>
    <x v="1"/>
    <x v="6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x v="6"/>
    <n v="0"/>
    <n v="1.5"/>
    <x v="1"/>
    <x v="6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x v="6"/>
    <n v="12"/>
    <n v="24.71"/>
    <x v="1"/>
    <x v="6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x v="6"/>
    <n v="67"/>
    <n v="63.13"/>
    <x v="1"/>
    <x v="6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x v="6"/>
    <n v="15"/>
    <n v="38.25"/>
    <x v="1"/>
    <x v="6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x v="6"/>
    <n v="9"/>
    <n v="16.25"/>
    <x v="1"/>
    <x v="6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x v="6"/>
    <n v="0"/>
    <n v="33.75"/>
    <x v="1"/>
    <x v="6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x v="6"/>
    <n v="3"/>
    <n v="61.67"/>
    <x v="1"/>
    <x v="6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x v="6"/>
    <n v="37"/>
    <n v="83.14"/>
    <x v="1"/>
    <x v="6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x v="6"/>
    <n v="0"/>
    <n v="1"/>
    <x v="1"/>
    <x v="6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x v="6"/>
    <n v="10"/>
    <n v="142.86000000000001"/>
    <x v="1"/>
    <x v="6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x v="6"/>
    <n v="36"/>
    <n v="33.67"/>
    <x v="1"/>
    <x v="6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x v="6"/>
    <n v="0"/>
    <n v="5"/>
    <x v="1"/>
    <x v="6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x v="6"/>
    <n v="0"/>
    <n v="0"/>
    <x v="1"/>
    <x v="6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x v="6"/>
    <n v="0"/>
    <n v="10"/>
    <x v="1"/>
    <x v="6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x v="6"/>
    <n v="0"/>
    <n v="40"/>
    <x v="1"/>
    <x v="6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x v="6"/>
    <n v="2"/>
    <n v="30"/>
    <x v="1"/>
    <x v="6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x v="6"/>
    <n v="5"/>
    <n v="45"/>
    <x v="1"/>
    <x v="6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x v="6"/>
    <n v="0"/>
    <n v="0"/>
    <x v="1"/>
    <x v="6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x v="6"/>
    <n v="8"/>
    <n v="10.17"/>
    <x v="1"/>
    <x v="6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x v="6"/>
    <n v="12"/>
    <n v="81.41"/>
    <x v="1"/>
    <x v="6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x v="6"/>
    <n v="15"/>
    <n v="57.25"/>
    <x v="1"/>
    <x v="6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x v="6"/>
    <n v="10"/>
    <n v="5"/>
    <x v="1"/>
    <x v="6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x v="6"/>
    <n v="0"/>
    <n v="15"/>
    <x v="1"/>
    <x v="6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x v="6"/>
    <n v="1"/>
    <n v="12.5"/>
    <x v="1"/>
    <x v="6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x v="6"/>
    <n v="13"/>
    <n v="93"/>
    <x v="1"/>
    <x v="6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x v="6"/>
    <n v="2"/>
    <n v="32.36"/>
    <x v="1"/>
    <x v="6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x v="6"/>
    <n v="0"/>
    <n v="0"/>
    <x v="1"/>
    <x v="6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x v="6"/>
    <n v="0"/>
    <n v="0"/>
    <x v="1"/>
    <x v="6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x v="6"/>
    <n v="0"/>
    <n v="1"/>
    <x v="1"/>
    <x v="6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x v="6"/>
    <n v="16"/>
    <n v="91.83"/>
    <x v="1"/>
    <x v="6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x v="6"/>
    <n v="11"/>
    <n v="45.83"/>
    <x v="1"/>
    <x v="6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x v="6"/>
    <n v="44"/>
    <n v="57.17"/>
    <x v="1"/>
    <x v="6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x v="6"/>
    <n v="0"/>
    <n v="0"/>
    <x v="1"/>
    <x v="6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x v="6"/>
    <n v="86"/>
    <n v="248.5"/>
    <x v="1"/>
    <x v="6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x v="6"/>
    <n v="12"/>
    <n v="79.400000000000006"/>
    <x v="1"/>
    <x v="6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x v="6"/>
    <n v="0"/>
    <n v="5"/>
    <x v="1"/>
    <x v="6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x v="6"/>
    <n v="0"/>
    <n v="5.5"/>
    <x v="1"/>
    <x v="6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x v="6"/>
    <n v="1"/>
    <n v="25"/>
    <x v="1"/>
    <x v="6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x v="6"/>
    <n v="0"/>
    <n v="0"/>
    <x v="1"/>
    <x v="6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x v="6"/>
    <n v="36"/>
    <n v="137.08000000000001"/>
    <x v="1"/>
    <x v="6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x v="6"/>
    <n v="0"/>
    <n v="0"/>
    <x v="1"/>
    <x v="6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x v="6"/>
    <n v="0"/>
    <n v="5"/>
    <x v="1"/>
    <x v="6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x v="6"/>
    <n v="3"/>
    <n v="39"/>
    <x v="1"/>
    <x v="6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x v="6"/>
    <n v="3"/>
    <n v="50.5"/>
    <x v="1"/>
    <x v="6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x v="6"/>
    <n v="0"/>
    <n v="0"/>
    <x v="1"/>
    <x v="6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x v="6"/>
    <n v="16"/>
    <n v="49.28"/>
    <x v="1"/>
    <x v="6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x v="6"/>
    <n v="1"/>
    <n v="25"/>
    <x v="1"/>
    <x v="6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x v="6"/>
    <n v="0"/>
    <n v="1"/>
    <x v="1"/>
    <x v="6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x v="6"/>
    <n v="0"/>
    <n v="25"/>
    <x v="1"/>
    <x v="6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x v="6"/>
    <n v="0"/>
    <n v="0"/>
    <x v="1"/>
    <x v="6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x v="6"/>
    <n v="0"/>
    <n v="0"/>
    <x v="1"/>
    <x v="6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x v="6"/>
    <n v="24"/>
    <n v="53.13"/>
    <x v="1"/>
    <x v="6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x v="6"/>
    <n v="0"/>
    <n v="0"/>
    <x v="1"/>
    <x v="6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x v="6"/>
    <n v="0"/>
    <n v="7"/>
    <x v="1"/>
    <x v="6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x v="6"/>
    <n v="32"/>
    <n v="40.06"/>
    <x v="1"/>
    <x v="6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x v="6"/>
    <n v="24"/>
    <n v="24.33"/>
    <x v="1"/>
    <x v="6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x v="6"/>
    <n v="2"/>
    <n v="11.25"/>
    <x v="1"/>
    <x v="6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x v="6"/>
    <n v="0"/>
    <n v="10.5"/>
    <x v="1"/>
    <x v="6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x v="6"/>
    <n v="3"/>
    <n v="15"/>
    <x v="1"/>
    <x v="6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x v="6"/>
    <n v="0"/>
    <n v="0"/>
    <x v="1"/>
    <x v="6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x v="6"/>
    <n v="6"/>
    <n v="42"/>
    <x v="1"/>
    <x v="6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x v="6"/>
    <n v="14"/>
    <n v="71.25"/>
    <x v="1"/>
    <x v="6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x v="6"/>
    <n v="1"/>
    <n v="22.5"/>
    <x v="1"/>
    <x v="6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x v="6"/>
    <n v="24"/>
    <n v="41"/>
    <x v="1"/>
    <x v="6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x v="6"/>
    <n v="11"/>
    <n v="47.91"/>
    <x v="1"/>
    <x v="6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x v="6"/>
    <n v="7"/>
    <n v="35.17"/>
    <x v="1"/>
    <x v="6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x v="6"/>
    <n v="0"/>
    <n v="5.5"/>
    <x v="1"/>
    <x v="6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x v="6"/>
    <n v="1"/>
    <n v="22.67"/>
    <x v="1"/>
    <x v="6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x v="6"/>
    <n v="21"/>
    <n v="26.38"/>
    <x v="1"/>
    <x v="6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x v="6"/>
    <n v="78"/>
    <n v="105.54"/>
    <x v="1"/>
    <x v="6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x v="6"/>
    <n v="32"/>
    <n v="29.09"/>
    <x v="1"/>
    <x v="6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x v="6"/>
    <n v="0"/>
    <n v="0"/>
    <x v="1"/>
    <x v="6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x v="6"/>
    <n v="48"/>
    <n v="62"/>
    <x v="1"/>
    <x v="6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x v="6"/>
    <n v="1"/>
    <n v="217.5"/>
    <x v="1"/>
    <x v="6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x v="6"/>
    <n v="11"/>
    <n v="26.75"/>
    <x v="1"/>
    <x v="6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x v="6"/>
    <n v="2"/>
    <n v="18.329999999999998"/>
    <x v="1"/>
    <x v="6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x v="6"/>
    <n v="18"/>
    <n v="64.290000000000006"/>
    <x v="1"/>
    <x v="6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x v="6"/>
    <n v="4"/>
    <n v="175"/>
    <x v="1"/>
    <x v="6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x v="6"/>
    <n v="20"/>
    <n v="34"/>
    <x v="1"/>
    <x v="6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x v="6"/>
    <n v="35"/>
    <n v="84.28"/>
    <x v="1"/>
    <x v="6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x v="6"/>
    <n v="6"/>
    <n v="9.5"/>
    <x v="1"/>
    <x v="6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x v="6"/>
    <n v="32"/>
    <n v="33.74"/>
    <x v="1"/>
    <x v="6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x v="6"/>
    <n v="10"/>
    <n v="37.54"/>
    <x v="1"/>
    <x v="6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x v="6"/>
    <n v="38"/>
    <n v="11.62"/>
    <x v="1"/>
    <x v="6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x v="6"/>
    <n v="2"/>
    <n v="8"/>
    <x v="1"/>
    <x v="6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x v="6"/>
    <n v="0"/>
    <n v="0"/>
    <x v="1"/>
    <x v="6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x v="6"/>
    <n v="4"/>
    <n v="23"/>
    <x v="1"/>
    <x v="6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x v="6"/>
    <n v="20"/>
    <n v="100"/>
    <x v="1"/>
    <x v="6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x v="6"/>
    <n v="5"/>
    <n v="60.11"/>
    <x v="1"/>
    <x v="6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x v="6"/>
    <n v="0"/>
    <n v="3"/>
    <x v="1"/>
    <x v="6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x v="6"/>
    <n v="0"/>
    <n v="5"/>
    <x v="1"/>
    <x v="6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x v="6"/>
    <n v="35"/>
    <n v="17.5"/>
    <x v="1"/>
    <x v="6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x v="6"/>
    <n v="17"/>
    <n v="29.24"/>
    <x v="1"/>
    <x v="6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x v="6"/>
    <n v="0"/>
    <n v="0"/>
    <x v="1"/>
    <x v="6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x v="6"/>
    <n v="57"/>
    <n v="59.58"/>
    <x v="1"/>
    <x v="6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x v="6"/>
    <n v="17"/>
    <n v="82.57"/>
    <x v="1"/>
    <x v="6"/>
    <x v="3999"/>
    <d v="2014-08-31T19:51:49"/>
    <x v="3"/>
  </r>
  <r>
    <x v="4000"/>
    <s v="The Escorts"/>
    <s v="An Enticing Trip into the World of Assisted Dying"/>
    <n v="8000"/>
    <n v="10"/>
    <x v="2"/>
    <s v="US"/>
    <s v="USD"/>
    <x v="3980"/>
    <x v="4000"/>
    <b v="0"/>
    <n v="1"/>
    <b v="0"/>
    <x v="6"/>
    <n v="0"/>
    <n v="10"/>
    <x v="1"/>
    <x v="6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x v="6"/>
    <n v="38"/>
    <n v="32.36"/>
    <x v="1"/>
    <x v="6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x v="6"/>
    <n v="2"/>
    <n v="5.75"/>
    <x v="1"/>
    <x v="6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x v="6"/>
    <n v="10"/>
    <n v="100.5"/>
    <x v="1"/>
    <x v="6"/>
    <x v="4003"/>
    <d v="2015-02-15T14:05:47"/>
    <x v="0"/>
  </r>
  <r>
    <x v="4004"/>
    <s v="South Florida Tours"/>
    <s v="Help Launch The Queen Into South Florida!"/>
    <n v="500"/>
    <n v="1"/>
    <x v="2"/>
    <s v="US"/>
    <s v="USD"/>
    <x v="3983"/>
    <x v="4004"/>
    <b v="0"/>
    <n v="1"/>
    <b v="0"/>
    <x v="6"/>
    <n v="0"/>
    <n v="1"/>
    <x v="1"/>
    <x v="6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x v="6"/>
    <n v="1"/>
    <n v="20"/>
    <x v="1"/>
    <x v="6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x v="6"/>
    <n v="0"/>
    <n v="2"/>
    <x v="1"/>
    <x v="6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x v="6"/>
    <n v="0"/>
    <n v="5"/>
    <x v="1"/>
    <x v="6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x v="6"/>
    <n v="6"/>
    <n v="15"/>
    <x v="1"/>
    <x v="6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x v="6"/>
    <n v="4"/>
    <n v="25"/>
    <x v="1"/>
    <x v="6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x v="6"/>
    <n v="24"/>
    <n v="45.84"/>
    <x v="1"/>
    <x v="6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x v="6"/>
    <n v="8"/>
    <n v="4.75"/>
    <x v="1"/>
    <x v="6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x v="6"/>
    <n v="0"/>
    <n v="0"/>
    <x v="1"/>
    <x v="6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x v="6"/>
    <n v="1"/>
    <n v="13"/>
    <x v="1"/>
    <x v="6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x v="6"/>
    <n v="0"/>
    <n v="0"/>
    <x v="1"/>
    <x v="6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x v="6"/>
    <n v="0"/>
    <n v="1"/>
    <x v="1"/>
    <x v="6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x v="6"/>
    <n v="14"/>
    <n v="10"/>
    <x v="1"/>
    <x v="6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x v="6"/>
    <n v="1"/>
    <n v="52.5"/>
    <x v="1"/>
    <x v="6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x v="6"/>
    <n v="9"/>
    <n v="32.5"/>
    <x v="1"/>
    <x v="6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x v="6"/>
    <n v="1"/>
    <n v="7.25"/>
    <x v="1"/>
    <x v="6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x v="6"/>
    <n v="17"/>
    <n v="33.33"/>
    <x v="1"/>
    <x v="6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x v="6"/>
    <n v="1"/>
    <n v="62.5"/>
    <x v="1"/>
    <x v="6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x v="6"/>
    <n v="70"/>
    <n v="63.56"/>
    <x v="1"/>
    <x v="6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x v="6"/>
    <n v="0"/>
    <n v="0"/>
    <x v="1"/>
    <x v="6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x v="6"/>
    <n v="1"/>
    <n v="10"/>
    <x v="1"/>
    <x v="6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x v="6"/>
    <n v="5"/>
    <n v="62.5"/>
    <x v="1"/>
    <x v="6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x v="6"/>
    <n v="0"/>
    <n v="0"/>
    <x v="1"/>
    <x v="6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x v="6"/>
    <n v="7"/>
    <n v="30.71"/>
    <x v="1"/>
    <x v="6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x v="6"/>
    <n v="28"/>
    <n v="51"/>
    <x v="1"/>
    <x v="6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x v="6"/>
    <n v="0"/>
    <n v="0"/>
    <x v="1"/>
    <x v="6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x v="6"/>
    <n v="16"/>
    <n v="66.67"/>
    <x v="1"/>
    <x v="6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x v="6"/>
    <n v="0"/>
    <n v="0"/>
    <x v="1"/>
    <x v="6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x v="6"/>
    <n v="7"/>
    <n v="59"/>
    <x v="1"/>
    <x v="6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x v="6"/>
    <n v="26"/>
    <n v="65.34"/>
    <x v="1"/>
    <x v="6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x v="6"/>
    <n v="1"/>
    <n v="100"/>
    <x v="1"/>
    <x v="6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x v="6"/>
    <n v="37"/>
    <n v="147.4"/>
    <x v="1"/>
    <x v="6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x v="6"/>
    <n v="47"/>
    <n v="166.06"/>
    <x v="1"/>
    <x v="6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x v="6"/>
    <n v="11"/>
    <n v="40"/>
    <x v="1"/>
    <x v="6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x v="6"/>
    <n v="12"/>
    <n v="75.25"/>
    <x v="1"/>
    <x v="6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x v="6"/>
    <n v="60"/>
    <n v="60"/>
    <x v="1"/>
    <x v="6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x v="6"/>
    <n v="31"/>
    <n v="1250"/>
    <x v="1"/>
    <x v="6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x v="6"/>
    <n v="0"/>
    <n v="10.5"/>
    <x v="1"/>
    <x v="6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x v="6"/>
    <n v="0"/>
    <n v="7"/>
    <x v="1"/>
    <x v="6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x v="6"/>
    <n v="0"/>
    <n v="0"/>
    <x v="1"/>
    <x v="6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x v="6"/>
    <n v="38"/>
    <n v="56.25"/>
    <x v="1"/>
    <x v="6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x v="6"/>
    <n v="0"/>
    <n v="1"/>
    <x v="1"/>
    <x v="6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x v="6"/>
    <n v="8"/>
    <n v="38.33"/>
    <x v="1"/>
    <x v="6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x v="6"/>
    <n v="2"/>
    <n v="27.5"/>
    <x v="1"/>
    <x v="6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x v="6"/>
    <n v="18"/>
    <n v="32.979999999999997"/>
    <x v="1"/>
    <x v="6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x v="6"/>
    <n v="0"/>
    <n v="16"/>
    <x v="1"/>
    <x v="6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x v="6"/>
    <n v="0"/>
    <n v="1"/>
    <x v="1"/>
    <x v="6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x v="6"/>
    <n v="0"/>
    <n v="0"/>
    <x v="1"/>
    <x v="6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x v="6"/>
    <n v="38"/>
    <n v="86.62"/>
    <x v="1"/>
    <x v="6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x v="6"/>
    <n v="22"/>
    <n v="55"/>
    <x v="1"/>
    <x v="6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x v="6"/>
    <n v="0"/>
    <n v="0"/>
    <x v="1"/>
    <x v="6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x v="6"/>
    <n v="18"/>
    <n v="41.95"/>
    <x v="1"/>
    <x v="6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x v="6"/>
    <n v="53"/>
    <n v="88.33"/>
    <x v="1"/>
    <x v="6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x v="6"/>
    <n v="22"/>
    <n v="129.16999999999999"/>
    <x v="1"/>
    <x v="6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x v="6"/>
    <n v="3"/>
    <n v="23.75"/>
    <x v="1"/>
    <x v="6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x v="6"/>
    <n v="3"/>
    <n v="35.71"/>
    <x v="1"/>
    <x v="6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x v="6"/>
    <n v="3"/>
    <n v="57"/>
    <x v="1"/>
    <x v="6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x v="6"/>
    <n v="0"/>
    <n v="0"/>
    <x v="1"/>
    <x v="6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x v="6"/>
    <n v="2"/>
    <n v="163.33000000000001"/>
    <x v="1"/>
    <x v="6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x v="6"/>
    <n v="1"/>
    <n v="15"/>
    <x v="1"/>
    <x v="6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x v="6"/>
    <n v="19"/>
    <n v="64.17"/>
    <x v="1"/>
    <x v="6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x v="6"/>
    <n v="1"/>
    <n v="6.75"/>
    <x v="1"/>
    <x v="6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x v="6"/>
    <n v="0"/>
    <n v="25"/>
    <x v="1"/>
    <x v="6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x v="6"/>
    <n v="61"/>
    <n v="179.12"/>
    <x v="1"/>
    <x v="6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x v="6"/>
    <n v="1"/>
    <n v="34.950000000000003"/>
    <x v="1"/>
    <x v="6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x v="6"/>
    <n v="34"/>
    <n v="33.08"/>
    <x v="1"/>
    <x v="6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x v="6"/>
    <n v="17"/>
    <n v="27.5"/>
    <x v="1"/>
    <x v="6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x v="6"/>
    <n v="0"/>
    <n v="0"/>
    <x v="1"/>
    <x v="6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x v="6"/>
    <n v="0"/>
    <n v="2"/>
    <x v="1"/>
    <x v="6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x v="6"/>
    <n v="1"/>
    <n v="18.5"/>
    <x v="1"/>
    <x v="6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x v="6"/>
    <n v="27"/>
    <n v="35"/>
    <x v="1"/>
    <x v="6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x v="6"/>
    <n v="29"/>
    <n v="44.31"/>
    <x v="1"/>
    <x v="6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x v="6"/>
    <n v="0"/>
    <n v="0"/>
    <x v="1"/>
    <x v="6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x v="6"/>
    <n v="9"/>
    <n v="222.5"/>
    <x v="1"/>
    <x v="6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x v="6"/>
    <n v="0"/>
    <n v="0"/>
    <x v="1"/>
    <x v="6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x v="6"/>
    <n v="0"/>
    <n v="5"/>
    <x v="1"/>
    <x v="6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x v="6"/>
    <n v="0"/>
    <n v="0"/>
    <x v="1"/>
    <x v="6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x v="6"/>
    <n v="16"/>
    <n v="29.17"/>
    <x v="1"/>
    <x v="6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x v="6"/>
    <n v="2"/>
    <n v="1.5"/>
    <x v="1"/>
    <x v="6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x v="6"/>
    <n v="22"/>
    <n v="126.5"/>
    <x v="1"/>
    <x v="6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x v="6"/>
    <n v="0"/>
    <n v="10"/>
    <x v="1"/>
    <x v="6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x v="6"/>
    <n v="0"/>
    <n v="10"/>
    <x v="1"/>
    <x v="6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x v="6"/>
    <n v="5"/>
    <n v="9.4"/>
    <x v="1"/>
    <x v="6"/>
    <x v="4086"/>
    <d v="2015-11-21T04:00:00"/>
    <x v="0"/>
  </r>
  <r>
    <x v="4087"/>
    <s v="Stage Production &quot;The Nail Shop&quot;"/>
    <s v="Comedy Stage Play"/>
    <n v="9600"/>
    <n v="0"/>
    <x v="2"/>
    <s v="US"/>
    <s v="USD"/>
    <x v="4065"/>
    <x v="4087"/>
    <b v="0"/>
    <n v="0"/>
    <b v="0"/>
    <x v="6"/>
    <n v="0"/>
    <n v="0"/>
    <x v="1"/>
    <x v="6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x v="6"/>
    <n v="11"/>
    <n v="72"/>
    <x v="1"/>
    <x v="6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x v="6"/>
    <n v="5"/>
    <n v="30"/>
    <x v="1"/>
    <x v="6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x v="6"/>
    <n v="3"/>
    <n v="10.67"/>
    <x v="1"/>
    <x v="6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x v="6"/>
    <n v="13"/>
    <n v="25.5"/>
    <x v="1"/>
    <x v="6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x v="6"/>
    <n v="0"/>
    <n v="20"/>
    <x v="1"/>
    <x v="6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x v="6"/>
    <n v="2"/>
    <n v="15"/>
    <x v="1"/>
    <x v="6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x v="6"/>
    <n v="37"/>
    <n v="91.25"/>
    <x v="1"/>
    <x v="6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x v="6"/>
    <n v="3"/>
    <n v="800"/>
    <x v="1"/>
    <x v="6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x v="6"/>
    <n v="11"/>
    <n v="80"/>
    <x v="1"/>
    <x v="6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x v="6"/>
    <n v="0"/>
    <n v="0"/>
    <x v="1"/>
    <x v="6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x v="6"/>
    <n v="0"/>
    <n v="0"/>
    <x v="1"/>
    <x v="6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x v="6"/>
    <n v="1"/>
    <n v="50"/>
    <x v="1"/>
    <x v="6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x v="6"/>
    <n v="0"/>
    <n v="0"/>
    <x v="1"/>
    <x v="6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x v="6"/>
    <n v="0"/>
    <n v="0"/>
    <x v="1"/>
    <x v="6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x v="6"/>
    <n v="27"/>
    <n v="22.83"/>
    <x v="1"/>
    <x v="6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x v="6"/>
    <n v="10"/>
    <n v="16.670000000000002"/>
    <x v="1"/>
    <x v="6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x v="6"/>
    <n v="21"/>
    <n v="45.79"/>
    <x v="1"/>
    <x v="6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x v="6"/>
    <n v="7"/>
    <n v="383.33"/>
    <x v="1"/>
    <x v="6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x v="6"/>
    <n v="71"/>
    <n v="106.97"/>
    <x v="1"/>
    <x v="6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x v="6"/>
    <n v="2"/>
    <n v="10.25"/>
    <x v="1"/>
    <x v="6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x v="6"/>
    <n v="2"/>
    <n v="59"/>
    <x v="1"/>
    <x v="6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x v="6"/>
    <n v="0"/>
    <n v="0"/>
    <x v="1"/>
    <x v="6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x v="6"/>
    <n v="29"/>
    <n v="14.33"/>
    <x v="1"/>
    <x v="6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x v="6"/>
    <n v="3"/>
    <n v="15.67"/>
    <x v="1"/>
    <x v="6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x v="6"/>
    <n v="0"/>
    <n v="1"/>
    <x v="1"/>
    <x v="6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0487E-D7B6-49B0-B7E8-92EF69BBBC1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C551D-78B8-463E-823C-12C7707DF0CE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C222A-86BD-4920-A0CC-22375FDA6B9C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6230F-B710-4B80-BAF6-5E4C863EA4A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AD3F-21B6-40E0-B5B2-2F78C061996B}">
  <sheetPr codeName="Sheet11"/>
  <dimension ref="A1:E18"/>
  <sheetViews>
    <sheetView tabSelected="1" workbookViewId="0">
      <selection activeCell="K2" sqref="K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9" width="14.73046875" bestFit="1" customWidth="1"/>
    <col min="10" max="10" width="10.19921875" bestFit="1" customWidth="1"/>
    <col min="11" max="4114" width="14.73046875" bestFit="1" customWidth="1"/>
    <col min="4115" max="4115" width="10.19921875" bestFit="1" customWidth="1"/>
  </cols>
  <sheetData>
    <row r="1" spans="1:5" x14ac:dyDescent="0.45">
      <c r="A1" s="12" t="s">
        <v>8358</v>
      </c>
      <c r="B1" t="s">
        <v>8315</v>
      </c>
    </row>
    <row r="2" spans="1:5" x14ac:dyDescent="0.45">
      <c r="A2" s="12" t="s">
        <v>8379</v>
      </c>
      <c r="B2" t="s">
        <v>8363</v>
      </c>
    </row>
    <row r="4" spans="1:5" x14ac:dyDescent="0.45">
      <c r="A4" s="12" t="s">
        <v>8364</v>
      </c>
      <c r="B4" s="12" t="s">
        <v>8360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A98CE-9126-4772-A902-4AAF00EBDB52}">
  <dimension ref="A1:H13"/>
  <sheetViews>
    <sheetView topLeftCell="A10" workbookViewId="0">
      <selection activeCell="K19" sqref="K19"/>
    </sheetView>
  </sheetViews>
  <sheetFormatPr defaultRowHeight="14.25" x14ac:dyDescent="0.45"/>
  <cols>
    <col min="1" max="1" width="18.796875" customWidth="1"/>
    <col min="2" max="2" width="18.06640625" customWidth="1"/>
    <col min="3" max="3" width="18.33203125" customWidth="1"/>
    <col min="4" max="4" width="18.06640625" customWidth="1"/>
    <col min="5" max="5" width="18.3984375" customWidth="1"/>
    <col min="6" max="6" width="17.265625" customWidth="1"/>
    <col min="7" max="7" width="17.46484375" customWidth="1"/>
    <col min="8" max="8" width="18" customWidth="1"/>
  </cols>
  <sheetData>
    <row r="1" spans="1:8" x14ac:dyDescent="0.4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45">
      <c r="A2" t="s">
        <v>8405</v>
      </c>
      <c r="B2">
        <f>COUNTIFS(Kickstarter!F:F,"=successful",Kickstarter!D:D,"&lt;1000",Kickstarter!R:R,"plays")</f>
        <v>141</v>
      </c>
      <c r="C2">
        <f>COUNTIFS(Kickstarter!F:F,"=failed",Kickstarter!D:D,"&lt;1000",Kickstarter!R:R,"plays")</f>
        <v>45</v>
      </c>
      <c r="D2">
        <f>COUNTIFS(Kickstarter!F:F,"=canceled",Kickstarter!D:D,"&lt;1000",Kickstarter!R:R,"plays")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45">
      <c r="A3" t="s">
        <v>8406</v>
      </c>
      <c r="B3">
        <f>COUNTIFS(Kickstarter!F:F,"=successful",Kickstarter!D:D,"&gt;=1000",Kickstarter!D:D,"&lt;5000",Kickstarter!R:R,"plays")</f>
        <v>388</v>
      </c>
      <c r="C3">
        <f>COUNTIFS(Kickstarter!F:F,"=failed",Kickstarter!D:D,"&gt;=1000",Kickstarter!D:D,"&lt;4999",Kickstarter!R:R,"plays")</f>
        <v>146</v>
      </c>
      <c r="D3">
        <f>COUNTIFS(Kickstarter!F:F,"=canceled",Kickstarter!D:D,"&gt;=1000",Kickstarter!D:D,"&lt;4999",Kickstarter!R:R,"plays")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45">
      <c r="A4" t="s">
        <v>8407</v>
      </c>
      <c r="B4">
        <f>COUNTIFS(Kickstarter!F:F,"=successful",Kickstarter!D:D,"&gt;=5000",Kickstarter!D:D,"&lt;9999",Kickstarter!R:R,"plays")</f>
        <v>93</v>
      </c>
      <c r="C4">
        <f>COUNTIFS(Kickstarter!F:F,"=failed",Kickstarter!D:D,"&gt;=5000",Kickstarter!D:D,"&lt;9999",Kickstarter!R:R,"plays")</f>
        <v>76</v>
      </c>
      <c r="D4">
        <f>COUNTIFS(Kickstarter!F:F,"=canceled",Kickstarter!D:D,"&gt;=5000",Kickstarter!D:D,"&lt;9999",Kickstarter!R:R,"plays")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45">
      <c r="A5" t="s">
        <v>8408</v>
      </c>
      <c r="B5">
        <f>COUNTIFS(Kickstarter!F:F,"=successful",Kickstarter!D:D,"&gt;=10000",Kickstarter!D:D,"&lt;14999",Kickstarter!R:R,"plays")</f>
        <v>39</v>
      </c>
      <c r="C5">
        <f>COUNTIFS(Kickstarter!F:F,"=failed",Kickstarter!D:D,"&gt;=10000",Kickstarter!D:D,"&lt;14999",Kickstarter!R:R,"plays")</f>
        <v>33</v>
      </c>
      <c r="D5">
        <f>COUNTIFS(Kickstarter!F:F,"=canceled",Kickstarter!D:D,"&gt;=10000",Kickstarter!D:D,"&lt;14999",Kickstarter!R:R,"plays")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45">
      <c r="A6" t="s">
        <v>8416</v>
      </c>
      <c r="B6">
        <f>COUNTIFS(Kickstarter!F:F,"=successful",Kickstarter!D:D,"&gt;=15000",Kickstarter!D:D,"&lt;19999",Kickstarter!R:R,"plays")</f>
        <v>12</v>
      </c>
      <c r="C6">
        <f>COUNTIFS(Kickstarter!F:F,"=failed",Kickstarter!D:D,"&gt;=15000",Kickstarter!D:D,"&lt;19999",Kickstarter!R:R,"plays")</f>
        <v>12</v>
      </c>
      <c r="D6">
        <f>COUNTIFS(Kickstarter!F:F,"=canceled",Kickstarter!D:D,"&gt;=15000",Kickstarter!D:D,"&lt;19999",Kickstarter!R:R,"plays")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45">
      <c r="A7" t="s">
        <v>8409</v>
      </c>
      <c r="B7">
        <f>COUNTIFS(Kickstarter!F:F,"=successful",Kickstarter!D:D,"&gt;=20000",Kickstarter!D:D,"&lt;24999",Kickstarter!R:R,"plays")</f>
        <v>9</v>
      </c>
      <c r="C7">
        <f>COUNTIFS(Kickstarter!F:F,"=failed",Kickstarter!D:D,"&gt;=20000",Kickstarter!D:D,"&lt;24999",Kickstarter!R:R,"plays")</f>
        <v>11</v>
      </c>
      <c r="D7">
        <f>COUNTIFS(Kickstarter!F:F,"=canceled",Kickstarter!D:D,"&gt;=20000",Kickstarter!D:D,"&lt;24999",Kickstarter!R:R,"plays")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45">
      <c r="A8" t="s">
        <v>8410</v>
      </c>
      <c r="B8">
        <f>COUNTIFS(Kickstarter!F:F,"=successful",Kickstarter!D:D,"&gt;=25000",Kickstarter!D:D,"&lt;29999",Kickstarter!R:R,"plays")</f>
        <v>1</v>
      </c>
      <c r="C8">
        <f>COUNTIFS(Kickstarter!F:F,"=failed",Kickstarter!D:D,"&gt;=25000",Kickstarter!D:D,"&lt;29999",Kickstarter!R:R,"plays")</f>
        <v>4</v>
      </c>
      <c r="D8">
        <f>COUNTIFS(Kickstarter!F:F,"=canceled",Kickstarter!D:D,"&gt;=25000",Kickstarter!D:D,"&lt;29999",Kickstarter!R:R,"plays")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45">
      <c r="A9" t="s">
        <v>8411</v>
      </c>
      <c r="B9">
        <f>COUNTIFS(Kickstarter!F:F,"=successful",Kickstarter!D:D,"&gt;=30000",Kickstarter!D:D,"&lt;34999",Kickstarter!R:R,"plays")</f>
        <v>3</v>
      </c>
      <c r="C9">
        <f>COUNTIFS(Kickstarter!F:F,"=failed",Kickstarter!D:D,"&gt;=30000",Kickstarter!D:D,"&lt;34999",Kickstarter!R:R,"plays")</f>
        <v>8</v>
      </c>
      <c r="D9">
        <f>COUNTIFS(Kickstarter!F:F,"=canceled",Kickstarter!D:D,"&gt;=30000",Kickstarter!D:D,"&lt;34999",Kickstarter!R:R,"plays")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45">
      <c r="A10" t="s">
        <v>8412</v>
      </c>
      <c r="B10">
        <f>COUNTIFS(Kickstarter!F:F,"=successful",Kickstarter!D:D,"&gt;=35000",Kickstarter!D:D,"&lt;39999",Kickstarter!R:R,"plays")</f>
        <v>4</v>
      </c>
      <c r="C10">
        <f>COUNTIFS(Kickstarter!F:F,"=failed",Kickstarter!D:D,"&gt;=35000",Kickstarter!D:D,"&lt;39999",Kickstarter!R:R,"plays")</f>
        <v>2</v>
      </c>
      <c r="D10">
        <f>COUNTIFS(Kickstarter!F:F,"=canceled",Kickstarter!D:D,"&gt;=35000",Kickstarter!D:D,"&lt;39999",Kickstarter!R:R,"plays")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45">
      <c r="A11" t="s">
        <v>8413</v>
      </c>
      <c r="B11">
        <f>COUNTIFS(Kickstarter!F:F,"=successful",Kickstarter!D:D,"&gt;=40000",Kickstarter!D:D,"&lt;44999",Kickstarter!R:R,"plays")</f>
        <v>2</v>
      </c>
      <c r="C11">
        <f>COUNTIFS(Kickstarter!F:F,"=failed",Kickstarter!D:D,"&gt;=40000",Kickstarter!D:D,"&lt;44999",Kickstarter!R:R,"plays")</f>
        <v>1</v>
      </c>
      <c r="D11">
        <f>COUNTIFS(Kickstarter!F:F,"=canceled",Kickstarter!D:D,"&gt;=40000",Kickstarter!D:D,"&lt;44999",Kickstarter!R:R,"plays")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45">
      <c r="A12" t="s">
        <v>8414</v>
      </c>
      <c r="B12">
        <f>COUNTIFS(Kickstarter!F:F,"=successful",Kickstarter!D:D,"&gt;=45000",Kickstarter!D:D,"&lt;49999",Kickstarter!R:R,"plays")</f>
        <v>0</v>
      </c>
      <c r="C12">
        <f>COUNTIFS(Kickstarter!F:F,"=failed",Kickstarter!D:D,"&gt;=45000",Kickstarter!D:D,"&lt;49999",Kickstarter!R:R,"plays")</f>
        <v>1</v>
      </c>
      <c r="D12">
        <f>COUNTIFS(Kickstarter!F:F,"=canceled",Kickstarter!D:D,"&gt;=45000",Kickstarter!D:D,"&lt;49999",Kickstarter!R:R,"plays")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45">
      <c r="A13" t="s">
        <v>8415</v>
      </c>
      <c r="B13">
        <f>COUNTIFS(Kickstarter!F:F,"=successful",Kickstarter!D:D,"&gt;50000",Kickstarter!R:R,"plays")</f>
        <v>2</v>
      </c>
      <c r="C13">
        <f>COUNTIFS(Kickstarter!F:F,"=failed",Kickstarter!D:D,"&gt;=50000",Kickstarter!R:R,"plays")</f>
        <v>14</v>
      </c>
      <c r="D13">
        <f>COUNTIFS(Kickstarter!F:F,"=canceled",Kickstarter!D:D,"&gt;50000",Kickstarter!R:R,"plays")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0" zoomScaleNormal="80" workbookViewId="0">
      <selection activeCell="J4" sqref="J4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6" width="17.53125" customWidth="1"/>
    <col min="17" max="17" width="41.1328125" customWidth="1"/>
    <col min="18" max="18" width="17.33203125" customWidth="1"/>
    <col min="19" max="19" width="29.796875" style="16" customWidth="1"/>
    <col min="20" max="20" width="21.53125" style="15" customWidth="1"/>
    <col min="21" max="21" width="27.3320312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8" t="s">
        <v>8365</v>
      </c>
      <c r="T1" s="17" t="s">
        <v>8366</v>
      </c>
      <c r="U1" s="9" t="s">
        <v>8379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(((J2/60)/60/24)+DATE(1970,1,1))</f>
        <v>42177.007071759261</v>
      </c>
      <c r="T2" s="16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(((J67/60)/60/24)+DATE(1970,1,1))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(((J131/60)/60/24)+DATE(1970,1,1))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(((J195/60)/60/24)+DATE(1970,1,1))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(((J259/60)/60/24)+DATE(1970,1,1))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(((J323/60)/60/24)+DATE(1970,1,1))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(((J387/60)/60/24)+DATE(1970,1,1))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(((J451/60)/60/24)+DATE(1970,1,1))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(((J515/60)/60/24)+DATE(1970,1,1))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(((J579/60)/60/24)+DATE(1970,1,1))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(((J643/60)/60/24)+DATE(1970,1,1))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(((J707/60)/60/24)+DATE(1970,1,1))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(((J771/60)/60/24)+DATE(1970,1,1))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(((J835/60)/60/24)+DATE(1970,1,1))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(((J899/60)/60/24)+DATE(1970,1,1))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(((J963/60)/60/24)+DATE(1970,1,1))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(((J1027/60)/60/24)+DATE(1970,1,1))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(((J1091/60)/60/24)+DATE(1970,1,1))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(((J1155/60)/60/24)+DATE(1970,1,1))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(((J1219/60)/60/24)+DATE(1970,1,1))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(((J1283/60)/60/24)+DATE(1970,1,1))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(((J1347/60)/60/24)+DATE(1970,1,1))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(((J1411/60)/60/24)+DATE(1970,1,1))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(((J1475/60)/60/24)+DATE(1970,1,1))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(((J1539/60)/60/24)+DATE(1970,1,1))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(((J1603/60)/60/24)+DATE(1970,1,1))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(((J1667/60)/60/24)+DATE(1970,1,1))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(((J1731/60)/60/24)+DATE(1970,1,1))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(((J1795/60)/60/24)+DATE(1970,1,1))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(((J1859/60)/60/24)+DATE(1970,1,1))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(((J1923/60)/60/24)+DATE(1970,1,1))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(((J1987/60)/60/24)+DATE(1970,1,1))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(((J2051/60)/60/24)+DATE(1970,1,1))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(((J2115/60)/60/24)+DATE(1970,1,1))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(((J2179/60)/60/24)+DATE(1970,1,1))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(((J2243/60)/60/24)+DATE(1970,1,1))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(((J2307/60)/60/24)+DATE(1970,1,1))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(((J2371/60)/60/24)+DATE(1970,1,1))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(((J2435/60)/60/24)+DATE(1970,1,1))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(((J2499/60)/60/24)+DATE(1970,1,1))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(((J2563/60)/60/24)+DATE(1970,1,1))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(((J2627/60)/60/24)+DATE(1970,1,1))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(((J2691/60)/60/24)+DATE(1970,1,1))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(((J2755/60)/60/24)+DATE(1970,1,1))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(((J2819/60)/60/24)+DATE(1970,1,1))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(((J2883/60)/60/24)+DATE(1970,1,1))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(((J2947/60)/60/24)+DATE(1970,1,1))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(((J3011/60)/60/24)+DATE(1970,1,1))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(((J3075/60)/60/24)+DATE(1970,1,1))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(((J3139/60)/60/24)+DATE(1970,1,1))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(((J3203/60)/60/24)+DATE(1970,1,1))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(((J3267/60)/60/24)+DATE(1970,1,1))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(((J3331/60)/60/24)+DATE(1970,1,1))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(((J3395/60)/60/24)+DATE(1970,1,1))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(((J3459/60)/60/24)+DATE(1970,1,1))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(((J3523/60)/60/24)+DATE(1970,1,1))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(((J3587/60)/60/24)+DATE(1970,1,1))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(((J3651/60)/60/24)+DATE(1970,1,1))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(((J3715/60)/60/24)+DATE(1970,1,1))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(((J3779/60)/60/24)+DATE(1970,1,1))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(((J3843/60)/60/24)+DATE(1970,1,1))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(((J3907/60)/60/24)+DATE(1970,1,1))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(((J3971/60)/60/24)+DATE(1970,1,1))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(((J4035/60)/60/24)+DATE(1970,1,1))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(((J4099/60)/60/24)+DATE(1970,1,1))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N2">
    <cfRule type="cellIs" dxfId="14" priority="11" operator="equal">
      <formula>"failed"</formula>
    </cfRule>
  </conditionalFormatting>
  <conditionalFormatting sqref="F162">
    <cfRule type="cellIs" dxfId="13" priority="10" operator="equal">
      <formula>"failed"</formula>
    </cfRule>
  </conditionalFormatting>
  <conditionalFormatting sqref="F1:F1048576">
    <cfRule type="cellIs" dxfId="12" priority="1" operator="equal">
      <formula>"successful"</formula>
    </cfRule>
    <cfRule type="cellIs" dxfId="11" priority="2" operator="equal">
      <formula>"succesful"</formula>
    </cfRule>
    <cfRule type="cellIs" dxfId="10" priority="3" operator="equal">
      <formula>"succesful"</formula>
    </cfRule>
    <cfRule type="cellIs" dxfId="9" priority="4" operator="equal">
      <formula>"succesful"</formula>
    </cfRule>
    <cfRule type="cellIs" dxfId="8" priority="8" operator="equal">
      <formula>"canceled"</formula>
    </cfRule>
    <cfRule type="cellIs" dxfId="7" priority="9" operator="equal">
      <formula>"failed"</formula>
    </cfRule>
  </conditionalFormatting>
  <conditionalFormatting sqref="O1">
    <cfRule type="colorScale" priority="7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Q2">
    <cfRule type="cellIs" dxfId="6" priority="5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4C897-3CE1-41A9-97A1-FFBDFA70EFB9}">
  <sheetPr codeName="Sheet2"/>
  <dimension ref="A1:C15"/>
  <sheetViews>
    <sheetView workbookViewId="0">
      <selection activeCell="B11" sqref="B11"/>
    </sheetView>
  </sheetViews>
  <sheetFormatPr defaultRowHeight="14.25" x14ac:dyDescent="0.45"/>
  <cols>
    <col min="1" max="1" width="24.19921875" customWidth="1"/>
    <col min="2" max="2" width="9.33203125" style="22" customWidth="1"/>
    <col min="3" max="3" width="10.46484375" style="23" customWidth="1"/>
  </cols>
  <sheetData>
    <row r="1" spans="1:3" x14ac:dyDescent="0.45">
      <c r="B1" s="22" t="s">
        <v>8384</v>
      </c>
      <c r="C1" s="23" t="s">
        <v>8385</v>
      </c>
    </row>
    <row r="2" spans="1:3" x14ac:dyDescent="0.45">
      <c r="A2" t="s">
        <v>8386</v>
      </c>
      <c r="B2" s="22" t="e">
        <f>AVERAGE(#REF!)</f>
        <v>#REF!</v>
      </c>
      <c r="C2" s="23">
        <f>AVERAGE('Failed US Kickstarters'!D:D)</f>
        <v>10554.212</v>
      </c>
    </row>
    <row r="3" spans="1:3" x14ac:dyDescent="0.45">
      <c r="A3" t="s">
        <v>8387</v>
      </c>
      <c r="B3" s="22" t="e">
        <f>MEDIAN(#REF!)</f>
        <v>#REF!</v>
      </c>
      <c r="C3" s="23">
        <f>MEDIAN('Failed US Kickstarters'!D:D)</f>
        <v>5000</v>
      </c>
    </row>
    <row r="4" spans="1:3" x14ac:dyDescent="0.45">
      <c r="A4" t="s">
        <v>8390</v>
      </c>
      <c r="B4" s="22" t="e">
        <f xml:space="preserve"> _xlfn.STDEV.P(#REF!)</f>
        <v>#REF!</v>
      </c>
      <c r="C4" s="23">
        <f>_xlfn.STDEV.P( 'Failed US Kickstarters'!D:D)</f>
        <v>21967.731061515115</v>
      </c>
    </row>
    <row r="5" spans="1:3" x14ac:dyDescent="0.45">
      <c r="A5" t="s">
        <v>8391</v>
      </c>
      <c r="B5" s="22" t="e">
        <f>_xlfn.QUARTILE.EXC(#REF!, 3)</f>
        <v>#REF!</v>
      </c>
      <c r="C5" s="23">
        <f>_xlfn.QUARTILE.EXC( 'Failed US Kickstarters'!D:D, 3)</f>
        <v>10000</v>
      </c>
    </row>
    <row r="6" spans="1:3" x14ac:dyDescent="0.45">
      <c r="A6" t="s">
        <v>8392</v>
      </c>
      <c r="B6" s="22" t="e">
        <f>_xlfn.QUARTILE.EXC(#REF!, 1)</f>
        <v>#REF!</v>
      </c>
      <c r="C6" s="23">
        <f>_xlfn.QUARTILE.EXC( 'Failed US Kickstarters'!D:D, 1)</f>
        <v>2000</v>
      </c>
    </row>
    <row r="7" spans="1:3" x14ac:dyDescent="0.45">
      <c r="A7" t="s">
        <v>8393</v>
      </c>
      <c r="B7" s="22" t="e">
        <f>B5-B6</f>
        <v>#REF!</v>
      </c>
      <c r="C7" s="23" t="e">
        <f>B5-B6</f>
        <v>#REF!</v>
      </c>
    </row>
    <row r="10" spans="1:3" x14ac:dyDescent="0.45">
      <c r="A10" t="s">
        <v>8388</v>
      </c>
      <c r="B10" s="22" t="e">
        <f>AVERAGE(#REF!)</f>
        <v>#REF!</v>
      </c>
      <c r="C10" s="23">
        <f>AVERAGE('Failed US Kickstarters'!E:E)</f>
        <v>558.65484000000004</v>
      </c>
    </row>
    <row r="11" spans="1:3" x14ac:dyDescent="0.45">
      <c r="A11" t="s">
        <v>8389</v>
      </c>
      <c r="B11" s="22" t="e">
        <f>MEDIAN(#REF!)</f>
        <v>#REF!</v>
      </c>
      <c r="C11" s="23">
        <f>MEDIAN('Failed US Kickstarters'!E:E)</f>
        <v>103</v>
      </c>
    </row>
    <row r="12" spans="1:3" x14ac:dyDescent="0.45">
      <c r="A12" t="s">
        <v>8396</v>
      </c>
      <c r="B12" s="22" t="e">
        <f xml:space="preserve"> _xlfn.STDEV.P(#REF!)</f>
        <v>#REF!</v>
      </c>
      <c r="C12" s="23">
        <f>_xlfn.STDEV.P( 'Failed US Kickstarters'!E:E)</f>
        <v>1330.5230280400915</v>
      </c>
    </row>
    <row r="13" spans="1:3" x14ac:dyDescent="0.45">
      <c r="A13" t="s">
        <v>8394</v>
      </c>
      <c r="B13" s="22" t="e">
        <f>_xlfn.QUARTILE.EXC(#REF!, 3)</f>
        <v>#REF!</v>
      </c>
      <c r="C13" s="23">
        <f>_xlfn.QUARTILE.EXC( 'Failed US Kickstarters'!E:E, 3)</f>
        <v>501</v>
      </c>
    </row>
    <row r="14" spans="1:3" x14ac:dyDescent="0.45">
      <c r="A14" t="s">
        <v>8395</v>
      </c>
      <c r="B14" s="22" t="e">
        <f>_xlfn.QUARTILE.EXC(#REF!, 1)</f>
        <v>#REF!</v>
      </c>
      <c r="C14" s="23">
        <f>_xlfn.QUARTILE.EXC( 'Failed US Kickstarters'!E:E, 1)</f>
        <v>9.25</v>
      </c>
    </row>
    <row r="15" spans="1:3" x14ac:dyDescent="0.45">
      <c r="A15" t="s">
        <v>8397</v>
      </c>
      <c r="B15" s="22" t="e">
        <f>B13-B14</f>
        <v>#REF!</v>
      </c>
      <c r="C15" s="23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EECF-ECC9-4CE5-9D6C-0DAE9AB87372}">
  <sheetPr codeName="Sheet3"/>
  <dimension ref="A1:T251"/>
  <sheetViews>
    <sheetView topLeftCell="E2" zoomScale="135" zoomScaleNormal="135" workbookViewId="0">
      <selection activeCell="E2" sqref="A2:XFD2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8" t="s">
        <v>8365</v>
      </c>
      <c r="T1" s="17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5" priority="1" operator="equal">
      <formula>"successful"</formula>
    </cfRule>
    <cfRule type="cellIs" dxfId="4" priority="2" operator="equal">
      <formula>"succesful"</formula>
    </cfRule>
    <cfRule type="cellIs" dxfId="3" priority="3" operator="equal">
      <formula>"succesful"</formula>
    </cfRule>
    <cfRule type="cellIs" dxfId="2" priority="4" operator="equal">
      <formula>"succesful"</formula>
    </cfRule>
    <cfRule type="cellIs" dxfId="1" priority="7" operator="equal">
      <formula>"canceled"</formula>
    </cfRule>
    <cfRule type="cellIs" dxfId="0" priority="8" operator="equal">
      <formula>"failed"</formula>
    </cfRule>
  </conditionalFormatting>
  <conditionalFormatting sqref="O1">
    <cfRule type="colorScale" priority="6">
      <colorScale>
        <cfvo type="min"/>
        <cfvo type="max"/>
        <color rgb="FFFF0000"/>
        <color rgb="FF00B0F0"/>
      </colorScale>
    </cfRule>
  </conditionalFormatting>
  <conditionalFormatting sqref="O1:O251"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9478-A79C-4370-BFD2-AA0ED5EE3B36}">
  <sheetPr codeName="Sheet4"/>
  <dimension ref="A2:F7"/>
  <sheetViews>
    <sheetView zoomScale="71" workbookViewId="0">
      <selection activeCell="J27" sqref="J27"/>
    </sheetView>
  </sheetViews>
  <sheetFormatPr defaultRowHeight="14.25" x14ac:dyDescent="0.45"/>
  <cols>
    <col min="1" max="1" width="16.33203125" bestFit="1" customWidth="1"/>
    <col min="2" max="2" width="15.6640625" bestFit="1" customWidth="1"/>
    <col min="3" max="3" width="5.3984375" bestFit="1" customWidth="1"/>
    <col min="4" max="4" width="3.73046875" bestFit="1" customWidth="1"/>
    <col min="5" max="5" width="9" bestFit="1" customWidth="1"/>
    <col min="6" max="6" width="10.19921875" bestFit="1" customWidth="1"/>
  </cols>
  <sheetData>
    <row r="2" spans="1:6" x14ac:dyDescent="0.45">
      <c r="A2" s="12" t="s">
        <v>8222</v>
      </c>
      <c r="B2" t="s">
        <v>8363</v>
      </c>
    </row>
    <row r="4" spans="1:6" x14ac:dyDescent="0.45">
      <c r="A4" s="12" t="s">
        <v>8364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4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1BC73-CDBC-4555-BAB1-54E88CE5F973}">
  <sheetPr codeName="Sheet6"/>
  <dimension ref="A1:E7"/>
  <sheetViews>
    <sheetView zoomScale="76" workbookViewId="0"/>
  </sheetViews>
  <sheetFormatPr defaultRowHeight="14.25" x14ac:dyDescent="0.45"/>
  <cols>
    <col min="1" max="1" width="16.3984375" bestFit="1" customWidth="1"/>
    <col min="2" max="2" width="15.3984375" bestFit="1" customWidth="1"/>
    <col min="3" max="3" width="3.59765625" bestFit="1" customWidth="1"/>
    <col min="4" max="4" width="8.9296875" bestFit="1" customWidth="1"/>
    <col min="5" max="6" width="10.3320312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8363</v>
      </c>
    </row>
    <row r="4" spans="1:5" x14ac:dyDescent="0.45">
      <c r="A4" s="12" t="s">
        <v>8364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D333-3788-44DE-BD70-07E9171ACB96}">
  <sheetPr codeName="Sheet7"/>
  <dimension ref="A1:F18"/>
  <sheetViews>
    <sheetView workbookViewId="0">
      <selection activeCell="B11" sqref="B1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8363</v>
      </c>
    </row>
    <row r="4" spans="1:6" x14ac:dyDescent="0.45">
      <c r="A4" s="12" t="s">
        <v>8364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9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9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9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9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9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9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9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9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9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9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9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9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8BBC-C8E3-4E33-9945-B05FE1CB7FF9}">
  <sheetPr codeName="Sheet8"/>
  <dimension ref="A1:D6"/>
  <sheetViews>
    <sheetView workbookViewId="0">
      <selection activeCell="D3" sqref="D3"/>
    </sheetView>
  </sheetViews>
  <sheetFormatPr defaultRowHeight="14.25" x14ac:dyDescent="0.45"/>
  <cols>
    <col min="1" max="1" width="36" style="20" customWidth="1"/>
    <col min="2" max="2" width="26.06640625" customWidth="1"/>
    <col min="3" max="3" width="24.73046875" style="8" customWidth="1"/>
    <col min="4" max="4" width="14" style="8" customWidth="1"/>
  </cols>
  <sheetData>
    <row r="1" spans="1:4" x14ac:dyDescent="0.45">
      <c r="A1" s="20" t="s">
        <v>8380</v>
      </c>
      <c r="B1" s="9" t="s">
        <v>8381</v>
      </c>
      <c r="C1" s="21" t="s">
        <v>8382</v>
      </c>
      <c r="D1" s="21" t="s">
        <v>8383</v>
      </c>
    </row>
    <row r="2" spans="1:4" ht="42.85" customHeight="1" x14ac:dyDescent="0.45">
      <c r="A2" s="20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8">
        <f>VLOOKUP(A2, Kickstarter!B:E, 3,FALSE)</f>
        <v>2000</v>
      </c>
      <c r="D2" s="8">
        <f>VLOOKUP(A2, Kickstarter!B:E, 4, FALSE)</f>
        <v>2020</v>
      </c>
    </row>
    <row r="3" spans="1:4" ht="85.5" x14ac:dyDescent="0.45">
      <c r="A3" s="20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8">
        <f>VLOOKUP(A3, Kickstarter!B:E, 3,FALSE)</f>
        <v>2000</v>
      </c>
      <c r="D3" s="8">
        <f>VLOOKUP(A3, Kickstarter!B:E, 4, FALSE)</f>
        <v>2020</v>
      </c>
    </row>
    <row r="4" spans="1:4" ht="99.75" x14ac:dyDescent="0.45">
      <c r="A4" s="20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8">
        <f>VLOOKUP(A4, Kickstarter!B:E, 3,FALSE)</f>
        <v>1500</v>
      </c>
      <c r="D4" s="8">
        <f>VLOOKUP(A4, Kickstarter!B:E, 4, FALSE)</f>
        <v>2576</v>
      </c>
    </row>
    <row r="5" spans="1:4" ht="71.25" x14ac:dyDescent="0.45">
      <c r="A5" s="20" t="s">
        <v>3329</v>
      </c>
      <c r="B5" s="3" t="str">
        <f>VLOOKUP(A5,Kickstarter!B:C,2,FALSE)</f>
        <v>Jestia and Raedon is a brand new romantic comedy play going to the Edinburgh Fringe Festival this summer.</v>
      </c>
      <c r="C5" s="8">
        <f>VLOOKUP(A5, Kickstarter!B:E, 3,FALSE)</f>
        <v>1000</v>
      </c>
      <c r="D5" s="8">
        <f>VLOOKUP(A5, Kickstarter!B:E, 4, FALSE)</f>
        <v>1168</v>
      </c>
    </row>
    <row r="6" spans="1:4" ht="99.75" x14ac:dyDescent="0.45">
      <c r="A6" s="20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8">
        <f>VLOOKUP(A6, Kickstarter!B:E, 3,FALSE)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Theatre Outcomes By Launch Date</vt:lpstr>
      <vt:lpstr>Outcomes based on Goals</vt:lpstr>
      <vt:lpstr>Kickstarter</vt:lpstr>
      <vt:lpstr>Descriptive Statistics</vt:lpstr>
      <vt:lpstr>Failed US Kickstarters</vt:lpstr>
      <vt:lpstr>Category Statistics</vt:lpstr>
      <vt:lpstr>Subcategory Statistics</vt:lpstr>
      <vt:lpstr>Outcomes Based on Launch Date</vt:lpstr>
      <vt:lpstr>Edinburgh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Sarah-Michelle Godbold Sanchez</cp:lastModifiedBy>
  <dcterms:created xsi:type="dcterms:W3CDTF">2017-04-20T15:17:24Z</dcterms:created>
  <dcterms:modified xsi:type="dcterms:W3CDTF">2022-06-26T05:24:21Z</dcterms:modified>
</cp:coreProperties>
</file>