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13_ncr:1_{90B8E1E1-215C-4E4B-BBCA-3D81C4F11AAD}" xr6:coauthVersionLast="47" xr6:coauthVersionMax="47" xr10:uidLastSave="{00000000-0000-0000-0000-000000000000}"/>
  <bookViews>
    <workbookView xWindow="2820" yWindow="5550" windowWidth="21600" windowHeight="11835" xr2:uid="{00000000-000D-0000-FFFF-FFFF00000000}"/>
  </bookViews>
  <sheets>
    <sheet name="ST_AXIS" sheetId="1" r:id="rId1"/>
    <sheet name="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C58" i="1"/>
  <c r="C59" i="1"/>
  <c r="C60" i="1"/>
  <c r="C61" i="1"/>
  <c r="C62" i="1"/>
  <c r="C63" i="1"/>
  <c r="C69" i="1"/>
  <c r="C70" i="1"/>
  <c r="C71" i="1"/>
  <c r="C72" i="1"/>
  <c r="C73" i="1"/>
  <c r="C74" i="1"/>
  <c r="C57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9" i="1"/>
  <c r="F99" i="1"/>
  <c r="F87" i="1"/>
  <c r="F88" i="1"/>
  <c r="F90" i="1"/>
  <c r="F91" i="1"/>
  <c r="F21" i="1"/>
  <c r="F22" i="1"/>
  <c r="F23" i="1"/>
  <c r="F24" i="1"/>
  <c r="F25" i="1"/>
  <c r="F26" i="1"/>
  <c r="F27" i="1"/>
  <c r="F28" i="1"/>
  <c r="F29" i="1"/>
  <c r="F30" i="1"/>
  <c r="F31" i="1"/>
  <c r="F32" i="1"/>
  <c r="E99" i="1"/>
  <c r="E91" i="1"/>
  <c r="E88" i="1"/>
  <c r="E90" i="1"/>
  <c r="E87" i="1"/>
  <c r="E32" i="1"/>
  <c r="E31" i="1"/>
  <c r="E30" i="1"/>
  <c r="E29" i="1"/>
  <c r="E28" i="1"/>
  <c r="E27" i="1"/>
  <c r="E26" i="1"/>
  <c r="E25" i="1"/>
  <c r="E24" i="1"/>
  <c r="E23" i="1"/>
  <c r="E22" i="1"/>
  <c r="E21" i="1"/>
  <c r="E11" i="1"/>
  <c r="E10" i="1"/>
  <c r="E5" i="1"/>
  <c r="E4" i="1"/>
  <c r="D87" i="1"/>
  <c r="D90" i="1"/>
  <c r="D99" i="1"/>
  <c r="C99" i="1"/>
  <c r="D32" i="1"/>
  <c r="D21" i="1"/>
  <c r="D22" i="1"/>
  <c r="D23" i="1"/>
  <c r="D24" i="1"/>
  <c r="D25" i="1"/>
  <c r="D26" i="1"/>
  <c r="D28" i="1"/>
  <c r="D29" i="1"/>
  <c r="D30" i="1"/>
  <c r="D31" i="1"/>
  <c r="C91" i="1"/>
  <c r="C90" i="1"/>
  <c r="C87" i="1"/>
  <c r="C88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C82" i="1"/>
  <c r="C83" i="1"/>
  <c r="C84" i="1"/>
  <c r="C85" i="1"/>
  <c r="C86" i="1"/>
  <c r="C81" i="1"/>
  <c r="C22" i="1"/>
  <c r="C23" i="1"/>
  <c r="C24" i="1"/>
  <c r="C25" i="1"/>
  <c r="C26" i="1"/>
  <c r="C21" i="1"/>
  <c r="C28" i="1"/>
  <c r="C64" i="1" s="1"/>
  <c r="C30" i="1"/>
  <c r="C66" i="1" s="1"/>
  <c r="C32" i="1"/>
  <c r="C68" i="1" s="1"/>
  <c r="C9" i="1"/>
  <c r="C27" i="1" s="1"/>
  <c r="D27" i="1" l="1"/>
  <c r="C29" i="1"/>
  <c r="C65" i="1" s="1"/>
  <c r="C31" i="1"/>
  <c r="C67" i="1" s="1"/>
</calcChain>
</file>

<file path=xl/sharedStrings.xml><?xml version="1.0" encoding="utf-8"?>
<sst xmlns="http://schemas.openxmlformats.org/spreadsheetml/2006/main" count="264" uniqueCount="262">
  <si>
    <t>axis_id</t>
    <phoneticPr fontId="1"/>
  </si>
  <si>
    <t>MH</t>
    <phoneticPr fontId="1"/>
  </si>
  <si>
    <t>BH</t>
    <phoneticPr fontId="1"/>
  </si>
  <si>
    <t>SL</t>
    <phoneticPr fontId="1"/>
  </si>
  <si>
    <t>GT</t>
    <phoneticPr fontId="1"/>
  </si>
  <si>
    <t>AH</t>
    <phoneticPr fontId="1"/>
  </si>
  <si>
    <t>notch_spd_f[0][0]</t>
    <phoneticPr fontId="1"/>
  </si>
  <si>
    <t>notch_spd_f[0][1]</t>
  </si>
  <si>
    <t>notch_spd_f[0][2]</t>
  </si>
  <si>
    <t>notch_spd_f[0][3]</t>
  </si>
  <si>
    <t>notch_spd_f[0][4]</t>
  </si>
  <si>
    <t>notch_spd_f[0][5]</t>
  </si>
  <si>
    <t>notch_spd_f[1][0]</t>
    <phoneticPr fontId="1"/>
  </si>
  <si>
    <t>notch_spd_f[1][1]</t>
  </si>
  <si>
    <t>notch_spd_f[1][2]</t>
  </si>
  <si>
    <t>notch_spd_f[1][3]</t>
  </si>
  <si>
    <t>notch_spd_f[1][4]</t>
  </si>
  <si>
    <t>notch_spd_f[1][5]</t>
  </si>
  <si>
    <t>notch_spd_f[2][0]</t>
    <phoneticPr fontId="1"/>
  </si>
  <si>
    <t>notch_spd_f[2][1]</t>
  </si>
  <si>
    <t>notch_spd_f[2][2]</t>
  </si>
  <si>
    <t>notch_spd_f[2][3]</t>
  </si>
  <si>
    <t>notch_spd_f[2][4]</t>
  </si>
  <si>
    <t>notch_spd_f[2][5]</t>
  </si>
  <si>
    <t>notch_spd_r[0][0]</t>
  </si>
  <si>
    <t>notch_spd_r[0][1]</t>
  </si>
  <si>
    <t>notch_spd_r[0][2]</t>
  </si>
  <si>
    <t>notch_spd_r[0][3]</t>
  </si>
  <si>
    <t>notch_spd_r[0][4]</t>
  </si>
  <si>
    <t>notch_spd_r[0][5]</t>
  </si>
  <si>
    <t>notch_spd_r[1][0]</t>
  </si>
  <si>
    <t>notch_spd_r[1][1]</t>
  </si>
  <si>
    <t>notch_spd_r[1][2]</t>
  </si>
  <si>
    <t>notch_spd_r[1][3]</t>
  </si>
  <si>
    <t>notch_spd_r[1][4]</t>
  </si>
  <si>
    <t>notch_spd_r[1][5]</t>
  </si>
  <si>
    <t>notch_spd_r[2][0]</t>
  </si>
  <si>
    <t>notch_spd_r[2][1]</t>
  </si>
  <si>
    <t>notch_spd_r[2][2]</t>
  </si>
  <si>
    <t>notch_spd_r[2][3]</t>
  </si>
  <si>
    <t>notch_spd_r[2][4]</t>
  </si>
  <si>
    <t>notch_spd_r[2][5]</t>
  </si>
  <si>
    <t>notch_spd_nrm_f[0][0]</t>
  </si>
  <si>
    <t>notch_spd_nrm_f[0][1]</t>
  </si>
  <si>
    <t>notch_spd_nrm_f[0][2]</t>
  </si>
  <si>
    <t>notch_spd_nrm_f[0][3]</t>
  </si>
  <si>
    <t>notch_spd_nrm_f[0][4]</t>
  </si>
  <si>
    <t>notch_spd_nrm_f[0][5]</t>
  </si>
  <si>
    <t>notch_spd_nrm_f[1][0]</t>
  </si>
  <si>
    <t>notch_spd_nrm_f[1][1]</t>
  </si>
  <si>
    <t>notch_spd_nrm_f[1][2]</t>
  </si>
  <si>
    <t>notch_spd_nrm_f[1][3]</t>
  </si>
  <si>
    <t>notch_spd_nrm_f[1][4]</t>
  </si>
  <si>
    <t>notch_spd_nrm_f[1][5]</t>
  </si>
  <si>
    <t>notch_spd_nrm_f[2][0]</t>
  </si>
  <si>
    <t>notch_spd_nrm_f[2][1]</t>
  </si>
  <si>
    <t>notch_spd_nrm_f[2][2]</t>
  </si>
  <si>
    <t>notch_spd_nrm_f[2][3]</t>
  </si>
  <si>
    <t>notch_spd_nrm_f[2][4]</t>
  </si>
  <si>
    <t>notch_spd_nrm_f[2][5]</t>
  </si>
  <si>
    <t>notch_spd_nrm_r[0][0]</t>
  </si>
  <si>
    <t>notch_spd_nrm_r[0][1]</t>
  </si>
  <si>
    <t>notch_spd_nrm_r[0][2]</t>
  </si>
  <si>
    <t>notch_spd_nrm_r[0][3]</t>
  </si>
  <si>
    <t>notch_spd_nrm_r[0][4]</t>
  </si>
  <si>
    <t>notch_spd_nrm_r[0][5]</t>
  </si>
  <si>
    <t>notch_spd_nrm_r[1][0]</t>
  </si>
  <si>
    <t>notch_spd_nrm_r[1][1]</t>
  </si>
  <si>
    <t>notch_spd_nrm_r[1][2]</t>
  </si>
  <si>
    <t>notch_spd_nrm_r[1][3]</t>
  </si>
  <si>
    <t>notch_spd_nrm_r[1][4]</t>
  </si>
  <si>
    <t>notch_spd_nrm_r[1][5]</t>
  </si>
  <si>
    <t>notch_spd_nrm_r[2][0]</t>
  </si>
  <si>
    <t>notch_spd_nrm_r[2][1]</t>
  </si>
  <si>
    <t>notch_spd_nrm_r[2][2]</t>
  </si>
  <si>
    <t>notch_spd_nrm_r[2][3]</t>
  </si>
  <si>
    <t>notch_spd_nrm_r[2][4]</t>
  </si>
  <si>
    <t>notch_spd_nrm_r[2][5]</t>
  </si>
  <si>
    <t>notch_pad_f[0]</t>
    <phoneticPr fontId="1"/>
  </si>
  <si>
    <t>notch_pad_f[1]</t>
  </si>
  <si>
    <t>notch_pad_f[2]</t>
  </si>
  <si>
    <t>notch_pad_f[3]</t>
  </si>
  <si>
    <t>notch_pad_f[4]</t>
  </si>
  <si>
    <t>notch_pad_f[5]</t>
  </si>
  <si>
    <t>notch_pad_r[0]</t>
    <phoneticPr fontId="1"/>
  </si>
  <si>
    <t>notch_pad_r[1]</t>
  </si>
  <si>
    <t>notch_pad_r[2]</t>
  </si>
  <si>
    <t>notch_pad_r[3]</t>
  </si>
  <si>
    <t>notch_pad_r[4]</t>
  </si>
  <si>
    <t>notch_pad_r[5]</t>
  </si>
  <si>
    <t>V_rated</t>
    <phoneticPr fontId="1"/>
  </si>
  <si>
    <t>motor_rsp</t>
    <phoneticPr fontId="1"/>
  </si>
  <si>
    <t>motor_rpm</t>
    <phoneticPr fontId="1"/>
  </si>
  <si>
    <t>gear_ratio</t>
    <phoneticPr fontId="1"/>
  </si>
  <si>
    <t>drum_rps</t>
    <phoneticPr fontId="1"/>
  </si>
  <si>
    <t>drum_rpps</t>
    <phoneticPr fontId="1"/>
  </si>
  <si>
    <t>pos_limit_f[0]</t>
    <phoneticPr fontId="1"/>
  </si>
  <si>
    <t>pos_limit_f[1]</t>
  </si>
  <si>
    <t>pos_limit_f[2]</t>
  </si>
  <si>
    <t>pos_limit_f[3]</t>
  </si>
  <si>
    <t>pos_limit_r[0]</t>
    <phoneticPr fontId="1"/>
  </si>
  <si>
    <t>pos_limit_r[1]</t>
  </si>
  <si>
    <t>pos_limit_r[2]</t>
  </si>
  <si>
    <t>pos_limit_r[3]</t>
  </si>
  <si>
    <t>n_wire</t>
    <phoneticPr fontId="1"/>
  </si>
  <si>
    <t>n_boom_wire</t>
    <phoneticPr fontId="1"/>
  </si>
  <si>
    <t>n_ex_wind</t>
    <phoneticPr fontId="1"/>
  </si>
  <si>
    <t>n_thread</t>
    <phoneticPr fontId="1"/>
  </si>
  <si>
    <t>d_drum</t>
    <phoneticPr fontId="1"/>
  </si>
  <si>
    <t>d_wire</t>
    <phoneticPr fontId="1"/>
  </si>
  <si>
    <t>d_drum_layer</t>
    <phoneticPr fontId="1"/>
  </si>
  <si>
    <t>l_wire</t>
    <phoneticPr fontId="1"/>
  </si>
  <si>
    <t>wheel_span</t>
  </si>
  <si>
    <t>leg_span</t>
  </si>
  <si>
    <t>Hp</t>
  </si>
  <si>
    <t>Lb</t>
  </si>
  <si>
    <t>Lm</t>
  </si>
  <si>
    <t>La_add</t>
  </si>
  <si>
    <t>rad_mh_ah</t>
  </si>
  <si>
    <t>La</t>
  </si>
  <si>
    <t>rad_Lm_La</t>
  </si>
  <si>
    <t>Lmb</t>
  </si>
  <si>
    <t>Lma</t>
  </si>
  <si>
    <t>Lba</t>
  </si>
  <si>
    <t>Th_pba</t>
  </si>
  <si>
    <t>Alpa_db</t>
  </si>
  <si>
    <t>Alpa_b</t>
  </si>
  <si>
    <t>Alpa_a</t>
  </si>
  <si>
    <t>Phbm</t>
  </si>
  <si>
    <t>Lp</t>
  </si>
  <si>
    <t>Php</t>
  </si>
  <si>
    <t>Lmf</t>
  </si>
  <si>
    <t>Laf</t>
  </si>
  <si>
    <t>Th_rest</t>
  </si>
  <si>
    <t>D_min</t>
  </si>
  <si>
    <t>D_rest</t>
  </si>
  <si>
    <t>Hb_min</t>
  </si>
  <si>
    <t>Hb_rest</t>
  </si>
  <si>
    <t>Dttb</t>
  </si>
  <si>
    <t>Kttb</t>
  </si>
  <si>
    <t>Nbh_drum</t>
  </si>
  <si>
    <t>Load0_mh</t>
  </si>
  <si>
    <t>Load0_ah</t>
  </si>
  <si>
    <t>項目</t>
    <rPh sb="0" eb="2">
      <t>コウモク</t>
    </rPh>
    <phoneticPr fontId="1"/>
  </si>
  <si>
    <t>説明</t>
    <rPh sb="0" eb="2">
      <t>セツメイ</t>
    </rPh>
    <phoneticPr fontId="1"/>
  </si>
  <si>
    <t>参照用インデックス</t>
    <rPh sb="0" eb="3">
      <t>サンショウヨウ</t>
    </rPh>
    <phoneticPr fontId="1"/>
  </si>
  <si>
    <t>ベースモード：正転：0ノッチ速度double</t>
    <rPh sb="7" eb="8">
      <t>タダ</t>
    </rPh>
    <rPh sb="8" eb="9">
      <t>テン</t>
    </rPh>
    <rPh sb="14" eb="16">
      <t>ソクド</t>
    </rPh>
    <phoneticPr fontId="1"/>
  </si>
  <si>
    <t>ベースモード：正転：1ノッチ速度double</t>
    <rPh sb="7" eb="8">
      <t>タダ</t>
    </rPh>
    <rPh sb="8" eb="9">
      <t>テン</t>
    </rPh>
    <rPh sb="14" eb="16">
      <t>ソクド</t>
    </rPh>
    <phoneticPr fontId="1"/>
  </si>
  <si>
    <t>ベースモード：正転：2ノッチ速度double</t>
    <rPh sb="7" eb="8">
      <t>タダ</t>
    </rPh>
    <rPh sb="8" eb="9">
      <t>テン</t>
    </rPh>
    <rPh sb="14" eb="16">
      <t>ソクド</t>
    </rPh>
    <phoneticPr fontId="1"/>
  </si>
  <si>
    <t>ベースモード：正転：3ノッチ速度double</t>
    <rPh sb="7" eb="8">
      <t>タダ</t>
    </rPh>
    <rPh sb="8" eb="9">
      <t>テン</t>
    </rPh>
    <rPh sb="14" eb="16">
      <t>ソクド</t>
    </rPh>
    <phoneticPr fontId="1"/>
  </si>
  <si>
    <t>ベースモード：正転：4ノッチ速度double</t>
    <rPh sb="7" eb="8">
      <t>タダ</t>
    </rPh>
    <rPh sb="8" eb="9">
      <t>テン</t>
    </rPh>
    <rPh sb="14" eb="16">
      <t>ソクド</t>
    </rPh>
    <phoneticPr fontId="1"/>
  </si>
  <si>
    <t>ベースモード：正転：5ノッチ速度double</t>
    <rPh sb="7" eb="8">
      <t>タダ</t>
    </rPh>
    <rPh sb="8" eb="9">
      <t>テン</t>
    </rPh>
    <rPh sb="14" eb="16">
      <t>ソクド</t>
    </rPh>
    <phoneticPr fontId="1"/>
  </si>
  <si>
    <t>モード１：正転：0ノッチ速度double</t>
    <rPh sb="5" eb="6">
      <t>タダ</t>
    </rPh>
    <rPh sb="6" eb="7">
      <t>テン</t>
    </rPh>
    <rPh sb="12" eb="14">
      <t>ソクド</t>
    </rPh>
    <phoneticPr fontId="1"/>
  </si>
  <si>
    <t>モード１：正転：1ノッチ速度double</t>
    <rPh sb="5" eb="6">
      <t>タダ</t>
    </rPh>
    <rPh sb="6" eb="7">
      <t>テン</t>
    </rPh>
    <rPh sb="12" eb="14">
      <t>ソクド</t>
    </rPh>
    <phoneticPr fontId="1"/>
  </si>
  <si>
    <t>モード１：正転：2ノッチ速度double</t>
    <rPh sb="5" eb="6">
      <t>タダ</t>
    </rPh>
    <rPh sb="6" eb="7">
      <t>テン</t>
    </rPh>
    <rPh sb="12" eb="14">
      <t>ソクド</t>
    </rPh>
    <phoneticPr fontId="1"/>
  </si>
  <si>
    <t>モード１：正転：3ノッチ速度double</t>
    <rPh sb="5" eb="6">
      <t>タダ</t>
    </rPh>
    <rPh sb="6" eb="7">
      <t>テン</t>
    </rPh>
    <rPh sb="12" eb="14">
      <t>ソクド</t>
    </rPh>
    <phoneticPr fontId="1"/>
  </si>
  <si>
    <t>モード１：正転：4ノッチ速度double</t>
    <rPh sb="5" eb="6">
      <t>タダ</t>
    </rPh>
    <rPh sb="6" eb="7">
      <t>テン</t>
    </rPh>
    <rPh sb="12" eb="14">
      <t>ソクド</t>
    </rPh>
    <phoneticPr fontId="1"/>
  </si>
  <si>
    <t>モード１：正転：5ノッチ速度double</t>
    <rPh sb="5" eb="6">
      <t>タダ</t>
    </rPh>
    <rPh sb="6" eb="7">
      <t>テン</t>
    </rPh>
    <rPh sb="12" eb="14">
      <t>ソクド</t>
    </rPh>
    <phoneticPr fontId="1"/>
  </si>
  <si>
    <t>モード２：正転：0ノッチ速度double</t>
    <rPh sb="5" eb="6">
      <t>タダ</t>
    </rPh>
    <rPh sb="6" eb="7">
      <t>テン</t>
    </rPh>
    <rPh sb="12" eb="14">
      <t>ソクド</t>
    </rPh>
    <phoneticPr fontId="1"/>
  </si>
  <si>
    <t>モード２：正転：1ノッチ速度double</t>
    <rPh sb="5" eb="6">
      <t>タダ</t>
    </rPh>
    <rPh sb="6" eb="7">
      <t>テン</t>
    </rPh>
    <rPh sb="12" eb="14">
      <t>ソクド</t>
    </rPh>
    <phoneticPr fontId="1"/>
  </si>
  <si>
    <t>モード２：正転：2ノッチ速度double</t>
    <rPh sb="5" eb="6">
      <t>タダ</t>
    </rPh>
    <rPh sb="6" eb="7">
      <t>テン</t>
    </rPh>
    <rPh sb="12" eb="14">
      <t>ソクド</t>
    </rPh>
    <phoneticPr fontId="1"/>
  </si>
  <si>
    <t>モード２：正転：3ノッチ速度double</t>
    <rPh sb="5" eb="6">
      <t>タダ</t>
    </rPh>
    <rPh sb="6" eb="7">
      <t>テン</t>
    </rPh>
    <rPh sb="12" eb="14">
      <t>ソクド</t>
    </rPh>
    <phoneticPr fontId="1"/>
  </si>
  <si>
    <t>モード２：正転：4ノッチ速度double</t>
    <rPh sb="5" eb="6">
      <t>タダ</t>
    </rPh>
    <rPh sb="6" eb="7">
      <t>テン</t>
    </rPh>
    <rPh sb="12" eb="14">
      <t>ソクド</t>
    </rPh>
    <phoneticPr fontId="1"/>
  </si>
  <si>
    <t>モード２：正転：5ノッチ速度double</t>
    <rPh sb="5" eb="6">
      <t>タダ</t>
    </rPh>
    <rPh sb="6" eb="7">
      <t>テン</t>
    </rPh>
    <rPh sb="12" eb="14">
      <t>ソクド</t>
    </rPh>
    <phoneticPr fontId="1"/>
  </si>
  <si>
    <t>ベースモード：逆転：0ノッチ速度double</t>
    <rPh sb="8" eb="9">
      <t>テン</t>
    </rPh>
    <rPh sb="14" eb="16">
      <t>ソクド</t>
    </rPh>
    <phoneticPr fontId="1"/>
  </si>
  <si>
    <t>ベースモード：逆転：1ノッチ速度double</t>
    <rPh sb="8" eb="9">
      <t>テン</t>
    </rPh>
    <rPh sb="14" eb="16">
      <t>ソクド</t>
    </rPh>
    <phoneticPr fontId="1"/>
  </si>
  <si>
    <t>ベースモード：逆転：2ノッチ速度double</t>
    <rPh sb="8" eb="9">
      <t>テン</t>
    </rPh>
    <rPh sb="14" eb="16">
      <t>ソクド</t>
    </rPh>
    <phoneticPr fontId="1"/>
  </si>
  <si>
    <t>ベースモード：逆転：3ノッチ速度double</t>
    <rPh sb="8" eb="9">
      <t>テン</t>
    </rPh>
    <rPh sb="14" eb="16">
      <t>ソクド</t>
    </rPh>
    <phoneticPr fontId="1"/>
  </si>
  <si>
    <t>ベースモード：逆転：4ノッチ速度double</t>
    <rPh sb="8" eb="9">
      <t>テン</t>
    </rPh>
    <rPh sb="14" eb="16">
      <t>ソクド</t>
    </rPh>
    <phoneticPr fontId="1"/>
  </si>
  <si>
    <t>ベースモード：逆転：5ノッチ速度double</t>
    <rPh sb="8" eb="9">
      <t>テン</t>
    </rPh>
    <rPh sb="14" eb="16">
      <t>ソクド</t>
    </rPh>
    <phoneticPr fontId="1"/>
  </si>
  <si>
    <t>モード１：逆転：0ノッチ速度double</t>
    <rPh sb="6" eb="7">
      <t>テン</t>
    </rPh>
    <rPh sb="12" eb="14">
      <t>ソクド</t>
    </rPh>
    <phoneticPr fontId="1"/>
  </si>
  <si>
    <t>モード１：逆転：1ノッチ速度double</t>
    <rPh sb="6" eb="7">
      <t>テン</t>
    </rPh>
    <rPh sb="12" eb="14">
      <t>ソクド</t>
    </rPh>
    <phoneticPr fontId="1"/>
  </si>
  <si>
    <t>モード１：逆転：2ノッチ速度double</t>
    <rPh sb="6" eb="7">
      <t>テン</t>
    </rPh>
    <rPh sb="12" eb="14">
      <t>ソクド</t>
    </rPh>
    <phoneticPr fontId="1"/>
  </si>
  <si>
    <t>モード１：逆転：3ノッチ速度double</t>
    <rPh sb="6" eb="7">
      <t>テン</t>
    </rPh>
    <rPh sb="12" eb="14">
      <t>ソクド</t>
    </rPh>
    <phoneticPr fontId="1"/>
  </si>
  <si>
    <t>モード１：逆転：4ノッチ速度double</t>
    <rPh sb="6" eb="7">
      <t>テン</t>
    </rPh>
    <rPh sb="12" eb="14">
      <t>ソクド</t>
    </rPh>
    <phoneticPr fontId="1"/>
  </si>
  <si>
    <t>モード１：逆転：5ノッチ速度double</t>
    <rPh sb="6" eb="7">
      <t>テン</t>
    </rPh>
    <rPh sb="12" eb="14">
      <t>ソクド</t>
    </rPh>
    <phoneticPr fontId="1"/>
  </si>
  <si>
    <t>モード２：逆転：0ノッチ速度double</t>
    <rPh sb="6" eb="7">
      <t>テン</t>
    </rPh>
    <rPh sb="12" eb="14">
      <t>ソクド</t>
    </rPh>
    <phoneticPr fontId="1"/>
  </si>
  <si>
    <t>モード２：逆転：1ノッチ速度double</t>
    <rPh sb="6" eb="7">
      <t>テン</t>
    </rPh>
    <rPh sb="12" eb="14">
      <t>ソクド</t>
    </rPh>
    <phoneticPr fontId="1"/>
  </si>
  <si>
    <t>モード２：逆転：2ノッチ速度double</t>
    <rPh sb="6" eb="7">
      <t>テン</t>
    </rPh>
    <rPh sb="12" eb="14">
      <t>ソクド</t>
    </rPh>
    <phoneticPr fontId="1"/>
  </si>
  <si>
    <t>モード２：逆転：3ノッチ速度double</t>
    <rPh sb="6" eb="7">
      <t>テン</t>
    </rPh>
    <rPh sb="12" eb="14">
      <t>ソクド</t>
    </rPh>
    <phoneticPr fontId="1"/>
  </si>
  <si>
    <t>モード２：逆転：4ノッチ速度double</t>
    <rPh sb="6" eb="7">
      <t>テン</t>
    </rPh>
    <rPh sb="12" eb="14">
      <t>ソクド</t>
    </rPh>
    <phoneticPr fontId="1"/>
  </si>
  <si>
    <t>モード２：逆転：5ノッチ速度double</t>
    <rPh sb="6" eb="7">
      <t>テン</t>
    </rPh>
    <rPh sb="12" eb="14">
      <t>ソクド</t>
    </rPh>
    <phoneticPr fontId="1"/>
  </si>
  <si>
    <t>値</t>
    <rPh sb="0" eb="1">
      <t>アタイ</t>
    </rPh>
    <phoneticPr fontId="1"/>
  </si>
  <si>
    <t>脚間スパン</t>
    <rPh sb="0" eb="1">
      <t>キャク</t>
    </rPh>
    <rPh sb="1" eb="2">
      <t>アイダ</t>
    </rPh>
    <phoneticPr fontId="1"/>
  </si>
  <si>
    <t>ホイールスパン</t>
    <phoneticPr fontId="1"/>
  </si>
  <si>
    <t>ジブ元ピン高さ</t>
    <rPh sb="2" eb="3">
      <t>モト</t>
    </rPh>
    <rPh sb="5" eb="6">
      <t>タカ</t>
    </rPh>
    <phoneticPr fontId="1"/>
  </si>
  <si>
    <t>ジブ長さ（ジブ元ピンー主巻シーブ間）</t>
    <rPh sb="2" eb="3">
      <t>ナガ</t>
    </rPh>
    <rPh sb="7" eb="8">
      <t>モト</t>
    </rPh>
    <rPh sb="11" eb="13">
      <t>シュマキ</t>
    </rPh>
    <rPh sb="16" eb="17">
      <t>カン</t>
    </rPh>
    <phoneticPr fontId="1"/>
  </si>
  <si>
    <t>フックのみでの主巻荷重</t>
    <rPh sb="7" eb="9">
      <t>シュマキ</t>
    </rPh>
    <rPh sb="9" eb="11">
      <t>カジュウ</t>
    </rPh>
    <phoneticPr fontId="1"/>
  </si>
  <si>
    <t>フックのみでの補巻荷重</t>
    <rPh sb="7" eb="9">
      <t>ホマキ</t>
    </rPh>
    <rPh sb="9" eb="11">
      <t>カジュウ</t>
    </rPh>
    <phoneticPr fontId="1"/>
  </si>
  <si>
    <t>GPADレバー値：正転：0ノッチINT16</t>
    <rPh sb="9" eb="10">
      <t>タダ</t>
    </rPh>
    <rPh sb="10" eb="11">
      <t>テン</t>
    </rPh>
    <phoneticPr fontId="1"/>
  </si>
  <si>
    <t>GPADレバー値：正転：1ノッチINT16</t>
    <rPh sb="9" eb="10">
      <t>タダ</t>
    </rPh>
    <rPh sb="10" eb="11">
      <t>テン</t>
    </rPh>
    <phoneticPr fontId="1"/>
  </si>
  <si>
    <t>GPADレバー値：正転：2ノッチINT16</t>
    <rPh sb="9" eb="10">
      <t>タダ</t>
    </rPh>
    <rPh sb="10" eb="11">
      <t>テン</t>
    </rPh>
    <phoneticPr fontId="1"/>
  </si>
  <si>
    <t>GPADレバー値：正転：3ノッチINT16</t>
    <rPh sb="9" eb="10">
      <t>タダ</t>
    </rPh>
    <rPh sb="10" eb="11">
      <t>テン</t>
    </rPh>
    <phoneticPr fontId="1"/>
  </si>
  <si>
    <t>GPADレバー値：正転：4ノッチINT16</t>
    <rPh sb="9" eb="10">
      <t>タダ</t>
    </rPh>
    <rPh sb="10" eb="11">
      <t>テン</t>
    </rPh>
    <phoneticPr fontId="1"/>
  </si>
  <si>
    <t>GPADレバー値：正転：5ノッチINT16</t>
    <rPh sb="9" eb="10">
      <t>タダ</t>
    </rPh>
    <rPh sb="10" eb="11">
      <t>テン</t>
    </rPh>
    <phoneticPr fontId="1"/>
  </si>
  <si>
    <t>モード１：正転：0ノッチINT32</t>
    <rPh sb="5" eb="6">
      <t>タダ</t>
    </rPh>
    <rPh sb="6" eb="7">
      <t>テン</t>
    </rPh>
    <phoneticPr fontId="1"/>
  </si>
  <si>
    <t>モード１：正転：1ノッチINT32</t>
    <rPh sb="5" eb="6">
      <t>タダ</t>
    </rPh>
    <rPh sb="6" eb="7">
      <t>テン</t>
    </rPh>
    <phoneticPr fontId="1"/>
  </si>
  <si>
    <t>モード１：正転：2ノッチINT32</t>
    <rPh sb="5" eb="6">
      <t>タダ</t>
    </rPh>
    <rPh sb="6" eb="7">
      <t>テン</t>
    </rPh>
    <phoneticPr fontId="1"/>
  </si>
  <si>
    <t>モード１：正転：3ノッチINT32</t>
    <rPh sb="5" eb="6">
      <t>タダ</t>
    </rPh>
    <rPh sb="6" eb="7">
      <t>テン</t>
    </rPh>
    <phoneticPr fontId="1"/>
  </si>
  <si>
    <t>モード１：正転：4ノッチINT32</t>
    <rPh sb="5" eb="6">
      <t>タダ</t>
    </rPh>
    <rPh sb="6" eb="7">
      <t>テン</t>
    </rPh>
    <phoneticPr fontId="1"/>
  </si>
  <si>
    <t>モード１：正転：5ノッチINT32</t>
    <rPh sb="5" eb="6">
      <t>タダ</t>
    </rPh>
    <rPh sb="6" eb="7">
      <t>テン</t>
    </rPh>
    <phoneticPr fontId="1"/>
  </si>
  <si>
    <t>モード２：正転：0ノッチINT32</t>
    <rPh sb="5" eb="6">
      <t>タダ</t>
    </rPh>
    <rPh sb="6" eb="7">
      <t>テン</t>
    </rPh>
    <phoneticPr fontId="1"/>
  </si>
  <si>
    <t>モード２：正転：1ノッチINT32</t>
    <rPh sb="5" eb="6">
      <t>タダ</t>
    </rPh>
    <rPh sb="6" eb="7">
      <t>テン</t>
    </rPh>
    <phoneticPr fontId="1"/>
  </si>
  <si>
    <t>モード２：正転：2ノッチINT32</t>
    <rPh sb="5" eb="6">
      <t>タダ</t>
    </rPh>
    <rPh sb="6" eb="7">
      <t>テン</t>
    </rPh>
    <phoneticPr fontId="1"/>
  </si>
  <si>
    <t>モード２：正転：3ノッチINT32</t>
    <rPh sb="5" eb="6">
      <t>タダ</t>
    </rPh>
    <rPh sb="6" eb="7">
      <t>テン</t>
    </rPh>
    <phoneticPr fontId="1"/>
  </si>
  <si>
    <t>モード２：正転：4ノッチINT32</t>
    <rPh sb="5" eb="6">
      <t>タダ</t>
    </rPh>
    <rPh sb="6" eb="7">
      <t>テン</t>
    </rPh>
    <phoneticPr fontId="1"/>
  </si>
  <si>
    <t>モード２：正転：5ノッチINT32</t>
    <rPh sb="5" eb="6">
      <t>タダ</t>
    </rPh>
    <rPh sb="6" eb="7">
      <t>テン</t>
    </rPh>
    <phoneticPr fontId="1"/>
  </si>
  <si>
    <t>ベースモード：逆転：0ノッチINT32</t>
    <rPh sb="8" eb="9">
      <t>テン</t>
    </rPh>
    <phoneticPr fontId="1"/>
  </si>
  <si>
    <t>ベースモード：逆転：1ノッチINT32</t>
    <rPh sb="8" eb="9">
      <t>テン</t>
    </rPh>
    <phoneticPr fontId="1"/>
  </si>
  <si>
    <t>ベースモード：逆転：2ノッチINT32</t>
    <rPh sb="8" eb="9">
      <t>テン</t>
    </rPh>
    <phoneticPr fontId="1"/>
  </si>
  <si>
    <t>ベースモード：逆転：3ノッチINT32</t>
    <rPh sb="8" eb="9">
      <t>テン</t>
    </rPh>
    <phoneticPr fontId="1"/>
  </si>
  <si>
    <t>ベースモード：逆転：4ノッチINT32</t>
    <rPh sb="8" eb="9">
      <t>テン</t>
    </rPh>
    <phoneticPr fontId="1"/>
  </si>
  <si>
    <t>ベースモード：逆転：5ノッチINT32</t>
    <rPh sb="8" eb="9">
      <t>テン</t>
    </rPh>
    <phoneticPr fontId="1"/>
  </si>
  <si>
    <t>モード１：逆転：0ノッチINT32</t>
    <rPh sb="6" eb="7">
      <t>テン</t>
    </rPh>
    <phoneticPr fontId="1"/>
  </si>
  <si>
    <t>モード１：逆転：1ノッチINT32</t>
    <rPh sb="6" eb="7">
      <t>テン</t>
    </rPh>
    <phoneticPr fontId="1"/>
  </si>
  <si>
    <t>モード１：逆転：2ノッチINT32</t>
    <rPh sb="6" eb="7">
      <t>テン</t>
    </rPh>
    <phoneticPr fontId="1"/>
  </si>
  <si>
    <t>モード１：逆転：3ノッチINT32</t>
    <rPh sb="6" eb="7">
      <t>テン</t>
    </rPh>
    <phoneticPr fontId="1"/>
  </si>
  <si>
    <t>モード１：逆転：4ノッチINT32</t>
    <rPh sb="6" eb="7">
      <t>テン</t>
    </rPh>
    <phoneticPr fontId="1"/>
  </si>
  <si>
    <t>モード１：逆転：5ノッチINT32</t>
    <rPh sb="6" eb="7">
      <t>テン</t>
    </rPh>
    <phoneticPr fontId="1"/>
  </si>
  <si>
    <t>モード２：逆転：0ノッチINT32</t>
    <rPh sb="6" eb="7">
      <t>テン</t>
    </rPh>
    <phoneticPr fontId="1"/>
  </si>
  <si>
    <t>モード２：逆転：1ノッチINT32</t>
    <rPh sb="6" eb="7">
      <t>テン</t>
    </rPh>
    <phoneticPr fontId="1"/>
  </si>
  <si>
    <t>モード２：逆転：2ノッチINT32</t>
    <rPh sb="6" eb="7">
      <t>テン</t>
    </rPh>
    <phoneticPr fontId="1"/>
  </si>
  <si>
    <t>モード２：逆転：3ノッチINT32</t>
    <rPh sb="6" eb="7">
      <t>テン</t>
    </rPh>
    <phoneticPr fontId="1"/>
  </si>
  <si>
    <t>モード２：逆転：4ノッチINT32</t>
    <rPh sb="6" eb="7">
      <t>テン</t>
    </rPh>
    <phoneticPr fontId="1"/>
  </si>
  <si>
    <t>モード２：逆転：5ノッチINT32</t>
    <rPh sb="6" eb="7">
      <t>テン</t>
    </rPh>
    <phoneticPr fontId="1"/>
  </si>
  <si>
    <t>ベースモード：正転：0ノッチINT32</t>
    <rPh sb="7" eb="8">
      <t>タダ</t>
    </rPh>
    <rPh sb="8" eb="9">
      <t>テン</t>
    </rPh>
    <phoneticPr fontId="1"/>
  </si>
  <si>
    <t>ベースモード：正転：1ノッチINT32</t>
    <rPh sb="7" eb="8">
      <t>タダ</t>
    </rPh>
    <rPh sb="8" eb="9">
      <t>テン</t>
    </rPh>
    <phoneticPr fontId="1"/>
  </si>
  <si>
    <t>ベースモード：正転：2ノッチINT32</t>
    <rPh sb="7" eb="8">
      <t>タダ</t>
    </rPh>
    <rPh sb="8" eb="9">
      <t>テン</t>
    </rPh>
    <phoneticPr fontId="1"/>
  </si>
  <si>
    <t>ベースモード：正転：3ノッチINT32</t>
    <rPh sb="7" eb="8">
      <t>タダ</t>
    </rPh>
    <rPh sb="8" eb="9">
      <t>テン</t>
    </rPh>
    <phoneticPr fontId="1"/>
  </si>
  <si>
    <t>ベースモード：正転：4ノッチINT32</t>
    <rPh sb="7" eb="8">
      <t>タダ</t>
    </rPh>
    <rPh sb="8" eb="9">
      <t>テン</t>
    </rPh>
    <phoneticPr fontId="1"/>
  </si>
  <si>
    <t>ベースモード：正転：5ノッチINT32</t>
    <rPh sb="7" eb="8">
      <t>タダ</t>
    </rPh>
    <rPh sb="8" eb="9">
      <t>テン</t>
    </rPh>
    <phoneticPr fontId="1"/>
  </si>
  <si>
    <t>acc[0]</t>
    <phoneticPr fontId="1"/>
  </si>
  <si>
    <t>acc[1]</t>
  </si>
  <si>
    <t>acc[2]</t>
  </si>
  <si>
    <t>dec[0]</t>
    <phoneticPr fontId="1"/>
  </si>
  <si>
    <t>dec[1]</t>
  </si>
  <si>
    <t>dec[2]</t>
  </si>
  <si>
    <t>t_acc[0]</t>
    <phoneticPr fontId="1"/>
  </si>
  <si>
    <t>t_acc[1]</t>
  </si>
  <si>
    <t>t_acc[2]</t>
  </si>
  <si>
    <t>t_dec[0]</t>
    <phoneticPr fontId="1"/>
  </si>
  <si>
    <t>t_dec[1]</t>
  </si>
  <si>
    <t>t_dec[2]</t>
  </si>
  <si>
    <t>GPADレバー値：逆転：0ノッチINT16</t>
    <phoneticPr fontId="1"/>
  </si>
  <si>
    <t>GPADレバー値：逆転：1ノッチINT16</t>
    <phoneticPr fontId="1"/>
  </si>
  <si>
    <t>GPADレバー値：逆転：2ノッチINT16</t>
    <phoneticPr fontId="1"/>
  </si>
  <si>
    <t>GPADレバー値：逆転：3ノッチINT16</t>
    <phoneticPr fontId="1"/>
  </si>
  <si>
    <t>GPADレバー値：逆転：4ノッチINT16</t>
    <phoneticPr fontId="1"/>
  </si>
  <si>
    <t>GPADレバー値：逆転：5ノッチINT16</t>
    <phoneticPr fontId="1"/>
  </si>
  <si>
    <t>ベース加速度</t>
    <rPh sb="3" eb="6">
      <t>カソクド</t>
    </rPh>
    <phoneticPr fontId="1"/>
  </si>
  <si>
    <t>加速度オプション1</t>
    <rPh sb="0" eb="2">
      <t>カソク</t>
    </rPh>
    <rPh sb="2" eb="3">
      <t>ド</t>
    </rPh>
    <phoneticPr fontId="1"/>
  </si>
  <si>
    <t>加速度オプション2</t>
    <rPh sb="0" eb="2">
      <t>カソク</t>
    </rPh>
    <rPh sb="2" eb="3">
      <t>ド</t>
    </rPh>
    <phoneticPr fontId="1"/>
  </si>
  <si>
    <t>ベース減速度</t>
    <phoneticPr fontId="1"/>
  </si>
  <si>
    <t>減速度オプション1</t>
    <phoneticPr fontId="1"/>
  </si>
  <si>
    <t>減速度オプション2</t>
    <phoneticPr fontId="1"/>
  </si>
  <si>
    <t>ベース加速時間</t>
    <phoneticPr fontId="1"/>
  </si>
  <si>
    <t>加速時間オプション1</t>
    <rPh sb="0" eb="2">
      <t>カソク</t>
    </rPh>
    <phoneticPr fontId="1"/>
  </si>
  <si>
    <t>加速時間オプション2</t>
    <rPh sb="0" eb="2">
      <t>カソク</t>
    </rPh>
    <phoneticPr fontId="1"/>
  </si>
  <si>
    <t>ベース減速時間</t>
  </si>
  <si>
    <t>減速時間オプション1</t>
  </si>
  <si>
    <t>減速時間オプション2</t>
  </si>
  <si>
    <t>定格速度m/s,rad/s</t>
    <rPh sb="0" eb="2">
      <t>テイカク</t>
    </rPh>
    <rPh sb="2" eb="4">
      <t>ソクド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</si>
</sst>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0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176" fontId="0" fillId="3" borderId="1" xfId="0" applyNumberFormat="1" applyFill="1" applyBorder="1"/>
    <xf numFmtId="176" fontId="0" fillId="0" borderId="1" xfId="0" applyNumberFormat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7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RowHeight="18.75"/>
  <cols>
    <col min="1" max="1" width="23.875" style="4" customWidth="1"/>
    <col min="2" max="2" width="45.875" style="4" customWidth="1"/>
    <col min="3" max="7" width="20.75" style="7" customWidth="1"/>
  </cols>
  <sheetData>
    <row r="1" spans="1:7" s="2" customFormat="1">
      <c r="A1" s="3" t="s">
        <v>143</v>
      </c>
      <c r="B1" s="3" t="s">
        <v>144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>
      <c r="A2" s="4" t="s">
        <v>0</v>
      </c>
      <c r="B2" s="4" t="s">
        <v>145</v>
      </c>
      <c r="C2" s="7">
        <v>0</v>
      </c>
      <c r="D2" s="7">
        <v>1</v>
      </c>
      <c r="E2" s="7">
        <v>2</v>
      </c>
      <c r="F2" s="7">
        <v>3</v>
      </c>
      <c r="G2" s="7">
        <v>4</v>
      </c>
    </row>
    <row r="3" spans="1:7" s="1" customFormat="1">
      <c r="A3" s="5" t="s">
        <v>6</v>
      </c>
      <c r="B3" s="5" t="s">
        <v>146</v>
      </c>
      <c r="C3" s="9">
        <v>0</v>
      </c>
      <c r="D3" s="9">
        <v>0</v>
      </c>
      <c r="E3" s="9">
        <v>0</v>
      </c>
      <c r="F3" s="9">
        <v>0</v>
      </c>
      <c r="G3" s="9">
        <v>0</v>
      </c>
    </row>
    <row r="4" spans="1:7" s="1" customFormat="1">
      <c r="A4" s="5" t="s">
        <v>7</v>
      </c>
      <c r="B4" s="5" t="s">
        <v>147</v>
      </c>
      <c r="C4" s="9">
        <v>2.3E-2</v>
      </c>
      <c r="D4" s="9">
        <v>3.3000000000000002E-2</v>
      </c>
      <c r="E4" s="9">
        <f>E6*0.05</f>
        <v>1.7500000000000003E-3</v>
      </c>
      <c r="F4" s="9">
        <v>5.8000000000000003E-2</v>
      </c>
      <c r="G4" s="9">
        <v>0</v>
      </c>
    </row>
    <row r="5" spans="1:7" s="1" customFormat="1">
      <c r="A5" s="5" t="s">
        <v>8</v>
      </c>
      <c r="B5" s="5" t="s">
        <v>148</v>
      </c>
      <c r="C5" s="9">
        <v>7.0000000000000007E-2</v>
      </c>
      <c r="D5" s="9">
        <v>0.1</v>
      </c>
      <c r="E5" s="9">
        <f>E6/2</f>
        <v>1.7500000000000002E-2</v>
      </c>
      <c r="F5" s="9">
        <v>0.17499999999999999</v>
      </c>
      <c r="G5" s="9">
        <v>0</v>
      </c>
    </row>
    <row r="6" spans="1:7" s="1" customFormat="1">
      <c r="A6" s="5" t="s">
        <v>9</v>
      </c>
      <c r="B6" s="5" t="s">
        <v>149</v>
      </c>
      <c r="C6" s="9">
        <v>0.14000000000000001</v>
      </c>
      <c r="D6" s="9">
        <v>0.2</v>
      </c>
      <c r="E6" s="9">
        <v>3.5000000000000003E-2</v>
      </c>
      <c r="F6" s="9">
        <v>0.35</v>
      </c>
      <c r="G6" s="9">
        <v>0</v>
      </c>
    </row>
    <row r="7" spans="1:7" s="1" customFormat="1">
      <c r="A7" s="5" t="s">
        <v>10</v>
      </c>
      <c r="B7" s="5" t="s">
        <v>150</v>
      </c>
      <c r="C7" s="9">
        <v>0.23300000000000001</v>
      </c>
      <c r="D7" s="9">
        <v>0.33</v>
      </c>
      <c r="E7" s="9">
        <v>3.5000000000000003E-2</v>
      </c>
      <c r="F7" s="9">
        <v>0.57999999999999996</v>
      </c>
      <c r="G7" s="9">
        <v>0</v>
      </c>
    </row>
    <row r="8" spans="1:7" s="1" customFormat="1">
      <c r="A8" s="5" t="s">
        <v>11</v>
      </c>
      <c r="B8" s="5" t="s">
        <v>151</v>
      </c>
      <c r="C8" s="9">
        <v>0.23300000000000001</v>
      </c>
      <c r="D8" s="9">
        <v>0.33</v>
      </c>
      <c r="E8" s="9">
        <v>3.5000000000000003E-2</v>
      </c>
      <c r="F8" s="9">
        <v>0.57999999999999996</v>
      </c>
      <c r="G8" s="9">
        <v>0</v>
      </c>
    </row>
    <row r="9" spans="1:7" s="1" customFormat="1">
      <c r="A9" s="5" t="s">
        <v>12</v>
      </c>
      <c r="B9" s="5" t="s">
        <v>152</v>
      </c>
      <c r="C9" s="9">
        <f>C3*2.6</f>
        <v>0</v>
      </c>
      <c r="D9" s="9">
        <v>0</v>
      </c>
      <c r="E9" s="9">
        <v>0</v>
      </c>
      <c r="F9" s="9">
        <v>0</v>
      </c>
      <c r="G9" s="9">
        <v>0</v>
      </c>
    </row>
    <row r="10" spans="1:7" s="1" customFormat="1">
      <c r="A10" s="5" t="s">
        <v>13</v>
      </c>
      <c r="B10" s="5" t="s">
        <v>153</v>
      </c>
      <c r="C10" s="9">
        <v>0.06</v>
      </c>
      <c r="D10" s="9">
        <v>0</v>
      </c>
      <c r="E10" s="9">
        <f>E12*0.05</f>
        <v>1.2999999999999999E-3</v>
      </c>
      <c r="F10" s="9">
        <v>0</v>
      </c>
      <c r="G10" s="9">
        <v>0</v>
      </c>
    </row>
    <row r="11" spans="1:7" s="1" customFormat="1">
      <c r="A11" s="5" t="s">
        <v>14</v>
      </c>
      <c r="B11" s="5" t="s">
        <v>154</v>
      </c>
      <c r="C11" s="9">
        <v>0.18</v>
      </c>
      <c r="D11" s="9">
        <v>0</v>
      </c>
      <c r="E11" s="9">
        <f>E12/2</f>
        <v>1.2999999999999999E-2</v>
      </c>
      <c r="F11" s="9">
        <v>0</v>
      </c>
      <c r="G11" s="9">
        <v>0</v>
      </c>
    </row>
    <row r="12" spans="1:7" s="1" customFormat="1">
      <c r="A12" s="5" t="s">
        <v>15</v>
      </c>
      <c r="B12" s="5" t="s">
        <v>155</v>
      </c>
      <c r="C12" s="9">
        <v>0.36</v>
      </c>
      <c r="D12" s="9">
        <v>0</v>
      </c>
      <c r="E12" s="9">
        <v>2.5999999999999999E-2</v>
      </c>
      <c r="F12" s="9">
        <v>0</v>
      </c>
      <c r="G12" s="9">
        <v>0</v>
      </c>
    </row>
    <row r="13" spans="1:7" s="1" customFormat="1">
      <c r="A13" s="5" t="s">
        <v>16</v>
      </c>
      <c r="B13" s="5" t="s">
        <v>156</v>
      </c>
      <c r="C13" s="9">
        <v>0.6</v>
      </c>
      <c r="D13" s="9">
        <v>0</v>
      </c>
      <c r="E13" s="9">
        <v>2.5999999999999999E-2</v>
      </c>
      <c r="F13" s="9">
        <v>0</v>
      </c>
      <c r="G13" s="9">
        <v>0</v>
      </c>
    </row>
    <row r="14" spans="1:7" s="1" customFormat="1">
      <c r="A14" s="5" t="s">
        <v>17</v>
      </c>
      <c r="B14" s="5" t="s">
        <v>157</v>
      </c>
      <c r="C14" s="9">
        <v>0.6</v>
      </c>
      <c r="D14" s="9">
        <v>0</v>
      </c>
      <c r="E14" s="9">
        <v>2.5999999999999999E-2</v>
      </c>
      <c r="F14" s="9">
        <v>0</v>
      </c>
      <c r="G14" s="9">
        <v>0</v>
      </c>
    </row>
    <row r="15" spans="1:7" s="1" customFormat="1">
      <c r="A15" s="5" t="s">
        <v>18</v>
      </c>
      <c r="B15" s="5" t="s">
        <v>158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</row>
    <row r="16" spans="1:7" s="1" customFormat="1">
      <c r="A16" s="5" t="s">
        <v>19</v>
      </c>
      <c r="B16" s="5" t="s">
        <v>159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</row>
    <row r="17" spans="1:7" s="1" customFormat="1">
      <c r="A17" s="5" t="s">
        <v>20</v>
      </c>
      <c r="B17" s="5" t="s">
        <v>160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7" s="1" customFormat="1">
      <c r="A18" s="5" t="s">
        <v>21</v>
      </c>
      <c r="B18" s="5" t="s">
        <v>161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</row>
    <row r="19" spans="1:7" s="1" customFormat="1">
      <c r="A19" s="5" t="s">
        <v>22</v>
      </c>
      <c r="B19" s="5" t="s">
        <v>162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</row>
    <row r="20" spans="1:7" s="1" customFormat="1">
      <c r="A20" s="5" t="s">
        <v>23</v>
      </c>
      <c r="B20" s="5" t="s">
        <v>163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</row>
    <row r="21" spans="1:7">
      <c r="A21" s="4" t="s">
        <v>24</v>
      </c>
      <c r="B21" s="4" t="s">
        <v>164</v>
      </c>
      <c r="C21" s="10">
        <f>C3*-1</f>
        <v>0</v>
      </c>
      <c r="D21" s="10">
        <f>D3*-1</f>
        <v>0</v>
      </c>
      <c r="E21" s="10">
        <f>E3*-1</f>
        <v>0</v>
      </c>
      <c r="F21" s="10">
        <f>F3*-1</f>
        <v>0</v>
      </c>
      <c r="G21" s="10">
        <v>0</v>
      </c>
    </row>
    <row r="22" spans="1:7">
      <c r="A22" s="4" t="s">
        <v>25</v>
      </c>
      <c r="B22" s="4" t="s">
        <v>165</v>
      </c>
      <c r="C22" s="10">
        <f t="shared" ref="C22:D32" si="0">C4*-1</f>
        <v>-2.3E-2</v>
      </c>
      <c r="D22" s="10">
        <f t="shared" si="0"/>
        <v>-3.3000000000000002E-2</v>
      </c>
      <c r="E22" s="10">
        <f t="shared" ref="E22:F22" si="1">E4*-1</f>
        <v>-1.7500000000000003E-3</v>
      </c>
      <c r="F22" s="10">
        <f t="shared" si="1"/>
        <v>-5.8000000000000003E-2</v>
      </c>
      <c r="G22" s="10">
        <v>0</v>
      </c>
    </row>
    <row r="23" spans="1:7">
      <c r="A23" s="4" t="s">
        <v>26</v>
      </c>
      <c r="B23" s="4" t="s">
        <v>166</v>
      </c>
      <c r="C23" s="10">
        <f t="shared" si="0"/>
        <v>-7.0000000000000007E-2</v>
      </c>
      <c r="D23" s="10">
        <f t="shared" si="0"/>
        <v>-0.1</v>
      </c>
      <c r="E23" s="10">
        <f t="shared" ref="E23:F23" si="2">E5*-1</f>
        <v>-1.7500000000000002E-2</v>
      </c>
      <c r="F23" s="10">
        <f t="shared" si="2"/>
        <v>-0.17499999999999999</v>
      </c>
      <c r="G23" s="10">
        <v>0</v>
      </c>
    </row>
    <row r="24" spans="1:7">
      <c r="A24" s="4" t="s">
        <v>27</v>
      </c>
      <c r="B24" s="4" t="s">
        <v>167</v>
      </c>
      <c r="C24" s="10">
        <f t="shared" si="0"/>
        <v>-0.14000000000000001</v>
      </c>
      <c r="D24" s="10">
        <f t="shared" si="0"/>
        <v>-0.2</v>
      </c>
      <c r="E24" s="10">
        <f t="shared" ref="E24:F24" si="3">E6*-1</f>
        <v>-3.5000000000000003E-2</v>
      </c>
      <c r="F24" s="10">
        <f t="shared" si="3"/>
        <v>-0.35</v>
      </c>
      <c r="G24" s="10">
        <v>0</v>
      </c>
    </row>
    <row r="25" spans="1:7">
      <c r="A25" s="4" t="s">
        <v>28</v>
      </c>
      <c r="B25" s="4" t="s">
        <v>168</v>
      </c>
      <c r="C25" s="10">
        <f t="shared" si="0"/>
        <v>-0.23300000000000001</v>
      </c>
      <c r="D25" s="10">
        <f t="shared" si="0"/>
        <v>-0.33</v>
      </c>
      <c r="E25" s="10">
        <f t="shared" ref="E25:F25" si="4">E7*-1</f>
        <v>-3.5000000000000003E-2</v>
      </c>
      <c r="F25" s="10">
        <f t="shared" si="4"/>
        <v>-0.57999999999999996</v>
      </c>
      <c r="G25" s="10">
        <v>0</v>
      </c>
    </row>
    <row r="26" spans="1:7">
      <c r="A26" s="4" t="s">
        <v>29</v>
      </c>
      <c r="B26" s="4" t="s">
        <v>169</v>
      </c>
      <c r="C26" s="10">
        <f t="shared" si="0"/>
        <v>-0.23300000000000001</v>
      </c>
      <c r="D26" s="10">
        <f t="shared" si="0"/>
        <v>-0.33</v>
      </c>
      <c r="E26" s="10">
        <f t="shared" ref="E26:F26" si="5">E8*-1</f>
        <v>-3.5000000000000003E-2</v>
      </c>
      <c r="F26" s="10">
        <f t="shared" si="5"/>
        <v>-0.57999999999999996</v>
      </c>
      <c r="G26" s="10">
        <v>0</v>
      </c>
    </row>
    <row r="27" spans="1:7">
      <c r="A27" s="4" t="s">
        <v>30</v>
      </c>
      <c r="B27" s="4" t="s">
        <v>170</v>
      </c>
      <c r="C27" s="10">
        <f t="shared" si="0"/>
        <v>0</v>
      </c>
      <c r="D27" s="10">
        <f t="shared" si="0"/>
        <v>0</v>
      </c>
      <c r="E27" s="10">
        <f t="shared" ref="E27:F27" si="6">E9*-1</f>
        <v>0</v>
      </c>
      <c r="F27" s="10">
        <f t="shared" si="6"/>
        <v>0</v>
      </c>
      <c r="G27" s="10">
        <v>0</v>
      </c>
    </row>
    <row r="28" spans="1:7">
      <c r="A28" s="4" t="s">
        <v>31</v>
      </c>
      <c r="B28" s="4" t="s">
        <v>171</v>
      </c>
      <c r="C28" s="10">
        <f t="shared" si="0"/>
        <v>-0.06</v>
      </c>
      <c r="D28" s="10">
        <f t="shared" si="0"/>
        <v>0</v>
      </c>
      <c r="E28" s="10">
        <f t="shared" ref="E28:F28" si="7">E10*-1</f>
        <v>-1.2999999999999999E-3</v>
      </c>
      <c r="F28" s="10">
        <f t="shared" si="7"/>
        <v>0</v>
      </c>
      <c r="G28" s="10">
        <v>0</v>
      </c>
    </row>
    <row r="29" spans="1:7">
      <c r="A29" s="4" t="s">
        <v>32</v>
      </c>
      <c r="B29" s="4" t="s">
        <v>172</v>
      </c>
      <c r="C29" s="10">
        <f t="shared" si="0"/>
        <v>-0.18</v>
      </c>
      <c r="D29" s="10">
        <f t="shared" si="0"/>
        <v>0</v>
      </c>
      <c r="E29" s="10">
        <f t="shared" ref="E29:F29" si="8">E11*-1</f>
        <v>-1.2999999999999999E-2</v>
      </c>
      <c r="F29" s="10">
        <f t="shared" si="8"/>
        <v>0</v>
      </c>
      <c r="G29" s="10">
        <v>0</v>
      </c>
    </row>
    <row r="30" spans="1:7">
      <c r="A30" s="4" t="s">
        <v>33</v>
      </c>
      <c r="B30" s="4" t="s">
        <v>173</v>
      </c>
      <c r="C30" s="10">
        <f t="shared" si="0"/>
        <v>-0.36</v>
      </c>
      <c r="D30" s="10">
        <f t="shared" si="0"/>
        <v>0</v>
      </c>
      <c r="E30" s="10">
        <f t="shared" ref="E30:F30" si="9">E12*-1</f>
        <v>-2.5999999999999999E-2</v>
      </c>
      <c r="F30" s="10">
        <f t="shared" si="9"/>
        <v>0</v>
      </c>
      <c r="G30" s="10">
        <v>0</v>
      </c>
    </row>
    <row r="31" spans="1:7">
      <c r="A31" s="4" t="s">
        <v>34</v>
      </c>
      <c r="B31" s="4" t="s">
        <v>174</v>
      </c>
      <c r="C31" s="10">
        <f t="shared" si="0"/>
        <v>-0.6</v>
      </c>
      <c r="D31" s="10">
        <f t="shared" si="0"/>
        <v>0</v>
      </c>
      <c r="E31" s="10">
        <f t="shared" ref="E31:F31" si="10">E13*-1</f>
        <v>-2.5999999999999999E-2</v>
      </c>
      <c r="F31" s="10">
        <f t="shared" si="10"/>
        <v>0</v>
      </c>
      <c r="G31" s="10">
        <v>0</v>
      </c>
    </row>
    <row r="32" spans="1:7">
      <c r="A32" s="4" t="s">
        <v>35</v>
      </c>
      <c r="B32" s="4" t="s">
        <v>175</v>
      </c>
      <c r="C32" s="10">
        <f t="shared" si="0"/>
        <v>-0.6</v>
      </c>
      <c r="D32" s="10">
        <f t="shared" si="0"/>
        <v>0</v>
      </c>
      <c r="E32" s="10">
        <f t="shared" ref="E32:F32" si="11">E14*-1</f>
        <v>-2.5999999999999999E-2</v>
      </c>
      <c r="F32" s="10">
        <f t="shared" si="11"/>
        <v>0</v>
      </c>
      <c r="G32" s="10">
        <v>0</v>
      </c>
    </row>
    <row r="33" spans="1:7">
      <c r="A33" s="4" t="s">
        <v>36</v>
      </c>
      <c r="B33" s="4" t="s">
        <v>176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</row>
    <row r="34" spans="1:7">
      <c r="A34" s="4" t="s">
        <v>37</v>
      </c>
      <c r="B34" s="4" t="s">
        <v>177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</row>
    <row r="35" spans="1:7">
      <c r="A35" s="4" t="s">
        <v>38</v>
      </c>
      <c r="B35" s="4" t="s">
        <v>178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</row>
    <row r="36" spans="1:7">
      <c r="A36" s="4" t="s">
        <v>39</v>
      </c>
      <c r="B36" s="4" t="s">
        <v>179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</row>
    <row r="37" spans="1:7">
      <c r="A37" s="4" t="s">
        <v>40</v>
      </c>
      <c r="B37" s="4" t="s">
        <v>180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</row>
    <row r="38" spans="1:7">
      <c r="A38" s="4" t="s">
        <v>41</v>
      </c>
      <c r="B38" s="4" t="s">
        <v>181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</row>
    <row r="39" spans="1:7" s="1" customFormat="1">
      <c r="A39" s="5" t="s">
        <v>42</v>
      </c>
      <c r="B39" s="5" t="s">
        <v>225</v>
      </c>
      <c r="C39" s="8">
        <f>1000*C3/C$8</f>
        <v>0</v>
      </c>
      <c r="D39" s="8">
        <f t="shared" ref="D39:F39" si="12">1000*D3/D$8</f>
        <v>0</v>
      </c>
      <c r="E39" s="8">
        <f t="shared" si="12"/>
        <v>0</v>
      </c>
      <c r="F39" s="8">
        <f t="shared" si="12"/>
        <v>0</v>
      </c>
      <c r="G39" s="8">
        <v>0</v>
      </c>
    </row>
    <row r="40" spans="1:7" s="1" customFormat="1">
      <c r="A40" s="5" t="s">
        <v>43</v>
      </c>
      <c r="B40" s="5" t="s">
        <v>226</v>
      </c>
      <c r="C40" s="8">
        <f t="shared" ref="C40:F56" si="13">1000*C4/C$8</f>
        <v>98.71244635193132</v>
      </c>
      <c r="D40" s="8">
        <f t="shared" si="13"/>
        <v>100</v>
      </c>
      <c r="E40" s="8">
        <f t="shared" si="13"/>
        <v>50</v>
      </c>
      <c r="F40" s="8">
        <f t="shared" si="13"/>
        <v>100</v>
      </c>
      <c r="G40" s="8">
        <v>0</v>
      </c>
    </row>
    <row r="41" spans="1:7" s="1" customFormat="1">
      <c r="A41" s="5" t="s">
        <v>44</v>
      </c>
      <c r="B41" s="5" t="s">
        <v>227</v>
      </c>
      <c r="C41" s="8">
        <f t="shared" si="13"/>
        <v>300.42918454935619</v>
      </c>
      <c r="D41" s="8">
        <f t="shared" si="13"/>
        <v>303.030303030303</v>
      </c>
      <c r="E41" s="8">
        <f t="shared" si="13"/>
        <v>499.99999999999994</v>
      </c>
      <c r="F41" s="8">
        <f t="shared" si="13"/>
        <v>301.72413793103448</v>
      </c>
      <c r="G41" s="8">
        <v>0</v>
      </c>
    </row>
    <row r="42" spans="1:7" s="1" customFormat="1">
      <c r="A42" s="5" t="s">
        <v>45</v>
      </c>
      <c r="B42" s="5" t="s">
        <v>228</v>
      </c>
      <c r="C42" s="8">
        <f t="shared" si="13"/>
        <v>600.85836909871239</v>
      </c>
      <c r="D42" s="8">
        <f t="shared" si="13"/>
        <v>606.06060606060601</v>
      </c>
      <c r="E42" s="8">
        <f t="shared" si="13"/>
        <v>999.99999999999989</v>
      </c>
      <c r="F42" s="8">
        <f t="shared" si="13"/>
        <v>603.44827586206895</v>
      </c>
      <c r="G42" s="8">
        <v>0</v>
      </c>
    </row>
    <row r="43" spans="1:7" s="1" customFormat="1">
      <c r="A43" s="5" t="s">
        <v>46</v>
      </c>
      <c r="B43" s="5" t="s">
        <v>229</v>
      </c>
      <c r="C43" s="8">
        <f t="shared" si="13"/>
        <v>1000</v>
      </c>
      <c r="D43" s="8">
        <f t="shared" si="13"/>
        <v>1000</v>
      </c>
      <c r="E43" s="8">
        <f t="shared" si="13"/>
        <v>999.99999999999989</v>
      </c>
      <c r="F43" s="8">
        <f t="shared" si="13"/>
        <v>1000.0000000000001</v>
      </c>
      <c r="G43" s="8">
        <v>0</v>
      </c>
    </row>
    <row r="44" spans="1:7" s="1" customFormat="1">
      <c r="A44" s="5" t="s">
        <v>47</v>
      </c>
      <c r="B44" s="5" t="s">
        <v>230</v>
      </c>
      <c r="C44" s="8">
        <f t="shared" si="13"/>
        <v>1000</v>
      </c>
      <c r="D44" s="8">
        <f t="shared" si="13"/>
        <v>1000</v>
      </c>
      <c r="E44" s="8">
        <f t="shared" si="13"/>
        <v>999.99999999999989</v>
      </c>
      <c r="F44" s="8">
        <f t="shared" si="13"/>
        <v>1000.0000000000001</v>
      </c>
      <c r="G44" s="8">
        <v>0</v>
      </c>
    </row>
    <row r="45" spans="1:7" s="1" customFormat="1">
      <c r="A45" s="5" t="s">
        <v>48</v>
      </c>
      <c r="B45" s="5" t="s">
        <v>195</v>
      </c>
      <c r="C45" s="8">
        <f t="shared" si="13"/>
        <v>0</v>
      </c>
      <c r="D45" s="8">
        <f t="shared" si="13"/>
        <v>0</v>
      </c>
      <c r="E45" s="8">
        <f t="shared" si="13"/>
        <v>0</v>
      </c>
      <c r="F45" s="8">
        <f t="shared" si="13"/>
        <v>0</v>
      </c>
      <c r="G45" s="8">
        <v>0</v>
      </c>
    </row>
    <row r="46" spans="1:7" s="1" customFormat="1">
      <c r="A46" s="5" t="s">
        <v>49</v>
      </c>
      <c r="B46" s="5" t="s">
        <v>196</v>
      </c>
      <c r="C46" s="8">
        <f t="shared" si="13"/>
        <v>257.51072961373387</v>
      </c>
      <c r="D46" s="8">
        <f t="shared" si="13"/>
        <v>0</v>
      </c>
      <c r="E46" s="8">
        <f t="shared" si="13"/>
        <v>37.142857142857139</v>
      </c>
      <c r="F46" s="8">
        <f t="shared" si="13"/>
        <v>0</v>
      </c>
      <c r="G46" s="8">
        <v>0</v>
      </c>
    </row>
    <row r="47" spans="1:7" s="1" customFormat="1">
      <c r="A47" s="5" t="s">
        <v>50</v>
      </c>
      <c r="B47" s="5" t="s">
        <v>197</v>
      </c>
      <c r="C47" s="8">
        <f t="shared" si="13"/>
        <v>772.53218884120167</v>
      </c>
      <c r="D47" s="8">
        <f t="shared" si="13"/>
        <v>0</v>
      </c>
      <c r="E47" s="8">
        <f t="shared" si="13"/>
        <v>371.42857142857139</v>
      </c>
      <c r="F47" s="8">
        <f t="shared" si="13"/>
        <v>0</v>
      </c>
      <c r="G47" s="8">
        <v>0</v>
      </c>
    </row>
    <row r="48" spans="1:7" s="1" customFormat="1">
      <c r="A48" s="5" t="s">
        <v>51</v>
      </c>
      <c r="B48" s="5" t="s">
        <v>198</v>
      </c>
      <c r="C48" s="8">
        <f t="shared" si="13"/>
        <v>1545.0643776824033</v>
      </c>
      <c r="D48" s="8">
        <f t="shared" si="13"/>
        <v>0</v>
      </c>
      <c r="E48" s="8">
        <f t="shared" si="13"/>
        <v>742.85714285714278</v>
      </c>
      <c r="F48" s="8">
        <f t="shared" si="13"/>
        <v>0</v>
      </c>
      <c r="G48" s="8">
        <v>0</v>
      </c>
    </row>
    <row r="49" spans="1:7" s="1" customFormat="1">
      <c r="A49" s="5" t="s">
        <v>52</v>
      </c>
      <c r="B49" s="5" t="s">
        <v>199</v>
      </c>
      <c r="C49" s="8">
        <f t="shared" si="13"/>
        <v>2575.1072961373388</v>
      </c>
      <c r="D49" s="8">
        <f t="shared" si="13"/>
        <v>0</v>
      </c>
      <c r="E49" s="8">
        <f t="shared" si="13"/>
        <v>742.85714285714278</v>
      </c>
      <c r="F49" s="8">
        <f t="shared" si="13"/>
        <v>0</v>
      </c>
      <c r="G49" s="8">
        <v>0</v>
      </c>
    </row>
    <row r="50" spans="1:7" s="1" customFormat="1">
      <c r="A50" s="5" t="s">
        <v>53</v>
      </c>
      <c r="B50" s="5" t="s">
        <v>200</v>
      </c>
      <c r="C50" s="8">
        <f t="shared" si="13"/>
        <v>2575.1072961373388</v>
      </c>
      <c r="D50" s="8">
        <f t="shared" si="13"/>
        <v>0</v>
      </c>
      <c r="E50" s="8">
        <f t="shared" si="13"/>
        <v>742.85714285714278</v>
      </c>
      <c r="F50" s="8">
        <f t="shared" si="13"/>
        <v>0</v>
      </c>
      <c r="G50" s="8">
        <v>0</v>
      </c>
    </row>
    <row r="51" spans="1:7" s="1" customFormat="1">
      <c r="A51" s="5" t="s">
        <v>54</v>
      </c>
      <c r="B51" s="5" t="s">
        <v>201</v>
      </c>
      <c r="C51" s="8">
        <f t="shared" si="13"/>
        <v>0</v>
      </c>
      <c r="D51" s="8">
        <f t="shared" si="13"/>
        <v>0</v>
      </c>
      <c r="E51" s="8">
        <f t="shared" si="13"/>
        <v>0</v>
      </c>
      <c r="F51" s="8">
        <f t="shared" si="13"/>
        <v>0</v>
      </c>
      <c r="G51" s="8">
        <v>0</v>
      </c>
    </row>
    <row r="52" spans="1:7" s="1" customFormat="1">
      <c r="A52" s="5" t="s">
        <v>55</v>
      </c>
      <c r="B52" s="5" t="s">
        <v>202</v>
      </c>
      <c r="C52" s="8">
        <f t="shared" si="13"/>
        <v>0</v>
      </c>
      <c r="D52" s="8">
        <f t="shared" si="13"/>
        <v>0</v>
      </c>
      <c r="E52" s="8">
        <f t="shared" si="13"/>
        <v>0</v>
      </c>
      <c r="F52" s="8">
        <f t="shared" si="13"/>
        <v>0</v>
      </c>
      <c r="G52" s="8">
        <v>0</v>
      </c>
    </row>
    <row r="53" spans="1:7" s="1" customFormat="1">
      <c r="A53" s="5" t="s">
        <v>56</v>
      </c>
      <c r="B53" s="5" t="s">
        <v>203</v>
      </c>
      <c r="C53" s="8">
        <f t="shared" si="13"/>
        <v>0</v>
      </c>
      <c r="D53" s="8">
        <f t="shared" si="13"/>
        <v>0</v>
      </c>
      <c r="E53" s="8">
        <f t="shared" si="13"/>
        <v>0</v>
      </c>
      <c r="F53" s="8">
        <f t="shared" si="13"/>
        <v>0</v>
      </c>
      <c r="G53" s="8">
        <v>0</v>
      </c>
    </row>
    <row r="54" spans="1:7" s="1" customFormat="1">
      <c r="A54" s="5" t="s">
        <v>57</v>
      </c>
      <c r="B54" s="5" t="s">
        <v>204</v>
      </c>
      <c r="C54" s="8">
        <f t="shared" si="13"/>
        <v>0</v>
      </c>
      <c r="D54" s="8">
        <f t="shared" si="13"/>
        <v>0</v>
      </c>
      <c r="E54" s="8">
        <f t="shared" si="13"/>
        <v>0</v>
      </c>
      <c r="F54" s="8">
        <f t="shared" si="13"/>
        <v>0</v>
      </c>
      <c r="G54" s="8">
        <v>0</v>
      </c>
    </row>
    <row r="55" spans="1:7" s="1" customFormat="1">
      <c r="A55" s="5" t="s">
        <v>58</v>
      </c>
      <c r="B55" s="5" t="s">
        <v>205</v>
      </c>
      <c r="C55" s="8">
        <f t="shared" si="13"/>
        <v>0</v>
      </c>
      <c r="D55" s="8">
        <f t="shared" si="13"/>
        <v>0</v>
      </c>
      <c r="E55" s="8">
        <f t="shared" si="13"/>
        <v>0</v>
      </c>
      <c r="F55" s="8">
        <f t="shared" si="13"/>
        <v>0</v>
      </c>
      <c r="G55" s="8">
        <v>0</v>
      </c>
    </row>
    <row r="56" spans="1:7" s="1" customFormat="1">
      <c r="A56" s="5" t="s">
        <v>59</v>
      </c>
      <c r="B56" s="5" t="s">
        <v>206</v>
      </c>
      <c r="C56" s="8">
        <f t="shared" si="13"/>
        <v>0</v>
      </c>
      <c r="D56" s="8">
        <f t="shared" si="13"/>
        <v>0</v>
      </c>
      <c r="E56" s="8">
        <f t="shared" si="13"/>
        <v>0</v>
      </c>
      <c r="F56" s="8">
        <f t="shared" si="13"/>
        <v>0</v>
      </c>
      <c r="G56" s="8">
        <v>0</v>
      </c>
    </row>
    <row r="57" spans="1:7">
      <c r="A57" s="4" t="s">
        <v>60</v>
      </c>
      <c r="B57" s="4" t="s">
        <v>207</v>
      </c>
      <c r="C57" s="7">
        <f>1000*C21/C$8</f>
        <v>0</v>
      </c>
      <c r="D57" s="7">
        <f t="shared" ref="D57:F57" si="14">1000*D21/D$8</f>
        <v>0</v>
      </c>
      <c r="E57" s="7">
        <f t="shared" si="14"/>
        <v>0</v>
      </c>
      <c r="F57" s="7">
        <f t="shared" si="14"/>
        <v>0</v>
      </c>
      <c r="G57" s="7">
        <v>0</v>
      </c>
    </row>
    <row r="58" spans="1:7">
      <c r="A58" s="4" t="s">
        <v>61</v>
      </c>
      <c r="B58" s="4" t="s">
        <v>208</v>
      </c>
      <c r="C58" s="7">
        <f t="shared" ref="C58:F74" si="15">1000*C22/C$8</f>
        <v>-98.71244635193132</v>
      </c>
      <c r="D58" s="7">
        <f t="shared" si="15"/>
        <v>-100</v>
      </c>
      <c r="E58" s="7">
        <f t="shared" si="15"/>
        <v>-50</v>
      </c>
      <c r="F58" s="7">
        <f t="shared" si="15"/>
        <v>-100</v>
      </c>
      <c r="G58" s="7">
        <v>0</v>
      </c>
    </row>
    <row r="59" spans="1:7">
      <c r="A59" s="4" t="s">
        <v>62</v>
      </c>
      <c r="B59" s="4" t="s">
        <v>209</v>
      </c>
      <c r="C59" s="7">
        <f t="shared" si="15"/>
        <v>-300.42918454935619</v>
      </c>
      <c r="D59" s="7">
        <f t="shared" si="15"/>
        <v>-303.030303030303</v>
      </c>
      <c r="E59" s="7">
        <f t="shared" si="15"/>
        <v>-499.99999999999994</v>
      </c>
      <c r="F59" s="7">
        <f t="shared" si="15"/>
        <v>-301.72413793103448</v>
      </c>
      <c r="G59" s="7">
        <v>0</v>
      </c>
    </row>
    <row r="60" spans="1:7">
      <c r="A60" s="4" t="s">
        <v>63</v>
      </c>
      <c r="B60" s="4" t="s">
        <v>210</v>
      </c>
      <c r="C60" s="7">
        <f t="shared" si="15"/>
        <v>-600.85836909871239</v>
      </c>
      <c r="D60" s="7">
        <f t="shared" si="15"/>
        <v>-606.06060606060601</v>
      </c>
      <c r="E60" s="7">
        <f t="shared" si="15"/>
        <v>-999.99999999999989</v>
      </c>
      <c r="F60" s="7">
        <f t="shared" si="15"/>
        <v>-603.44827586206895</v>
      </c>
      <c r="G60" s="7">
        <v>0</v>
      </c>
    </row>
    <row r="61" spans="1:7">
      <c r="A61" s="4" t="s">
        <v>64</v>
      </c>
      <c r="B61" s="4" t="s">
        <v>211</v>
      </c>
      <c r="C61" s="7">
        <f t="shared" si="15"/>
        <v>-1000</v>
      </c>
      <c r="D61" s="7">
        <f t="shared" si="15"/>
        <v>-1000</v>
      </c>
      <c r="E61" s="7">
        <f t="shared" si="15"/>
        <v>-999.99999999999989</v>
      </c>
      <c r="F61" s="7">
        <f t="shared" si="15"/>
        <v>-1000.0000000000001</v>
      </c>
      <c r="G61" s="7">
        <v>0</v>
      </c>
    </row>
    <row r="62" spans="1:7">
      <c r="A62" s="4" t="s">
        <v>65</v>
      </c>
      <c r="B62" s="4" t="s">
        <v>212</v>
      </c>
      <c r="C62" s="7">
        <f t="shared" si="15"/>
        <v>-1000</v>
      </c>
      <c r="D62" s="7">
        <f t="shared" si="15"/>
        <v>-1000</v>
      </c>
      <c r="E62" s="7">
        <f t="shared" si="15"/>
        <v>-999.99999999999989</v>
      </c>
      <c r="F62" s="7">
        <f t="shared" si="15"/>
        <v>-1000.0000000000001</v>
      </c>
      <c r="G62" s="7">
        <v>0</v>
      </c>
    </row>
    <row r="63" spans="1:7">
      <c r="A63" s="4" t="s">
        <v>66</v>
      </c>
      <c r="B63" s="4" t="s">
        <v>213</v>
      </c>
      <c r="C63" s="7">
        <f t="shared" si="15"/>
        <v>0</v>
      </c>
      <c r="D63" s="7">
        <f t="shared" si="15"/>
        <v>0</v>
      </c>
      <c r="E63" s="7">
        <f t="shared" si="15"/>
        <v>0</v>
      </c>
      <c r="F63" s="7">
        <f t="shared" si="15"/>
        <v>0</v>
      </c>
      <c r="G63" s="7">
        <v>0</v>
      </c>
    </row>
    <row r="64" spans="1:7">
      <c r="A64" s="4" t="s">
        <v>67</v>
      </c>
      <c r="B64" s="4" t="s">
        <v>214</v>
      </c>
      <c r="C64" s="7">
        <f t="shared" si="15"/>
        <v>-257.51072961373387</v>
      </c>
      <c r="D64" s="7">
        <f t="shared" si="15"/>
        <v>0</v>
      </c>
      <c r="E64" s="7">
        <f t="shared" si="15"/>
        <v>-37.142857142857139</v>
      </c>
      <c r="F64" s="7">
        <f t="shared" si="15"/>
        <v>0</v>
      </c>
      <c r="G64" s="7">
        <v>0</v>
      </c>
    </row>
    <row r="65" spans="1:7">
      <c r="A65" s="4" t="s">
        <v>68</v>
      </c>
      <c r="B65" s="4" t="s">
        <v>215</v>
      </c>
      <c r="C65" s="7">
        <f t="shared" si="15"/>
        <v>-772.53218884120167</v>
      </c>
      <c r="D65" s="7">
        <f t="shared" si="15"/>
        <v>0</v>
      </c>
      <c r="E65" s="7">
        <f t="shared" si="15"/>
        <v>-371.42857142857139</v>
      </c>
      <c r="F65" s="7">
        <f t="shared" si="15"/>
        <v>0</v>
      </c>
      <c r="G65" s="7">
        <v>0</v>
      </c>
    </row>
    <row r="66" spans="1:7">
      <c r="A66" s="4" t="s">
        <v>69</v>
      </c>
      <c r="B66" s="4" t="s">
        <v>216</v>
      </c>
      <c r="C66" s="7">
        <f t="shared" si="15"/>
        <v>-1545.0643776824033</v>
      </c>
      <c r="D66" s="7">
        <f t="shared" si="15"/>
        <v>0</v>
      </c>
      <c r="E66" s="7">
        <f t="shared" si="15"/>
        <v>-742.85714285714278</v>
      </c>
      <c r="F66" s="7">
        <f t="shared" si="15"/>
        <v>0</v>
      </c>
      <c r="G66" s="7">
        <v>0</v>
      </c>
    </row>
    <row r="67" spans="1:7">
      <c r="A67" s="4" t="s">
        <v>70</v>
      </c>
      <c r="B67" s="4" t="s">
        <v>217</v>
      </c>
      <c r="C67" s="7">
        <f>1000*C31/C$8</f>
        <v>-2575.1072961373388</v>
      </c>
      <c r="D67" s="7">
        <f t="shared" si="15"/>
        <v>0</v>
      </c>
      <c r="E67" s="7">
        <f t="shared" si="15"/>
        <v>-742.85714285714278</v>
      </c>
      <c r="F67" s="7">
        <f t="shared" si="15"/>
        <v>0</v>
      </c>
      <c r="G67" s="7">
        <v>0</v>
      </c>
    </row>
    <row r="68" spans="1:7">
      <c r="A68" s="4" t="s">
        <v>71</v>
      </c>
      <c r="B68" s="4" t="s">
        <v>218</v>
      </c>
      <c r="C68" s="7">
        <f t="shared" si="15"/>
        <v>-2575.1072961373388</v>
      </c>
      <c r="D68" s="7">
        <f t="shared" si="15"/>
        <v>0</v>
      </c>
      <c r="E68" s="7">
        <f t="shared" si="15"/>
        <v>-742.85714285714278</v>
      </c>
      <c r="F68" s="7">
        <f t="shared" si="15"/>
        <v>0</v>
      </c>
      <c r="G68" s="7">
        <v>0</v>
      </c>
    </row>
    <row r="69" spans="1:7">
      <c r="A69" s="4" t="s">
        <v>72</v>
      </c>
      <c r="B69" s="4" t="s">
        <v>219</v>
      </c>
      <c r="C69" s="7">
        <f t="shared" si="15"/>
        <v>0</v>
      </c>
      <c r="D69" s="7">
        <f t="shared" si="15"/>
        <v>0</v>
      </c>
      <c r="E69" s="7">
        <f t="shared" si="15"/>
        <v>0</v>
      </c>
      <c r="F69" s="7">
        <f t="shared" si="15"/>
        <v>0</v>
      </c>
      <c r="G69" s="7">
        <v>0</v>
      </c>
    </row>
    <row r="70" spans="1:7">
      <c r="A70" s="4" t="s">
        <v>73</v>
      </c>
      <c r="B70" s="4" t="s">
        <v>220</v>
      </c>
      <c r="C70" s="7">
        <f t="shared" si="15"/>
        <v>0</v>
      </c>
      <c r="D70" s="7">
        <f t="shared" si="15"/>
        <v>0</v>
      </c>
      <c r="E70" s="7">
        <f t="shared" si="15"/>
        <v>0</v>
      </c>
      <c r="F70" s="7">
        <f t="shared" si="15"/>
        <v>0</v>
      </c>
      <c r="G70" s="7">
        <v>0</v>
      </c>
    </row>
    <row r="71" spans="1:7">
      <c r="A71" s="4" t="s">
        <v>74</v>
      </c>
      <c r="B71" s="4" t="s">
        <v>221</v>
      </c>
      <c r="C71" s="7">
        <f t="shared" si="15"/>
        <v>0</v>
      </c>
      <c r="D71" s="7">
        <f t="shared" si="15"/>
        <v>0</v>
      </c>
      <c r="E71" s="7">
        <f t="shared" si="15"/>
        <v>0</v>
      </c>
      <c r="F71" s="7">
        <f t="shared" si="15"/>
        <v>0</v>
      </c>
      <c r="G71" s="7">
        <v>0</v>
      </c>
    </row>
    <row r="72" spans="1:7">
      <c r="A72" s="4" t="s">
        <v>75</v>
      </c>
      <c r="B72" s="4" t="s">
        <v>222</v>
      </c>
      <c r="C72" s="7">
        <f t="shared" si="15"/>
        <v>0</v>
      </c>
      <c r="D72" s="7">
        <f t="shared" si="15"/>
        <v>0</v>
      </c>
      <c r="E72" s="7">
        <f t="shared" si="15"/>
        <v>0</v>
      </c>
      <c r="F72" s="7">
        <f t="shared" si="15"/>
        <v>0</v>
      </c>
      <c r="G72" s="7">
        <v>0</v>
      </c>
    </row>
    <row r="73" spans="1:7">
      <c r="A73" s="4" t="s">
        <v>76</v>
      </c>
      <c r="B73" s="4" t="s">
        <v>223</v>
      </c>
      <c r="C73" s="7">
        <f t="shared" si="15"/>
        <v>0</v>
      </c>
      <c r="D73" s="7">
        <f t="shared" si="15"/>
        <v>0</v>
      </c>
      <c r="E73" s="7">
        <f t="shared" si="15"/>
        <v>0</v>
      </c>
      <c r="F73" s="7">
        <f t="shared" si="15"/>
        <v>0</v>
      </c>
      <c r="G73" s="7">
        <v>0</v>
      </c>
    </row>
    <row r="74" spans="1:7">
      <c r="A74" s="4" t="s">
        <v>77</v>
      </c>
      <c r="B74" s="4" t="s">
        <v>224</v>
      </c>
      <c r="C74" s="7">
        <f t="shared" si="15"/>
        <v>0</v>
      </c>
      <c r="D74" s="7">
        <f t="shared" si="15"/>
        <v>0</v>
      </c>
      <c r="E74" s="7">
        <f t="shared" si="15"/>
        <v>0</v>
      </c>
      <c r="F74" s="7">
        <f t="shared" si="15"/>
        <v>0</v>
      </c>
      <c r="G74" s="7">
        <v>0</v>
      </c>
    </row>
    <row r="75" spans="1:7" s="1" customFormat="1">
      <c r="A75" s="5" t="s">
        <v>78</v>
      </c>
      <c r="B75" s="5" t="s">
        <v>189</v>
      </c>
      <c r="C75" s="8">
        <v>5000</v>
      </c>
      <c r="D75" s="8">
        <v>5000</v>
      </c>
      <c r="E75" s="8">
        <v>5000</v>
      </c>
      <c r="F75" s="8">
        <v>5000</v>
      </c>
      <c r="G75" s="8">
        <v>0</v>
      </c>
    </row>
    <row r="76" spans="1:7" s="1" customFormat="1">
      <c r="A76" s="5" t="s">
        <v>79</v>
      </c>
      <c r="B76" s="5" t="s">
        <v>190</v>
      </c>
      <c r="C76" s="8">
        <v>5000</v>
      </c>
      <c r="D76" s="8">
        <v>5000</v>
      </c>
      <c r="E76" s="8">
        <v>5000</v>
      </c>
      <c r="F76" s="8">
        <v>5000</v>
      </c>
      <c r="G76" s="8">
        <v>0</v>
      </c>
    </row>
    <row r="77" spans="1:7" s="1" customFormat="1">
      <c r="A77" s="5" t="s">
        <v>80</v>
      </c>
      <c r="B77" s="5" t="s">
        <v>191</v>
      </c>
      <c r="C77" s="8">
        <v>20000</v>
      </c>
      <c r="D77" s="8">
        <v>20000</v>
      </c>
      <c r="E77" s="8">
        <v>20000</v>
      </c>
      <c r="F77" s="8">
        <v>20000</v>
      </c>
      <c r="G77" s="8">
        <v>0</v>
      </c>
    </row>
    <row r="78" spans="1:7" s="1" customFormat="1">
      <c r="A78" s="5" t="s">
        <v>81</v>
      </c>
      <c r="B78" s="5" t="s">
        <v>192</v>
      </c>
      <c r="C78" s="8">
        <v>40000</v>
      </c>
      <c r="D78" s="8">
        <v>40000</v>
      </c>
      <c r="E78" s="8">
        <v>40000</v>
      </c>
      <c r="F78" s="8">
        <v>40000</v>
      </c>
      <c r="G78" s="8">
        <v>0</v>
      </c>
    </row>
    <row r="79" spans="1:7" s="1" customFormat="1">
      <c r="A79" s="5" t="s">
        <v>82</v>
      </c>
      <c r="B79" s="5" t="s">
        <v>193</v>
      </c>
      <c r="C79" s="8">
        <v>60000</v>
      </c>
      <c r="D79" s="8">
        <v>60000</v>
      </c>
      <c r="E79" s="8">
        <v>60000</v>
      </c>
      <c r="F79" s="8">
        <v>60000</v>
      </c>
      <c r="G79" s="8">
        <v>0</v>
      </c>
    </row>
    <row r="80" spans="1:7" s="1" customFormat="1">
      <c r="A80" s="5" t="s">
        <v>83</v>
      </c>
      <c r="B80" s="5" t="s">
        <v>194</v>
      </c>
      <c r="C80" s="8">
        <v>60000</v>
      </c>
      <c r="D80" s="8">
        <v>60000</v>
      </c>
      <c r="E80" s="8">
        <v>60000</v>
      </c>
      <c r="F80" s="8">
        <v>60000</v>
      </c>
      <c r="G80" s="8">
        <v>0</v>
      </c>
    </row>
    <row r="81" spans="1:7">
      <c r="A81" s="4" t="s">
        <v>84</v>
      </c>
      <c r="B81" s="4" t="s">
        <v>243</v>
      </c>
      <c r="C81" s="7">
        <f>C75*-1</f>
        <v>-5000</v>
      </c>
      <c r="D81" s="7">
        <f t="shared" ref="D81:F81" si="16">D75*-1</f>
        <v>-5000</v>
      </c>
      <c r="E81" s="7">
        <f t="shared" si="16"/>
        <v>-5000</v>
      </c>
      <c r="F81" s="7">
        <f t="shared" si="16"/>
        <v>-5000</v>
      </c>
      <c r="G81" s="7">
        <v>0</v>
      </c>
    </row>
    <row r="82" spans="1:7">
      <c r="A82" s="4" t="s">
        <v>85</v>
      </c>
      <c r="B82" s="4" t="s">
        <v>244</v>
      </c>
      <c r="C82" s="7">
        <f t="shared" ref="C82:F86" si="17">C76*-1</f>
        <v>-5000</v>
      </c>
      <c r="D82" s="7">
        <f t="shared" si="17"/>
        <v>-5000</v>
      </c>
      <c r="E82" s="7">
        <f t="shared" si="17"/>
        <v>-5000</v>
      </c>
      <c r="F82" s="7">
        <f t="shared" si="17"/>
        <v>-5000</v>
      </c>
      <c r="G82" s="7">
        <v>0</v>
      </c>
    </row>
    <row r="83" spans="1:7">
      <c r="A83" s="4" t="s">
        <v>86</v>
      </c>
      <c r="B83" s="4" t="s">
        <v>245</v>
      </c>
      <c r="C83" s="7">
        <f t="shared" si="17"/>
        <v>-20000</v>
      </c>
      <c r="D83" s="7">
        <f t="shared" si="17"/>
        <v>-20000</v>
      </c>
      <c r="E83" s="7">
        <f t="shared" si="17"/>
        <v>-20000</v>
      </c>
      <c r="F83" s="7">
        <f t="shared" si="17"/>
        <v>-20000</v>
      </c>
      <c r="G83" s="7">
        <v>0</v>
      </c>
    </row>
    <row r="84" spans="1:7">
      <c r="A84" s="4" t="s">
        <v>87</v>
      </c>
      <c r="B84" s="4" t="s">
        <v>246</v>
      </c>
      <c r="C84" s="7">
        <f t="shared" si="17"/>
        <v>-40000</v>
      </c>
      <c r="D84" s="7">
        <f t="shared" si="17"/>
        <v>-40000</v>
      </c>
      <c r="E84" s="7">
        <f t="shared" si="17"/>
        <v>-40000</v>
      </c>
      <c r="F84" s="7">
        <f t="shared" si="17"/>
        <v>-40000</v>
      </c>
      <c r="G84" s="7">
        <v>0</v>
      </c>
    </row>
    <row r="85" spans="1:7">
      <c r="A85" s="4" t="s">
        <v>88</v>
      </c>
      <c r="B85" s="4" t="s">
        <v>247</v>
      </c>
      <c r="C85" s="7">
        <f t="shared" si="17"/>
        <v>-60000</v>
      </c>
      <c r="D85" s="7">
        <f t="shared" si="17"/>
        <v>-60000</v>
      </c>
      <c r="E85" s="7">
        <f t="shared" si="17"/>
        <v>-60000</v>
      </c>
      <c r="F85" s="7">
        <f t="shared" si="17"/>
        <v>-60000</v>
      </c>
      <c r="G85" s="7">
        <v>0</v>
      </c>
    </row>
    <row r="86" spans="1:7">
      <c r="A86" s="4" t="s">
        <v>89</v>
      </c>
      <c r="B86" s="4" t="s">
        <v>248</v>
      </c>
      <c r="C86" s="7">
        <f t="shared" si="17"/>
        <v>-60000</v>
      </c>
      <c r="D86" s="7">
        <f t="shared" si="17"/>
        <v>-60000</v>
      </c>
      <c r="E86" s="7">
        <f t="shared" si="17"/>
        <v>-60000</v>
      </c>
      <c r="F86" s="7">
        <f t="shared" si="17"/>
        <v>-60000</v>
      </c>
      <c r="G86" s="7">
        <v>0</v>
      </c>
    </row>
    <row r="87" spans="1:7" s="1" customFormat="1">
      <c r="A87" s="5" t="s">
        <v>231</v>
      </c>
      <c r="B87" s="5" t="s">
        <v>249</v>
      </c>
      <c r="C87" s="9">
        <f>C8/C93</f>
        <v>0.15533333333333335</v>
      </c>
      <c r="D87" s="9">
        <f>D8/D93</f>
        <v>0.22</v>
      </c>
      <c r="E87" s="9">
        <f>E8/E93</f>
        <v>2.9166666666666668E-3</v>
      </c>
      <c r="F87" s="9">
        <f>F8/F93</f>
        <v>6.4444444444444443E-2</v>
      </c>
      <c r="G87" s="9">
        <v>0</v>
      </c>
    </row>
    <row r="88" spans="1:7" s="1" customFormat="1">
      <c r="A88" s="5" t="s">
        <v>232</v>
      </c>
      <c r="B88" s="5" t="s">
        <v>250</v>
      </c>
      <c r="C88" s="9">
        <f>(C14-C8)/C94</f>
        <v>0.14679999999999999</v>
      </c>
      <c r="D88" s="9">
        <v>0</v>
      </c>
      <c r="E88" s="9">
        <f>E8/E94</f>
        <v>1.7500000000000003E-3</v>
      </c>
      <c r="F88" s="9">
        <f>F8/F94</f>
        <v>6.4444444444444443E-2</v>
      </c>
      <c r="G88" s="9">
        <v>0</v>
      </c>
    </row>
    <row r="89" spans="1:7" s="1" customFormat="1">
      <c r="A89" s="5" t="s">
        <v>233</v>
      </c>
      <c r="B89" s="5" t="s">
        <v>251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</row>
    <row r="90" spans="1:7">
      <c r="A90" s="4" t="s">
        <v>234</v>
      </c>
      <c r="B90" s="4" t="s">
        <v>252</v>
      </c>
      <c r="C90" s="10">
        <f>C26/C96</f>
        <v>-0.15533333333333335</v>
      </c>
      <c r="D90" s="10">
        <f>D26/D96</f>
        <v>-0.22</v>
      </c>
      <c r="E90" s="10">
        <f>E26/E96</f>
        <v>-2.9166666666666668E-3</v>
      </c>
      <c r="F90" s="10">
        <f>F26/F96</f>
        <v>-6.4444444444444443E-2</v>
      </c>
      <c r="G90" s="10">
        <v>0</v>
      </c>
    </row>
    <row r="91" spans="1:7">
      <c r="A91" s="4" t="s">
        <v>235</v>
      </c>
      <c r="B91" s="4" t="s">
        <v>253</v>
      </c>
      <c r="C91" s="10">
        <f>(C32-C26)/C97</f>
        <v>-0.14679999999999999</v>
      </c>
      <c r="D91" s="10">
        <v>0</v>
      </c>
      <c r="E91" s="10">
        <f>E26/E97</f>
        <v>-1.7500000000000003E-3</v>
      </c>
      <c r="F91" s="10">
        <f>F26/F97</f>
        <v>-0.11599999999999999</v>
      </c>
      <c r="G91" s="10">
        <v>0</v>
      </c>
    </row>
    <row r="92" spans="1:7">
      <c r="A92" s="4" t="s">
        <v>236</v>
      </c>
      <c r="B92" s="4" t="s">
        <v>254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</row>
    <row r="93" spans="1:7" s="1" customFormat="1">
      <c r="A93" s="5" t="s">
        <v>237</v>
      </c>
      <c r="B93" s="5" t="s">
        <v>255</v>
      </c>
      <c r="C93" s="9">
        <v>1.5</v>
      </c>
      <c r="D93" s="9">
        <v>1.5</v>
      </c>
      <c r="E93" s="9">
        <v>12</v>
      </c>
      <c r="F93" s="9">
        <v>9</v>
      </c>
      <c r="G93" s="9">
        <v>0</v>
      </c>
    </row>
    <row r="94" spans="1:7" s="1" customFormat="1">
      <c r="A94" s="5" t="s">
        <v>238</v>
      </c>
      <c r="B94" s="5" t="s">
        <v>256</v>
      </c>
      <c r="C94" s="9">
        <v>2.5</v>
      </c>
      <c r="D94" s="9">
        <v>0</v>
      </c>
      <c r="E94" s="9">
        <v>20</v>
      </c>
      <c r="F94" s="9">
        <v>9</v>
      </c>
      <c r="G94" s="9">
        <v>0</v>
      </c>
    </row>
    <row r="95" spans="1:7" s="1" customFormat="1">
      <c r="A95" s="5" t="s">
        <v>239</v>
      </c>
      <c r="B95" s="5" t="s">
        <v>257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</row>
    <row r="96" spans="1:7">
      <c r="A96" s="4" t="s">
        <v>240</v>
      </c>
      <c r="B96" s="4" t="s">
        <v>258</v>
      </c>
      <c r="C96" s="10">
        <v>1.5</v>
      </c>
      <c r="D96" s="10">
        <v>1.5</v>
      </c>
      <c r="E96" s="10">
        <v>12</v>
      </c>
      <c r="F96" s="10">
        <v>9</v>
      </c>
      <c r="G96" s="10">
        <v>0</v>
      </c>
    </row>
    <row r="97" spans="1:7">
      <c r="A97" s="4" t="s">
        <v>241</v>
      </c>
      <c r="B97" s="4" t="s">
        <v>259</v>
      </c>
      <c r="C97" s="10">
        <v>2.5</v>
      </c>
      <c r="D97" s="10">
        <v>0</v>
      </c>
      <c r="E97" s="10">
        <v>20</v>
      </c>
      <c r="F97" s="10">
        <v>5</v>
      </c>
      <c r="G97" s="10">
        <v>0</v>
      </c>
    </row>
    <row r="98" spans="1:7">
      <c r="A98" s="4" t="s">
        <v>242</v>
      </c>
      <c r="B98" s="4" t="s">
        <v>260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</row>
    <row r="99" spans="1:7" s="1" customFormat="1">
      <c r="A99" s="5" t="s">
        <v>90</v>
      </c>
      <c r="B99" s="5" t="s">
        <v>261</v>
      </c>
      <c r="C99" s="9">
        <f>C8</f>
        <v>0.23300000000000001</v>
      </c>
      <c r="D99" s="9">
        <f>D8</f>
        <v>0.33</v>
      </c>
      <c r="E99" s="9">
        <f>E8</f>
        <v>3.5000000000000003E-2</v>
      </c>
      <c r="F99" s="9">
        <f>F8</f>
        <v>0.57999999999999996</v>
      </c>
      <c r="G99" s="9">
        <v>0</v>
      </c>
    </row>
    <row r="100" spans="1:7" s="1" customFormat="1">
      <c r="A100" s="5" t="s">
        <v>91</v>
      </c>
      <c r="B100" s="5"/>
      <c r="C100" s="8"/>
      <c r="D100" s="8"/>
      <c r="E100" s="8"/>
      <c r="F100" s="8"/>
      <c r="G100" s="8"/>
    </row>
    <row r="101" spans="1:7">
      <c r="A101" s="4" t="s">
        <v>92</v>
      </c>
    </row>
    <row r="102" spans="1:7" s="1" customFormat="1">
      <c r="A102" s="5" t="s">
        <v>93</v>
      </c>
      <c r="B102" s="5"/>
      <c r="C102" s="8"/>
      <c r="D102" s="8"/>
      <c r="E102" s="8"/>
      <c r="F102" s="8"/>
      <c r="G102" s="8"/>
    </row>
    <row r="103" spans="1:7">
      <c r="A103" s="4" t="s">
        <v>94</v>
      </c>
    </row>
    <row r="104" spans="1:7" s="1" customFormat="1">
      <c r="A104" s="5" t="s">
        <v>95</v>
      </c>
      <c r="B104" s="5"/>
      <c r="C104" s="8"/>
      <c r="D104" s="8"/>
      <c r="E104" s="8"/>
      <c r="F104" s="8"/>
      <c r="G104" s="8"/>
    </row>
    <row r="105" spans="1:7">
      <c r="A105" s="4" t="s">
        <v>96</v>
      </c>
    </row>
    <row r="106" spans="1:7">
      <c r="A106" s="4" t="s">
        <v>97</v>
      </c>
    </row>
    <row r="107" spans="1:7">
      <c r="A107" s="4" t="s">
        <v>98</v>
      </c>
    </row>
    <row r="108" spans="1:7">
      <c r="A108" s="4" t="s">
        <v>99</v>
      </c>
    </row>
    <row r="109" spans="1:7" s="1" customFormat="1">
      <c r="A109" s="5" t="s">
        <v>100</v>
      </c>
      <c r="B109" s="5"/>
      <c r="C109" s="8"/>
      <c r="D109" s="8"/>
      <c r="E109" s="8"/>
      <c r="F109" s="8"/>
      <c r="G109" s="8"/>
    </row>
    <row r="110" spans="1:7" s="1" customFormat="1">
      <c r="A110" s="5" t="s">
        <v>101</v>
      </c>
      <c r="B110" s="5"/>
      <c r="C110" s="8"/>
      <c r="D110" s="8"/>
      <c r="E110" s="8"/>
      <c r="F110" s="8"/>
      <c r="G110" s="8"/>
    </row>
    <row r="111" spans="1:7" s="1" customFormat="1">
      <c r="A111" s="5" t="s">
        <v>102</v>
      </c>
      <c r="B111" s="5"/>
      <c r="C111" s="8"/>
      <c r="D111" s="8"/>
      <c r="E111" s="8"/>
      <c r="F111" s="8"/>
      <c r="G111" s="8"/>
    </row>
    <row r="112" spans="1:7" s="1" customFormat="1">
      <c r="A112" s="5" t="s">
        <v>103</v>
      </c>
      <c r="B112" s="5"/>
      <c r="C112" s="8"/>
      <c r="D112" s="8"/>
      <c r="E112" s="8"/>
      <c r="F112" s="8"/>
      <c r="G112" s="8"/>
    </row>
    <row r="113" spans="1:7">
      <c r="A113" s="4" t="s">
        <v>104</v>
      </c>
    </row>
    <row r="114" spans="1:7" s="1" customFormat="1">
      <c r="A114" s="5" t="s">
        <v>105</v>
      </c>
      <c r="B114" s="5"/>
      <c r="C114" s="8"/>
      <c r="D114" s="8"/>
      <c r="E114" s="8"/>
      <c r="F114" s="8"/>
      <c r="G114" s="8"/>
    </row>
    <row r="115" spans="1:7">
      <c r="A115" s="4" t="s">
        <v>106</v>
      </c>
    </row>
    <row r="116" spans="1:7" s="1" customFormat="1">
      <c r="A116" s="5" t="s">
        <v>107</v>
      </c>
      <c r="B116" s="5"/>
      <c r="C116" s="8"/>
      <c r="D116" s="8"/>
      <c r="E116" s="8"/>
      <c r="F116" s="8"/>
      <c r="G116" s="8"/>
    </row>
    <row r="117" spans="1:7">
      <c r="A117" s="4" t="s">
        <v>108</v>
      </c>
    </row>
    <row r="118" spans="1:7" s="1" customFormat="1">
      <c r="A118" s="5" t="s">
        <v>109</v>
      </c>
      <c r="B118" s="5"/>
      <c r="C118" s="8"/>
      <c r="D118" s="8"/>
      <c r="E118" s="8"/>
      <c r="F118" s="8"/>
      <c r="G118" s="8"/>
    </row>
    <row r="119" spans="1:7">
      <c r="A119" s="4" t="s">
        <v>110</v>
      </c>
    </row>
    <row r="120" spans="1:7" s="1" customFormat="1">
      <c r="A120" s="5" t="s">
        <v>111</v>
      </c>
      <c r="B120" s="5"/>
      <c r="C120" s="8"/>
      <c r="D120" s="8"/>
      <c r="E120" s="8"/>
      <c r="F120" s="8"/>
      <c r="G120" s="8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A75C-E793-4BBD-B72B-53E0E1A9AB28}">
  <dimension ref="A1:C32"/>
  <sheetViews>
    <sheetView workbookViewId="0">
      <selection activeCell="B37" sqref="B37"/>
    </sheetView>
  </sheetViews>
  <sheetFormatPr defaultRowHeight="18.75"/>
  <cols>
    <col min="1" max="1" width="15" customWidth="1"/>
    <col min="2" max="2" width="38.625" customWidth="1"/>
    <col min="3" max="3" width="11" customWidth="1"/>
  </cols>
  <sheetData>
    <row r="1" spans="1:3">
      <c r="A1" s="3" t="s">
        <v>143</v>
      </c>
      <c r="B1" s="3" t="s">
        <v>144</v>
      </c>
      <c r="C1" s="3" t="s">
        <v>182</v>
      </c>
    </row>
    <row r="2" spans="1:3">
      <c r="A2" s="4" t="s">
        <v>112</v>
      </c>
      <c r="B2" s="4" t="s">
        <v>184</v>
      </c>
      <c r="C2" s="4">
        <v>20</v>
      </c>
    </row>
    <row r="3" spans="1:3">
      <c r="A3" s="4" t="s">
        <v>113</v>
      </c>
      <c r="B3" s="4" t="s">
        <v>183</v>
      </c>
      <c r="C3" s="4">
        <v>15</v>
      </c>
    </row>
    <row r="4" spans="1:3">
      <c r="A4" s="4" t="s">
        <v>114</v>
      </c>
      <c r="B4" s="4" t="s">
        <v>185</v>
      </c>
      <c r="C4" s="4">
        <v>47.7</v>
      </c>
    </row>
    <row r="5" spans="1:3">
      <c r="A5" s="4" t="s">
        <v>115</v>
      </c>
      <c r="B5" s="4" t="s">
        <v>186</v>
      </c>
      <c r="C5" s="4">
        <v>64.009</v>
      </c>
    </row>
    <row r="6" spans="1:3">
      <c r="A6" s="4" t="s">
        <v>116</v>
      </c>
      <c r="B6" s="4"/>
      <c r="C6" s="4">
        <v>63</v>
      </c>
    </row>
    <row r="7" spans="1:3">
      <c r="A7" s="4" t="s">
        <v>117</v>
      </c>
      <c r="B7" s="4"/>
      <c r="C7" s="4">
        <v>4.9809999999999999</v>
      </c>
    </row>
    <row r="8" spans="1:3">
      <c r="A8" s="4" t="s">
        <v>118</v>
      </c>
      <c r="B8" s="4"/>
      <c r="C8" s="4">
        <v>2.371</v>
      </c>
    </row>
    <row r="9" spans="1:3">
      <c r="A9" s="4" t="s">
        <v>119</v>
      </c>
      <c r="B9" s="4"/>
      <c r="C9" s="4">
        <v>66.566000000000003</v>
      </c>
    </row>
    <row r="10" spans="1:3">
      <c r="A10" s="4" t="s">
        <v>120</v>
      </c>
      <c r="B10" s="4"/>
      <c r="C10" s="4">
        <v>5.3699999999999998E-2</v>
      </c>
    </row>
    <row r="11" spans="1:3">
      <c r="A11" s="4" t="s">
        <v>121</v>
      </c>
      <c r="B11" s="4"/>
      <c r="C11" s="4">
        <v>1.6759999999999999</v>
      </c>
    </row>
    <row r="12" spans="1:3">
      <c r="A12" s="4" t="s">
        <v>122</v>
      </c>
      <c r="B12" s="4"/>
      <c r="C12" s="4">
        <v>4.9809999999999999</v>
      </c>
    </row>
    <row r="13" spans="1:3">
      <c r="A13" s="4" t="s">
        <v>123</v>
      </c>
      <c r="B13" s="4"/>
      <c r="C13" s="4">
        <v>5.5119999999999996</v>
      </c>
    </row>
    <row r="14" spans="1:3">
      <c r="A14" s="4" t="s">
        <v>124</v>
      </c>
      <c r="B14" s="4"/>
      <c r="C14" s="4">
        <v>2.0030100000000002</v>
      </c>
    </row>
    <row r="15" spans="1:3">
      <c r="A15" s="4" t="s">
        <v>125</v>
      </c>
      <c r="B15" s="4"/>
      <c r="C15" s="4">
        <v>0.90266000000000002</v>
      </c>
    </row>
    <row r="16" spans="1:3">
      <c r="A16" s="4" t="s">
        <v>126</v>
      </c>
      <c r="B16" s="4"/>
      <c r="C16" s="4">
        <v>2.1090000000000001E-2</v>
      </c>
    </row>
    <row r="17" spans="1:3">
      <c r="A17" s="4" t="s">
        <v>127</v>
      </c>
      <c r="B17" s="4"/>
      <c r="C17" s="4">
        <v>5.373E-2</v>
      </c>
    </row>
    <row r="18" spans="1:3">
      <c r="A18" s="4" t="s">
        <v>128</v>
      </c>
      <c r="B18" s="4"/>
      <c r="C18" s="4">
        <v>2.20547</v>
      </c>
    </row>
    <row r="19" spans="1:3">
      <c r="A19" s="4" t="s">
        <v>129</v>
      </c>
      <c r="B19" s="4"/>
      <c r="C19" s="4">
        <v>25.173999999999999</v>
      </c>
    </row>
    <row r="20" spans="1:3">
      <c r="A20" s="4" t="s">
        <v>130</v>
      </c>
      <c r="B20" s="4"/>
      <c r="C20" s="4">
        <v>1.6583000000000001</v>
      </c>
    </row>
    <row r="21" spans="1:3">
      <c r="A21" s="4" t="s">
        <v>131</v>
      </c>
      <c r="B21" s="4"/>
      <c r="C21" s="4">
        <v>2.9</v>
      </c>
    </row>
    <row r="22" spans="1:3">
      <c r="A22" s="4" t="s">
        <v>132</v>
      </c>
      <c r="B22" s="4"/>
      <c r="C22" s="4">
        <v>2.2909999999999999</v>
      </c>
    </row>
    <row r="23" spans="1:3">
      <c r="A23" s="4" t="s">
        <v>133</v>
      </c>
      <c r="B23" s="4"/>
      <c r="C23" s="4">
        <v>-0.71130000000000004</v>
      </c>
    </row>
    <row r="24" spans="1:3">
      <c r="A24" s="4" t="s">
        <v>134</v>
      </c>
      <c r="B24" s="4"/>
      <c r="C24" s="4">
        <v>41.424999999999997</v>
      </c>
    </row>
    <row r="25" spans="1:3">
      <c r="A25" s="4" t="s">
        <v>135</v>
      </c>
      <c r="B25" s="4"/>
      <c r="C25" s="4">
        <v>83.905000000000001</v>
      </c>
    </row>
    <row r="26" spans="1:3">
      <c r="A26" s="4" t="s">
        <v>136</v>
      </c>
      <c r="B26" s="4"/>
      <c r="C26" s="4">
        <v>59.396999999999998</v>
      </c>
    </row>
    <row r="27" spans="1:3">
      <c r="A27" s="4" t="s">
        <v>137</v>
      </c>
      <c r="B27" s="4"/>
      <c r="C27" s="4">
        <v>-41.786000000000001</v>
      </c>
    </row>
    <row r="28" spans="1:3">
      <c r="A28" s="4" t="s">
        <v>138</v>
      </c>
      <c r="B28" s="4"/>
      <c r="C28" s="4">
        <v>3.6520000000000001</v>
      </c>
    </row>
    <row r="29" spans="1:3">
      <c r="A29" s="4" t="s">
        <v>139</v>
      </c>
      <c r="B29" s="4"/>
      <c r="C29" s="4">
        <v>8.4339999999999998E-2</v>
      </c>
    </row>
    <row r="30" spans="1:3">
      <c r="A30" s="4" t="s">
        <v>140</v>
      </c>
      <c r="B30" s="4"/>
      <c r="C30" s="4">
        <v>67.974000000000004</v>
      </c>
    </row>
    <row r="31" spans="1:3">
      <c r="A31" s="4" t="s">
        <v>141</v>
      </c>
      <c r="B31" s="4" t="s">
        <v>187</v>
      </c>
      <c r="C31" s="4">
        <v>11000</v>
      </c>
    </row>
    <row r="32" spans="1:3">
      <c r="A32" s="4" t="s">
        <v>142</v>
      </c>
      <c r="B32" s="4" t="s">
        <v>188</v>
      </c>
      <c r="C32" s="4">
        <v>1900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ST_AXIS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</dc:creator>
  <cp:lastModifiedBy>SHI-MH MRD</cp:lastModifiedBy>
  <dcterms:created xsi:type="dcterms:W3CDTF">2015-06-05T18:19:34Z</dcterms:created>
  <dcterms:modified xsi:type="dcterms:W3CDTF">2025-05-27T08:45:21Z</dcterms:modified>
</cp:coreProperties>
</file>