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NEO-PI-R 问卷" sheetId="1" r:id="rId1"/>
    <sheet name="Sheet1" sheetId="2" r:id="rId2"/>
  </sheets>
  <calcPr calcId="124519"/>
  <extLst/>
</workbook>
</file>

<file path=xl/calcChain.xml><?xml version="1.0" encoding="utf-8"?>
<calcChain xmlns="http://schemas.openxmlformats.org/spreadsheetml/2006/main">
  <c r="M396" i="2"/>
  <c r="L396"/>
  <c r="M395"/>
  <c r="L395"/>
  <c r="M394"/>
  <c r="L394"/>
  <c r="M393"/>
  <c r="L393"/>
  <c r="M392"/>
  <c r="L392"/>
  <c r="M391"/>
  <c r="L391"/>
  <c r="M390"/>
  <c r="L390"/>
  <c r="M389"/>
  <c r="L389"/>
  <c r="M388"/>
  <c r="L388"/>
  <c r="M387"/>
  <c r="L387"/>
  <c r="M386"/>
  <c r="L386"/>
  <c r="M385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M371"/>
  <c r="L371"/>
  <c r="M370"/>
  <c r="L370"/>
  <c r="M369"/>
  <c r="L369"/>
  <c r="M368"/>
  <c r="L368"/>
  <c r="M367"/>
  <c r="L367"/>
  <c r="M366"/>
  <c r="L366"/>
  <c r="M365"/>
  <c r="L365"/>
  <c r="M364"/>
  <c r="L364"/>
  <c r="M363"/>
  <c r="L363"/>
  <c r="M362"/>
  <c r="L362"/>
  <c r="M361"/>
  <c r="L361"/>
  <c r="M360"/>
  <c r="L360"/>
  <c r="M359"/>
  <c r="L359"/>
  <c r="M358"/>
  <c r="L358"/>
  <c r="M357"/>
  <c r="L357"/>
  <c r="M356"/>
  <c r="L356"/>
  <c r="M355"/>
  <c r="L355"/>
  <c r="M354"/>
  <c r="L354"/>
  <c r="M353"/>
  <c r="L353"/>
  <c r="M352"/>
  <c r="L352"/>
  <c r="M351"/>
  <c r="L351"/>
  <c r="M350"/>
  <c r="L350"/>
  <c r="M349"/>
  <c r="L349"/>
  <c r="M348"/>
  <c r="L348"/>
  <c r="M347"/>
  <c r="L347"/>
  <c r="M346"/>
  <c r="L346"/>
  <c r="M345"/>
  <c r="L345"/>
  <c r="M344"/>
  <c r="L344"/>
  <c r="M343"/>
  <c r="L343"/>
  <c r="M342"/>
  <c r="L342"/>
  <c r="M341"/>
  <c r="L341"/>
  <c r="M340"/>
  <c r="L340"/>
  <c r="M339"/>
  <c r="L339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M324"/>
  <c r="L324"/>
  <c r="M323"/>
  <c r="L323"/>
  <c r="M322"/>
  <c r="L322"/>
  <c r="M32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P9" s="1"/>
  <c r="Q9" s="1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M290"/>
  <c r="L290"/>
  <c r="M289"/>
  <c r="L289"/>
  <c r="M288"/>
  <c r="L288"/>
  <c r="M287"/>
  <c r="L287"/>
  <c r="M286"/>
  <c r="L286"/>
  <c r="M285"/>
  <c r="L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L220"/>
  <c r="M219"/>
  <c r="L219"/>
  <c r="M218"/>
  <c r="L218"/>
  <c r="M217"/>
  <c r="L217"/>
  <c r="M216"/>
  <c r="L216"/>
  <c r="M215"/>
  <c r="L215"/>
  <c r="M214"/>
  <c r="L214"/>
  <c r="M213"/>
  <c r="L213"/>
  <c r="M212"/>
  <c r="L212"/>
  <c r="M211"/>
  <c r="L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M179"/>
  <c r="L179"/>
  <c r="M178"/>
  <c r="L178"/>
  <c r="M177"/>
  <c r="L177"/>
  <c r="M176"/>
  <c r="L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P32" s="1"/>
  <c r="Q32" s="1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P31" s="1"/>
  <c r="Q31" s="1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P22" s="1"/>
  <c r="Q22" s="1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P41" s="1"/>
  <c r="Q41" s="1"/>
  <c r="L62"/>
  <c r="M61"/>
  <c r="L61"/>
  <c r="M60"/>
  <c r="L60"/>
  <c r="M59"/>
  <c r="L59"/>
  <c r="M58"/>
  <c r="P25" s="1"/>
  <c r="Q25" s="1"/>
  <c r="L58"/>
  <c r="M57"/>
  <c r="L57"/>
  <c r="M56"/>
  <c r="L56"/>
  <c r="M55"/>
  <c r="L55"/>
  <c r="M54"/>
  <c r="L54"/>
  <c r="M53"/>
  <c r="L53"/>
  <c r="P63" s="1"/>
  <c r="Q63" s="1"/>
  <c r="M52"/>
  <c r="L52"/>
  <c r="M51"/>
  <c r="L51"/>
  <c r="P50"/>
  <c r="Q50" s="1"/>
  <c r="M50"/>
  <c r="L50"/>
  <c r="M49"/>
  <c r="L49"/>
  <c r="M48"/>
  <c r="L48"/>
  <c r="M47"/>
  <c r="L47"/>
  <c r="M46"/>
  <c r="L46"/>
  <c r="M45"/>
  <c r="L45"/>
  <c r="M44"/>
  <c r="L44"/>
  <c r="M43"/>
  <c r="P8" s="1"/>
  <c r="Q8" s="1"/>
  <c r="L43"/>
  <c r="M42"/>
  <c r="L42"/>
  <c r="M41"/>
  <c r="L41"/>
  <c r="M40"/>
  <c r="L40"/>
  <c r="M39"/>
  <c r="L39"/>
  <c r="M38"/>
  <c r="L38"/>
  <c r="M37"/>
  <c r="P23" s="1"/>
  <c r="Q23" s="1"/>
  <c r="L37"/>
  <c r="M36"/>
  <c r="L36"/>
  <c r="M35"/>
  <c r="P15" s="1"/>
  <c r="Q15" s="1"/>
  <c r="L35"/>
  <c r="M34"/>
  <c r="L34"/>
  <c r="M33"/>
  <c r="L33"/>
  <c r="M32"/>
  <c r="L32"/>
  <c r="M31"/>
  <c r="L31"/>
  <c r="M30"/>
  <c r="L30"/>
  <c r="M29"/>
  <c r="P30" s="1"/>
  <c r="Q30" s="1"/>
  <c r="L29"/>
  <c r="M28"/>
  <c r="L28"/>
  <c r="M27"/>
  <c r="L27"/>
  <c r="P48" s="1"/>
  <c r="Q48" s="1"/>
  <c r="M26"/>
  <c r="L26"/>
  <c r="M25"/>
  <c r="L25"/>
  <c r="M24"/>
  <c r="L24"/>
  <c r="M23"/>
  <c r="P6" s="1"/>
  <c r="Q6" s="1"/>
  <c r="L23"/>
  <c r="M22"/>
  <c r="L22"/>
  <c r="M21"/>
  <c r="P37" s="1"/>
  <c r="Q37" s="1"/>
  <c r="L21"/>
  <c r="M20"/>
  <c r="L20"/>
  <c r="M19"/>
  <c r="L19"/>
  <c r="M18"/>
  <c r="L18"/>
  <c r="M17"/>
  <c r="P21" s="1"/>
  <c r="Q21" s="1"/>
  <c r="L17"/>
  <c r="M16"/>
  <c r="L16"/>
  <c r="M15"/>
  <c r="L15"/>
  <c r="P45" s="1"/>
  <c r="Q45" s="1"/>
  <c r="M14"/>
  <c r="L14"/>
  <c r="M13"/>
  <c r="P61" s="1"/>
  <c r="Q61" s="1"/>
  <c r="L13"/>
  <c r="M12"/>
  <c r="L12"/>
  <c r="M11"/>
  <c r="L11"/>
  <c r="P5" s="1"/>
  <c r="Q5" s="1"/>
  <c r="M10"/>
  <c r="L10"/>
  <c r="M9"/>
  <c r="L9"/>
  <c r="M8"/>
  <c r="L8"/>
  <c r="P7"/>
  <c r="Q7" s="1"/>
  <c r="M7"/>
  <c r="L7"/>
  <c r="M6"/>
  <c r="L6"/>
  <c r="P44" s="1"/>
  <c r="Q44" s="1"/>
  <c r="M5"/>
  <c r="L5"/>
  <c r="P20" s="1"/>
  <c r="M4"/>
  <c r="L4"/>
  <c r="M3"/>
  <c r="L3"/>
  <c r="P12" s="1"/>
  <c r="M2"/>
  <c r="L2"/>
  <c r="P4" l="1"/>
  <c r="Q4" s="1"/>
  <c r="Q3" s="1"/>
  <c r="P49"/>
  <c r="Q49" s="1"/>
  <c r="P28"/>
  <c r="Q28" s="1"/>
  <c r="Q27" s="1"/>
  <c r="P62"/>
  <c r="Q62" s="1"/>
  <c r="P13"/>
  <c r="Q13" s="1"/>
  <c r="P64"/>
  <c r="Q64" s="1"/>
  <c r="P39"/>
  <c r="Q39" s="1"/>
  <c r="P17"/>
  <c r="Q17" s="1"/>
  <c r="P14"/>
  <c r="Q14" s="1"/>
  <c r="P16"/>
  <c r="Q16" s="1"/>
  <c r="P24"/>
  <c r="Q24" s="1"/>
  <c r="P33"/>
  <c r="Q33" s="1"/>
  <c r="P29"/>
  <c r="Q29" s="1"/>
  <c r="P38"/>
  <c r="Q38" s="1"/>
  <c r="P59"/>
  <c r="P36"/>
  <c r="P65"/>
  <c r="Q65" s="1"/>
  <c r="P56"/>
  <c r="Q56" s="1"/>
  <c r="P55"/>
  <c r="Q55" s="1"/>
  <c r="P40"/>
  <c r="Q40" s="1"/>
  <c r="P58"/>
  <c r="Q59"/>
  <c r="Q36"/>
  <c r="P11"/>
  <c r="Q12"/>
  <c r="P19"/>
  <c r="Q20"/>
  <c r="P3"/>
  <c r="Q54"/>
  <c r="Q47"/>
  <c r="P60"/>
  <c r="Q60" s="1"/>
  <c r="Q11" l="1"/>
  <c r="Q58"/>
  <c r="P27"/>
  <c r="P35"/>
  <c r="Q19"/>
  <c r="Q35"/>
</calcChain>
</file>

<file path=xl/sharedStrings.xml><?xml version="1.0" encoding="utf-8"?>
<sst xmlns="http://schemas.openxmlformats.org/spreadsheetml/2006/main" count="1998" uniqueCount="1033">
  <si>
    <t>完全不像我</t>
  </si>
  <si>
    <t>偏不像我</t>
  </si>
  <si>
    <t>有点像我</t>
  </si>
  <si>
    <t>非常像我</t>
  </si>
  <si>
    <t>Question Number</t>
    <phoneticPr fontId="6" type="noConversion"/>
  </si>
  <si>
    <t>English Version</t>
    <phoneticPr fontId="8" type="noConversion"/>
  </si>
  <si>
    <t>Chinese Version</t>
    <phoneticPr fontId="8" type="noConversion"/>
  </si>
  <si>
    <t xml:space="preserve">Scale </t>
    <phoneticPr fontId="6" type="noConversion"/>
  </si>
  <si>
    <t>Subscale</t>
    <phoneticPr fontId="6" type="noConversion"/>
  </si>
  <si>
    <t>Secondary Scale</t>
    <phoneticPr fontId="6" type="noConversion"/>
  </si>
  <si>
    <t>Scoring Marked if Reverse</t>
    <phoneticPr fontId="6" type="noConversion"/>
  </si>
  <si>
    <t>Direct Score</t>
    <phoneticPr fontId="6" type="noConversion"/>
  </si>
  <si>
    <t>Reverse Score</t>
    <phoneticPr fontId="6" type="noConversion"/>
  </si>
  <si>
    <t xml:space="preserve">I am not a worrier. </t>
    <phoneticPr fontId="6" type="noConversion"/>
  </si>
  <si>
    <t>我不是一个充满烦恼的人。</t>
    <phoneticPr fontId="6" type="noConversion"/>
  </si>
  <si>
    <t>Neuroticism</t>
    <phoneticPr fontId="8" type="noConversion"/>
  </si>
  <si>
    <t>N1 Worry</t>
  </si>
  <si>
    <t>Reverse</t>
    <phoneticPr fontId="8" type="noConversion"/>
  </si>
  <si>
    <t>8 out of 48</t>
    <phoneticPr fontId="6" type="noConversion"/>
  </si>
  <si>
    <t>Score</t>
    <phoneticPr fontId="6" type="noConversion"/>
  </si>
  <si>
    <t>Percentage</t>
    <phoneticPr fontId="6" type="noConversion"/>
  </si>
  <si>
    <t xml:space="preserve">I really like most people I meet. </t>
    <phoneticPr fontId="6" type="noConversion"/>
  </si>
  <si>
    <t>我真的喜欢大部份我遇见的人。</t>
    <phoneticPr fontId="6" type="noConversion"/>
  </si>
  <si>
    <t>Extraversion</t>
    <phoneticPr fontId="8" type="noConversion"/>
  </si>
  <si>
    <t>E1 Warmth</t>
    <phoneticPr fontId="8" type="noConversion"/>
  </si>
  <si>
    <t>NEUROTICISM</t>
    <phoneticPr fontId="6" type="noConversion"/>
  </si>
  <si>
    <t xml:space="preserve">I feel best in the morning. </t>
    <phoneticPr fontId="6" type="noConversion"/>
  </si>
  <si>
    <t>早上的时候我状态是最好的。</t>
    <phoneticPr fontId="6" type="noConversion"/>
  </si>
  <si>
    <t>Zeng Depression</t>
    <phoneticPr fontId="6" type="noConversion"/>
  </si>
  <si>
    <t>Reverse</t>
    <phoneticPr fontId="6" type="noConversion"/>
  </si>
  <si>
    <t>N1 Worry</t>
    <phoneticPr fontId="6" type="noConversion"/>
  </si>
  <si>
    <t xml:space="preserve">I have a very active imagination.  </t>
    <phoneticPr fontId="6" type="noConversion"/>
  </si>
  <si>
    <t>我常常有很多幻想。</t>
    <phoneticPr fontId="6" type="noConversion"/>
  </si>
  <si>
    <t xml:space="preserve">Openness </t>
    <phoneticPr fontId="8" type="noConversion"/>
  </si>
  <si>
    <t xml:space="preserve">O1 Fantasy </t>
    <phoneticPr fontId="8" type="noConversion"/>
  </si>
  <si>
    <t>N2 Anger</t>
    <phoneticPr fontId="6" type="noConversion"/>
  </si>
  <si>
    <t>I am intensely afraid of saying something embarrassing or humiliating when talking to others.</t>
    <phoneticPr fontId="6" type="noConversion"/>
  </si>
  <si>
    <t>在与他人交往过程中我极度害怕说出一些令人尴尬或丢脸的事情。</t>
    <phoneticPr fontId="6" type="noConversion"/>
  </si>
  <si>
    <t>Social Anxiety</t>
    <phoneticPr fontId="6" type="noConversion"/>
  </si>
  <si>
    <t>N3 Discouragement</t>
    <phoneticPr fontId="6" type="noConversion"/>
  </si>
  <si>
    <t xml:space="preserve">I tend to be cynical and skeptical of others’ intentions.  </t>
    <phoneticPr fontId="6" type="noConversion"/>
  </si>
  <si>
    <t>我会怀疑及讽刺别人的企图。</t>
    <phoneticPr fontId="6" type="noConversion"/>
  </si>
  <si>
    <t xml:space="preserve">Agreeableness  </t>
    <phoneticPr fontId="8" type="noConversion"/>
  </si>
  <si>
    <t xml:space="preserve">A1 Trust  </t>
    <phoneticPr fontId="8" type="noConversion"/>
  </si>
  <si>
    <t>N4 Self-consciousness</t>
    <phoneticPr fontId="6" type="noConversion"/>
  </si>
  <si>
    <t>I would prefer to be a leader.</t>
    <phoneticPr fontId="6" type="noConversion"/>
  </si>
  <si>
    <t>有选择的情况下我宁可承担领导角色。</t>
    <phoneticPr fontId="6" type="noConversion"/>
  </si>
  <si>
    <t>Narcissism - Authority</t>
    <phoneticPr fontId="6" type="noConversion"/>
  </si>
  <si>
    <t>N5 Impulsivity</t>
    <phoneticPr fontId="6" type="noConversion"/>
  </si>
  <si>
    <t>I tend to be a fairly cautious person.</t>
    <phoneticPr fontId="6" type="noConversion"/>
  </si>
  <si>
    <t>我是一个相当谨慎言行的人。</t>
    <phoneticPr fontId="6" type="noConversion"/>
  </si>
  <si>
    <t>Narcissism - Exhibitionism</t>
    <phoneticPr fontId="6" type="noConversion"/>
  </si>
  <si>
    <t xml:space="preserve">N6 Vulnerability  </t>
    <phoneticPr fontId="6" type="noConversion"/>
  </si>
  <si>
    <t xml:space="preserve">I’m known for my prudence and common sense. </t>
    <phoneticPr fontId="6" type="noConversion"/>
  </si>
  <si>
    <t>我以谨慎和具有常识而箸称。</t>
    <phoneticPr fontId="6" type="noConversion"/>
  </si>
  <si>
    <t xml:space="preserve">Conscientiousness </t>
    <phoneticPr fontId="8" type="noConversion"/>
  </si>
  <si>
    <t xml:space="preserve">C1 Competence </t>
    <phoneticPr fontId="8" type="noConversion"/>
  </si>
  <si>
    <t xml:space="preserve">I often get angry at the way people treat me.  </t>
    <phoneticPr fontId="6" type="noConversion"/>
  </si>
  <si>
    <t>别人对待我的方式常使我感到愤怒。</t>
    <phoneticPr fontId="6" type="noConversion"/>
  </si>
  <si>
    <t>N2 Anger</t>
  </si>
  <si>
    <t>EXTRAVERSION</t>
    <phoneticPr fontId="6" type="noConversion"/>
  </si>
  <si>
    <t>I seem to have a particularly good memory for difficult or embarrassing past social encounters.</t>
    <phoneticPr fontId="6" type="noConversion"/>
  </si>
  <si>
    <t>我似乎对难以处理或尴尬社交情景的记忆格外地好。</t>
    <phoneticPr fontId="6" type="noConversion"/>
  </si>
  <si>
    <t>E1 Warmth</t>
    <phoneticPr fontId="6" type="noConversion"/>
  </si>
  <si>
    <t>I don't like people to pry into my life for any reason.</t>
    <phoneticPr fontId="6" type="noConversion"/>
  </si>
  <si>
    <t>无论出于什么原因，我都不喜欢人们窥探我的隐私。</t>
    <phoneticPr fontId="6" type="noConversion"/>
  </si>
  <si>
    <t>Narcissism - Superiority</t>
    <phoneticPr fontId="6" type="noConversion"/>
  </si>
  <si>
    <t>E2 Gregariousness</t>
    <phoneticPr fontId="6" type="noConversion"/>
  </si>
  <si>
    <t xml:space="preserve">I shy away from crowds of people.  </t>
    <phoneticPr fontId="6" type="noConversion"/>
  </si>
  <si>
    <t>我会避开人群。</t>
    <phoneticPr fontId="6" type="noConversion"/>
  </si>
  <si>
    <t xml:space="preserve">E2 Gregariousness  </t>
    <phoneticPr fontId="8" type="noConversion"/>
  </si>
  <si>
    <t>E3 Assertiveness</t>
    <phoneticPr fontId="6" type="noConversion"/>
  </si>
  <si>
    <t>I get a sort of frightened feeling like butterflies in my stomach.</t>
    <phoneticPr fontId="6" type="noConversion"/>
  </si>
  <si>
    <t>时不时我突然会被吓得心砰砰直跳。</t>
    <phoneticPr fontId="6" type="noConversion"/>
  </si>
  <si>
    <t>Anxiety</t>
    <phoneticPr fontId="6" type="noConversion"/>
  </si>
  <si>
    <t xml:space="preserve">E4 Activity </t>
    <phoneticPr fontId="6" type="noConversion"/>
  </si>
  <si>
    <t>I am more capable than other people.</t>
    <phoneticPr fontId="6" type="noConversion"/>
  </si>
  <si>
    <t>我的能力比别人强。</t>
    <phoneticPr fontId="6" type="noConversion"/>
  </si>
  <si>
    <t>Narcissism - Self-sufficiency</t>
    <phoneticPr fontId="6" type="noConversion"/>
  </si>
  <si>
    <t>Narcissism - Entitlement</t>
    <phoneticPr fontId="8" type="noConversion"/>
  </si>
  <si>
    <t>E5 Excitement-seeking</t>
    <phoneticPr fontId="6" type="noConversion"/>
  </si>
  <si>
    <t xml:space="preserve">Aesthetic and artistic concerns aren’t very important to me. </t>
    <phoneticPr fontId="6" type="noConversion"/>
  </si>
  <si>
    <t>美感和艺术感对我来说并非十分重要。</t>
    <phoneticPr fontId="6" type="noConversion"/>
  </si>
  <si>
    <t xml:space="preserve">O2 Aesthetics </t>
  </si>
  <si>
    <t xml:space="preserve">E6 Positive Emotions </t>
    <phoneticPr fontId="6" type="noConversion"/>
  </si>
  <si>
    <t>Most of the time I feel so blue I can't stand it, but I can't snap out of it.</t>
    <phoneticPr fontId="6" type="noConversion"/>
  </si>
  <si>
    <t>大多数时候我都觉得忧郁到难以忍受，却不能摆脱这种状态。</t>
    <phoneticPr fontId="6" type="noConversion"/>
  </si>
  <si>
    <t>Beck Depression</t>
    <phoneticPr fontId="6" type="noConversion"/>
  </si>
  <si>
    <t xml:space="preserve">I’m not crafty or sly.  </t>
    <phoneticPr fontId="6" type="noConversion"/>
  </si>
  <si>
    <t>我不是狡猾的人。</t>
    <phoneticPr fontId="6" type="noConversion"/>
  </si>
  <si>
    <t xml:space="preserve">A2 Straightforwardness </t>
    <phoneticPr fontId="8" type="noConversion"/>
  </si>
  <si>
    <t>OPENNESS</t>
    <phoneticPr fontId="6" type="noConversion"/>
  </si>
  <si>
    <t>Usually when I'm experiencing problems in my romantic relationship, it negatively impacts my ability to go to school, work, be with friends or family, or have a romantic relationship itself.</t>
    <phoneticPr fontId="6" type="noConversion"/>
  </si>
  <si>
    <t>当我的爱情不顺时，常常会给我的学习、工作、社交,甚至是恋爱关系本身带来负面的影响。</t>
    <phoneticPr fontId="6" type="noConversion"/>
  </si>
  <si>
    <t>Borderline Version II</t>
    <phoneticPr fontId="6" type="noConversion"/>
  </si>
  <si>
    <t xml:space="preserve">O1 Fantasy </t>
    <phoneticPr fontId="6" type="noConversion"/>
  </si>
  <si>
    <t xml:space="preserve">I would rather keep my options open than plan everything in advance. </t>
    <phoneticPr fontId="6" type="noConversion"/>
  </si>
  <si>
    <t>我宁可暂时不做决定，而不愿事先计划一切。</t>
    <phoneticPr fontId="6" type="noConversion"/>
  </si>
  <si>
    <t>C2 Order</t>
  </si>
  <si>
    <t>O2 Aesthetics</t>
    <phoneticPr fontId="6" type="noConversion"/>
  </si>
  <si>
    <t>I look forward with enjoyment to things.</t>
    <phoneticPr fontId="6" type="noConversion"/>
  </si>
  <si>
    <t>我对未来满怀憧憬。</t>
    <phoneticPr fontId="6" type="noConversion"/>
  </si>
  <si>
    <t>Depression</t>
    <phoneticPr fontId="6" type="noConversion"/>
  </si>
  <si>
    <t>O3 Feelings</t>
    <phoneticPr fontId="6" type="noConversion"/>
  </si>
  <si>
    <t xml:space="preserve">I rarely feel lonely or blue.  </t>
    <phoneticPr fontId="6" type="noConversion"/>
  </si>
  <si>
    <t>我很少感到寂寞或忧郁。</t>
    <phoneticPr fontId="6" type="noConversion"/>
  </si>
  <si>
    <t>N3 Discouragement</t>
    <phoneticPr fontId="8" type="noConversion"/>
  </si>
  <si>
    <t xml:space="preserve">O4 Actions </t>
    <phoneticPr fontId="6" type="noConversion"/>
  </si>
  <si>
    <t>I consider myself to be physically unattractive.</t>
    <phoneticPr fontId="6" type="noConversion"/>
  </si>
  <si>
    <t>我认为自己的外表缺乏吸引力。</t>
    <phoneticPr fontId="6" type="noConversion"/>
  </si>
  <si>
    <t xml:space="preserve">O5 Ideas </t>
    <phoneticPr fontId="6" type="noConversion"/>
  </si>
  <si>
    <t xml:space="preserve">I am dominant, forceful, and assertive.  </t>
    <phoneticPr fontId="6" type="noConversion"/>
  </si>
  <si>
    <t>我是一个支配性的、做事有冲劲及立场坚定的人。</t>
    <phoneticPr fontId="6" type="noConversion"/>
  </si>
  <si>
    <t>E3 Assertiveness</t>
    <phoneticPr fontId="8" type="noConversion"/>
  </si>
  <si>
    <t xml:space="preserve">O6 Values </t>
    <phoneticPr fontId="6" type="noConversion"/>
  </si>
  <si>
    <t xml:space="preserve">Without strong emotions, life would be uninteresting to me. </t>
    <phoneticPr fontId="6" type="noConversion"/>
  </si>
  <si>
    <t>对我来说，如果没有强烈的情感，生命将变得枯燥乏味。</t>
    <phoneticPr fontId="6" type="noConversion"/>
  </si>
  <si>
    <t>O3 Feelings</t>
  </si>
  <si>
    <t>I often feel that the future is hopeless and that things cannot improve.</t>
    <phoneticPr fontId="6" type="noConversion"/>
  </si>
  <si>
    <t>我经常觉得所有事情不可能好转，未来毫无希望。</t>
    <phoneticPr fontId="6" type="noConversion"/>
  </si>
  <si>
    <t>AGREABLENESS</t>
    <phoneticPr fontId="6" type="noConversion"/>
  </si>
  <si>
    <t>My body is nothing special.</t>
    <phoneticPr fontId="6" type="noConversion"/>
  </si>
  <si>
    <t>我的身材一点都不特别。</t>
    <phoneticPr fontId="6" type="noConversion"/>
  </si>
  <si>
    <t>Narcissism - Vanity</t>
    <phoneticPr fontId="6" type="noConversion"/>
  </si>
  <si>
    <t xml:space="preserve">A1 Trust </t>
    <phoneticPr fontId="6" type="noConversion"/>
  </si>
  <si>
    <t xml:space="preserve">Some people think I’m selfish and egotistical.  </t>
    <phoneticPr fontId="6" type="noConversion"/>
  </si>
  <si>
    <t>有些人觉得我自私又自我中心。</t>
    <phoneticPr fontId="6" type="noConversion"/>
  </si>
  <si>
    <t>A3 Altruism</t>
  </si>
  <si>
    <t>A2 Straightforwardness</t>
    <phoneticPr fontId="6" type="noConversion"/>
  </si>
  <si>
    <t>I tend to assume I am making a poor impression on people or that they are judging me in a negative manner (e.g., thinking I am stupid, incompetent, disturbed).</t>
    <phoneticPr fontId="6" type="noConversion"/>
  </si>
  <si>
    <t>我老是认为我给别人印象很差或者别人对我的评价很负面（如：认为我愚蠢，无能，心理失常，等）</t>
    <phoneticPr fontId="6" type="noConversion"/>
  </si>
  <si>
    <t>A3 Altruism</t>
    <phoneticPr fontId="6" type="noConversion"/>
  </si>
  <si>
    <t xml:space="preserve">I try to perform all the tasks assigned to me conscientiously.  </t>
    <phoneticPr fontId="6" type="noConversion"/>
  </si>
  <si>
    <t>我会尽心尽力完成一切分派给我的工作。</t>
    <phoneticPr fontId="6" type="noConversion"/>
  </si>
  <si>
    <t>C3 Dutifulness</t>
  </si>
  <si>
    <t>A4 Compliance</t>
    <phoneticPr fontId="6" type="noConversion"/>
  </si>
  <si>
    <t>From time to time I am not really sure what kind of person I am.</t>
    <phoneticPr fontId="6" type="noConversion"/>
  </si>
  <si>
    <t>有时我不太清楚自己是什么的人。</t>
    <phoneticPr fontId="6" type="noConversion"/>
  </si>
  <si>
    <t>Borderline Version I</t>
    <phoneticPr fontId="6" type="noConversion"/>
  </si>
  <si>
    <t>A5 Modesty</t>
    <phoneticPr fontId="6" type="noConversion"/>
  </si>
  <si>
    <t xml:space="preserve">In dealing with other people, I always dread making a social blunder.  </t>
    <phoneticPr fontId="6" type="noConversion"/>
  </si>
  <si>
    <t>与人交往时，我时常害怕犯一些愚蠢的错误。</t>
    <phoneticPr fontId="6" type="noConversion"/>
  </si>
  <si>
    <t xml:space="preserve">N4 Self-consciousness  </t>
    <phoneticPr fontId="8" type="noConversion"/>
  </si>
  <si>
    <t xml:space="preserve">A6 Tender-Mindedness  </t>
    <phoneticPr fontId="6" type="noConversion"/>
  </si>
  <si>
    <t>I usually feel quite anxious in a variety of social situations that I encounter on a daily basis.</t>
    <phoneticPr fontId="6" type="noConversion"/>
  </si>
  <si>
    <t>在各种日常社交情景中我通常感到焦虑。</t>
    <phoneticPr fontId="6" type="noConversion"/>
  </si>
  <si>
    <t xml:space="preserve">I have a leisurely style in work and play. </t>
    <phoneticPr fontId="6" type="noConversion"/>
  </si>
  <si>
    <t>我以悠闲的态度面对工作和娱乐。</t>
    <phoneticPr fontId="6" type="noConversion"/>
  </si>
  <si>
    <t xml:space="preserve">E4 Activity </t>
    <phoneticPr fontId="8" type="noConversion"/>
  </si>
  <si>
    <t>CONSCIENTIOUSNESS</t>
    <phoneticPr fontId="6" type="noConversion"/>
  </si>
  <si>
    <t>My views of others - especially those I care about - can shift dramatically and without any warning.</t>
    <phoneticPr fontId="6" type="noConversion"/>
  </si>
  <si>
    <t>我对别人——尤其是我所在乎的人——的看法能够毫无预兆地做巨大的转变。</t>
    <phoneticPr fontId="6" type="noConversion"/>
  </si>
  <si>
    <t>C1 Competence</t>
    <phoneticPr fontId="6" type="noConversion"/>
  </si>
  <si>
    <t xml:space="preserve">I’m pretty set in my ways.  </t>
    <phoneticPr fontId="6" type="noConversion"/>
  </si>
  <si>
    <t>我有固定的做事方式也不想改变它。</t>
    <phoneticPr fontId="6" type="noConversion"/>
  </si>
  <si>
    <t xml:space="preserve">O4 Actions  </t>
  </si>
  <si>
    <t>C2 Order</t>
    <phoneticPr fontId="6" type="noConversion"/>
  </si>
  <si>
    <t xml:space="preserve">It's very difficult for me to make any decision. </t>
    <phoneticPr fontId="6" type="noConversion"/>
  </si>
  <si>
    <t>做任何决定对我来说很难。</t>
    <phoneticPr fontId="6" type="noConversion"/>
  </si>
  <si>
    <t>C3 Dutifulness</t>
    <phoneticPr fontId="6" type="noConversion"/>
  </si>
  <si>
    <t xml:space="preserve">I would rather cooperate with others than compete with them.  </t>
    <phoneticPr fontId="6" type="noConversion"/>
  </si>
  <si>
    <t>我宁愿与人合作，而不愿与人竞争。</t>
    <phoneticPr fontId="6" type="noConversion"/>
  </si>
  <si>
    <t>A4 Compliance</t>
  </si>
  <si>
    <t xml:space="preserve">C4 Achievement Striving </t>
    <phoneticPr fontId="6" type="noConversion"/>
  </si>
  <si>
    <t xml:space="preserve">When I cannot hurt back someone who has hurt me, I tend to think of hurting myself. </t>
    <phoneticPr fontId="6" type="noConversion"/>
  </si>
  <si>
    <t>当我无法伤害伤害过我的人，我通常会想伤害自己。</t>
    <phoneticPr fontId="6" type="noConversion"/>
  </si>
  <si>
    <t>C5 Self-Discipline</t>
    <phoneticPr fontId="6" type="noConversion"/>
  </si>
  <si>
    <t>I am not good at influencing people.</t>
    <phoneticPr fontId="6" type="noConversion"/>
  </si>
  <si>
    <t>我不善于影响别人。</t>
    <phoneticPr fontId="6" type="noConversion"/>
  </si>
  <si>
    <t xml:space="preserve">C6 Deliberation   </t>
    <phoneticPr fontId="6" type="noConversion"/>
  </si>
  <si>
    <t xml:space="preserve">I am easy-going and lackadaisical.  </t>
    <phoneticPr fontId="6" type="noConversion"/>
  </si>
  <si>
    <t>我是一个懒散、自在的人。</t>
    <phoneticPr fontId="6" type="noConversion"/>
  </si>
  <si>
    <t xml:space="preserve">C4 Achievement Striving </t>
    <phoneticPr fontId="8" type="noConversion"/>
  </si>
  <si>
    <t xml:space="preserve">I rarely overindulge in anything. </t>
    <phoneticPr fontId="6" type="noConversion"/>
  </si>
  <si>
    <t>我极少过分沉溺于任何事情。</t>
    <phoneticPr fontId="6" type="noConversion"/>
  </si>
  <si>
    <t>N5 Impulsivity</t>
    <phoneticPr fontId="8" type="noConversion"/>
  </si>
  <si>
    <t>ANXIETY SCALES</t>
    <phoneticPr fontId="6" type="noConversion"/>
  </si>
  <si>
    <t>I am not too concerned about success.</t>
    <phoneticPr fontId="6" type="noConversion"/>
  </si>
  <si>
    <t>我不怎么在乎成就。</t>
    <phoneticPr fontId="6" type="noConversion"/>
  </si>
  <si>
    <t>Social Anxiety (t22)</t>
    <phoneticPr fontId="6" type="noConversion"/>
  </si>
  <si>
    <t>I am going to be a great person.</t>
    <phoneticPr fontId="6" type="noConversion"/>
  </si>
  <si>
    <t>我将会成为一个伟大的人。</t>
    <phoneticPr fontId="6" type="noConversion"/>
  </si>
  <si>
    <t>Anxiety (t7)</t>
    <phoneticPr fontId="6" type="noConversion"/>
  </si>
  <si>
    <t xml:space="preserve">I often crave excitement.  </t>
    <phoneticPr fontId="6" type="noConversion"/>
  </si>
  <si>
    <t>我常常渴望寻找刺激。</t>
    <phoneticPr fontId="6" type="noConversion"/>
  </si>
  <si>
    <t xml:space="preserve">E5 Excitement-seeking </t>
    <phoneticPr fontId="8" type="noConversion"/>
  </si>
  <si>
    <t xml:space="preserve">I often enjoy playing with theories or abstract ideas.  </t>
    <phoneticPr fontId="6" type="noConversion"/>
  </si>
  <si>
    <t>我喜欢思考及玩味理论或抽象的观念。</t>
    <phoneticPr fontId="6" type="noConversion"/>
  </si>
  <si>
    <t xml:space="preserve">O5 Ideas  </t>
  </si>
  <si>
    <t>DEPRESSION SCALES</t>
    <phoneticPr fontId="6" type="noConversion"/>
  </si>
  <si>
    <t>People can't always live their lives in terms of what they want.</t>
    <phoneticPr fontId="6" type="noConversion"/>
  </si>
  <si>
    <t>生活总是事与愿违。</t>
    <phoneticPr fontId="6" type="noConversion"/>
  </si>
  <si>
    <t>Beck Depression (t17)</t>
    <phoneticPr fontId="6" type="noConversion"/>
  </si>
  <si>
    <t xml:space="preserve">I don’t mind bragging about my talents and accomplishments. </t>
    <phoneticPr fontId="6" type="noConversion"/>
  </si>
  <si>
    <t>我不刻意去夸张自己的才能和成就。</t>
    <phoneticPr fontId="6" type="noConversion"/>
  </si>
  <si>
    <t>A5 Modesty</t>
    <phoneticPr fontId="8" type="noConversion"/>
  </si>
  <si>
    <t>Zeng Depression (t18)</t>
    <phoneticPr fontId="6" type="noConversion"/>
  </si>
  <si>
    <t>I always know what I am doing.</t>
    <phoneticPr fontId="6" type="noConversion"/>
  </si>
  <si>
    <t>我每时每刻都很清楚我在做什么。</t>
    <phoneticPr fontId="6" type="noConversion"/>
  </si>
  <si>
    <t>Depression (t7)</t>
    <phoneticPr fontId="6" type="noConversion"/>
  </si>
  <si>
    <t xml:space="preserve">I’m pretty good about pacing myself so as to get things done on time. </t>
    <phoneticPr fontId="6" type="noConversion"/>
  </si>
  <si>
    <t>我能按照自己的安排把事情准时办妥。</t>
    <phoneticPr fontId="6" type="noConversion"/>
  </si>
  <si>
    <t xml:space="preserve">C5 Self-Discipline  </t>
    <phoneticPr fontId="8" type="noConversion"/>
  </si>
  <si>
    <t>There is a lot that I can learn from other people.</t>
    <phoneticPr fontId="6" type="noConversion"/>
  </si>
  <si>
    <t>别人有很多值得我学习的地方。</t>
    <phoneticPr fontId="6" type="noConversion"/>
  </si>
  <si>
    <t xml:space="preserve">Narcissism - Entitlement </t>
    <phoneticPr fontId="6" type="noConversion"/>
  </si>
  <si>
    <t>B &amp; N Self Exclusion</t>
    <phoneticPr fontId="6" type="noConversion"/>
  </si>
  <si>
    <t>I can make anybody believe anything I want them to.</t>
    <phoneticPr fontId="6" type="noConversion"/>
  </si>
  <si>
    <t>我能够很好的操控别人。</t>
    <phoneticPr fontId="6" type="noConversion"/>
  </si>
  <si>
    <t>Narcissism - Exploitativeness</t>
    <phoneticPr fontId="6" type="noConversion"/>
  </si>
  <si>
    <t xml:space="preserve">I often feel helpless and want someone else to solve my problems. </t>
    <phoneticPr fontId="6" type="noConversion"/>
  </si>
  <si>
    <t>我经常感到无助，并希望有人能解决我的问题。</t>
    <phoneticPr fontId="6" type="noConversion"/>
  </si>
  <si>
    <t xml:space="preserve">N6 Vulnerability  </t>
    <phoneticPr fontId="8" type="noConversion"/>
  </si>
  <si>
    <t>BORDERLINE SCALES</t>
    <phoneticPr fontId="6" type="noConversion"/>
  </si>
  <si>
    <t xml:space="preserve">I have never literally jumped for joy.  </t>
    <phoneticPr fontId="6" type="noConversion"/>
  </si>
  <si>
    <t>我从来没有因为兴奋而跳起来。</t>
    <phoneticPr fontId="6" type="noConversion"/>
  </si>
  <si>
    <t xml:space="preserve">E6 Positive Emotions  </t>
  </si>
  <si>
    <t>Borderline Version I (t9)</t>
    <phoneticPr fontId="6" type="noConversion"/>
  </si>
  <si>
    <t>I think I am a special person.</t>
    <phoneticPr fontId="6" type="noConversion"/>
  </si>
  <si>
    <t>我觉得自己卓尔不群。</t>
    <phoneticPr fontId="6" type="noConversion"/>
  </si>
  <si>
    <t>Borderline Version II (t11)</t>
    <phoneticPr fontId="6" type="noConversion"/>
  </si>
  <si>
    <t>I like to do things for other people.</t>
    <phoneticPr fontId="6" type="noConversion"/>
  </si>
  <si>
    <t>我很乐于助人。</t>
    <phoneticPr fontId="6" type="noConversion"/>
  </si>
  <si>
    <t>Narcissism - Entitlement</t>
    <phoneticPr fontId="6" type="noConversion"/>
  </si>
  <si>
    <t xml:space="preserve">I believe letting students hear controversial speakers can only confuse and mislead them. </t>
    <phoneticPr fontId="6" type="noConversion"/>
  </si>
  <si>
    <t>我认为让学生听富于争论性的演讲只会混淆及误导他们的思想。</t>
    <phoneticPr fontId="6" type="noConversion"/>
  </si>
  <si>
    <t xml:space="preserve">O6 Values </t>
    <phoneticPr fontId="8" type="noConversion"/>
  </si>
  <si>
    <t>NARCISSISM SCALES (of 82)</t>
    <phoneticPr fontId="6" type="noConversion"/>
  </si>
  <si>
    <t xml:space="preserve">Political leaders need to be more aware of the human side of their policies. </t>
    <phoneticPr fontId="6" type="noConversion"/>
  </si>
  <si>
    <t>政治领袖人物需在他们的政策上更加强调人性的一面。</t>
    <phoneticPr fontId="6" type="noConversion"/>
  </si>
  <si>
    <t>A6 Tender-Mindedness</t>
    <phoneticPr fontId="8" type="noConversion"/>
  </si>
  <si>
    <t>I don't particularly like to show off my body.</t>
    <phoneticPr fontId="6" type="noConversion"/>
  </si>
  <si>
    <t>我不喜欢卖弄身材。</t>
    <phoneticPr fontId="6" type="noConversion"/>
  </si>
  <si>
    <t>I have trouble sleeping through the night.</t>
    <phoneticPr fontId="6" type="noConversion"/>
  </si>
  <si>
    <t>一觉到天亮，对我来说完全是一个奢想。</t>
    <phoneticPr fontId="6" type="noConversion"/>
  </si>
  <si>
    <t xml:space="preserve">Over the years I’ve done some pretty stupid things.  </t>
    <phoneticPr fontId="6" type="noConversion"/>
  </si>
  <si>
    <t>在过去几年，我做了些十分愚笨的事。</t>
    <phoneticPr fontId="6" type="noConversion"/>
  </si>
  <si>
    <t xml:space="preserve">C6 Deliberation  </t>
    <phoneticPr fontId="8" type="noConversion"/>
  </si>
  <si>
    <t>Power for its own sake doesn't interest me.</t>
    <phoneticPr fontId="6" type="noConversion"/>
  </si>
  <si>
    <t>我对纯粹的权威不感兴趣。</t>
    <phoneticPr fontId="6" type="noConversion"/>
  </si>
  <si>
    <t xml:space="preserve">I am easily frightened.  </t>
    <phoneticPr fontId="6" type="noConversion"/>
  </si>
  <si>
    <t>我很容易受惊吓。</t>
    <phoneticPr fontId="6" type="noConversion"/>
  </si>
  <si>
    <t>I don't like it when I find myself manipulating people.</t>
    <phoneticPr fontId="6" type="noConversion"/>
  </si>
  <si>
    <t>当我发现我在操纵别人时，我会有一种非常不舒服的感觉。</t>
    <phoneticPr fontId="6" type="noConversion"/>
  </si>
  <si>
    <t xml:space="preserve">I don’t get much pleasure from chatting with people.  </t>
    <phoneticPr fontId="6" type="noConversion"/>
  </si>
  <si>
    <t>与别人聊谈不能使我得到很多乐趣。</t>
    <phoneticPr fontId="6" type="noConversion"/>
  </si>
  <si>
    <t xml:space="preserve">I try to keep all my thoughts directed along realistic lines and avoid flights of fancy.  </t>
    <phoneticPr fontId="6" type="noConversion"/>
  </si>
  <si>
    <t>我尽量使自己的思想倾向实际而避免幻想。</t>
    <phoneticPr fontId="6" type="noConversion"/>
  </si>
  <si>
    <t xml:space="preserve">I believe that most people are basically well-intentioned. </t>
    <phoneticPr fontId="6" type="noConversion"/>
  </si>
  <si>
    <t>我觉得大部份人基本上是善意的。</t>
    <phoneticPr fontId="6" type="noConversion"/>
  </si>
  <si>
    <t xml:space="preserve">I don’t take civic duties like voting very seriously. </t>
    <phoneticPr fontId="6" type="noConversion"/>
  </si>
  <si>
    <t>对于公民义务，如投票，我不是很认真的。</t>
    <phoneticPr fontId="6" type="noConversion"/>
  </si>
  <si>
    <t>I will usually show off if I get the chance.</t>
    <phoneticPr fontId="6" type="noConversion"/>
  </si>
  <si>
    <t>我会抓住每一次炫耀的机会。</t>
    <phoneticPr fontId="6" type="noConversion"/>
  </si>
  <si>
    <t>I can read people like a book.</t>
    <phoneticPr fontId="6" type="noConversion"/>
  </si>
  <si>
    <t>我很善解人意。</t>
    <phoneticPr fontId="6" type="noConversion"/>
  </si>
  <si>
    <t xml:space="preserve">I’m an even-tempered person.  </t>
    <phoneticPr fontId="6" type="noConversion"/>
  </si>
  <si>
    <t>我是一个心平气和的人。</t>
    <phoneticPr fontId="6" type="noConversion"/>
  </si>
  <si>
    <t xml:space="preserve">I like to have a lot of people around me.  </t>
    <phoneticPr fontId="6" type="noConversion"/>
  </si>
  <si>
    <t>我喜欢很多人在我周围。</t>
    <phoneticPr fontId="6" type="noConversion"/>
  </si>
  <si>
    <t>I want to amount to something in the eyes of the world.</t>
    <phoneticPr fontId="6" type="noConversion"/>
  </si>
  <si>
    <t>我想要在这个世上有所建树。</t>
    <phoneticPr fontId="6" type="noConversion"/>
  </si>
  <si>
    <t xml:space="preserve">I am sometimes completely absorbed in music I am listening to. </t>
    <phoneticPr fontId="6" type="noConversion"/>
  </si>
  <si>
    <t>当我听音乐的时候，我有时会完全沉醉于其中。</t>
    <phoneticPr fontId="6" type="noConversion"/>
  </si>
  <si>
    <t>I like to take responsibility for making decisions.</t>
    <phoneticPr fontId="6" type="noConversion"/>
  </si>
  <si>
    <t>我喜欢当做决定的那个人。</t>
    <phoneticPr fontId="6" type="noConversion"/>
  </si>
  <si>
    <t>I like to look at my body.</t>
    <phoneticPr fontId="6" type="noConversion"/>
  </si>
  <si>
    <t>我喜欢看自己的身体。</t>
    <phoneticPr fontId="6" type="noConversion"/>
  </si>
  <si>
    <t xml:space="preserve">If necessary, I am willing to manipulate people to get what I want. </t>
    <phoneticPr fontId="6" type="noConversion"/>
  </si>
  <si>
    <t>如果需要，我会去操纵别人而得到我所想要的。</t>
    <phoneticPr fontId="6" type="noConversion"/>
  </si>
  <si>
    <t>Everybody likes to hear my stories.</t>
    <phoneticPr fontId="6" type="noConversion"/>
  </si>
  <si>
    <t>所有的人都喜欢听我讲的故事。</t>
    <phoneticPr fontId="6" type="noConversion"/>
  </si>
  <si>
    <t xml:space="preserve">I keep my belongings neat and clean. </t>
    <phoneticPr fontId="6" type="noConversion"/>
  </si>
  <si>
    <t>我会保持我的物品整齐和清洁。</t>
    <phoneticPr fontId="6" type="noConversion"/>
  </si>
  <si>
    <t>I experience intense mood swings and may emotionally overeact.</t>
    <phoneticPr fontId="6" type="noConversion"/>
  </si>
  <si>
    <t>我经常会有强烈的情绪波动甚至可能情绪反应过度。</t>
    <phoneticPr fontId="6" type="noConversion"/>
  </si>
  <si>
    <t xml:space="preserve">Sometimes I feel completely worthless.  </t>
    <phoneticPr fontId="6" type="noConversion"/>
  </si>
  <si>
    <t>有时我感到自己完全一文不值。</t>
    <phoneticPr fontId="6" type="noConversion"/>
  </si>
  <si>
    <t xml:space="preserve">I sometimes fail to assert myself as much as I should. </t>
    <phoneticPr fontId="6" type="noConversion"/>
  </si>
  <si>
    <t>我有时没有尽我所能地去维护我的权利。</t>
    <phoneticPr fontId="6" type="noConversion"/>
  </si>
  <si>
    <t xml:space="preserve">I rarely experience strong emotions. </t>
    <phoneticPr fontId="6" type="noConversion"/>
  </si>
  <si>
    <t>我很少体验到情绪激动。</t>
    <phoneticPr fontId="6" type="noConversion"/>
  </si>
  <si>
    <t xml:space="preserve">I am preoccupied with my health. </t>
    <phoneticPr fontId="6" type="noConversion"/>
  </si>
  <si>
    <t>我满脑子想的都是我的健康问题。</t>
    <phoneticPr fontId="6" type="noConversion"/>
  </si>
  <si>
    <t>I take my satisfactions as they come.</t>
    <phoneticPr fontId="6" type="noConversion"/>
  </si>
  <si>
    <t>我很容易满足，随遇而安。</t>
    <phoneticPr fontId="6" type="noConversion"/>
  </si>
  <si>
    <t xml:space="preserve">I try to be courteous to everyone I meet.  </t>
    <phoneticPr fontId="6" type="noConversion"/>
  </si>
  <si>
    <t>我尽量对我遇见的每个人都表现得有礼貌。</t>
    <phoneticPr fontId="6" type="noConversion"/>
  </si>
  <si>
    <t xml:space="preserve">Sometimes I’m not as dependable or reliable as I should be. </t>
    <phoneticPr fontId="6" type="noConversion"/>
  </si>
  <si>
    <t>我有时不能做到我应有的可靠或可信。</t>
    <phoneticPr fontId="6" type="noConversion"/>
  </si>
  <si>
    <t xml:space="preserve">I seldom feel self-conscious when I’m around people. </t>
    <phoneticPr fontId="6" type="noConversion"/>
  </si>
  <si>
    <t>当我在社交场合中时，我很少觉得不自然。</t>
    <phoneticPr fontId="6" type="noConversion"/>
  </si>
  <si>
    <t>People who know me best say I am a shy or anxious person.</t>
    <phoneticPr fontId="6" type="noConversion"/>
  </si>
  <si>
    <t>对我了解很深的人说我是个害羞或充满社会焦虑的人。</t>
    <phoneticPr fontId="6" type="noConversion"/>
  </si>
  <si>
    <t>I am no better or worse than most people.</t>
    <phoneticPr fontId="6" type="noConversion"/>
  </si>
  <si>
    <t>我没有比别人好，也没有比别人差。</t>
    <phoneticPr fontId="6" type="noConversion"/>
  </si>
  <si>
    <t xml:space="preserve">When I do things, I do them vigorously. </t>
    <phoneticPr fontId="6" type="noConversion"/>
  </si>
  <si>
    <t>当我做事情时，我会精力充沛地去做。</t>
    <phoneticPr fontId="6" type="noConversion"/>
  </si>
  <si>
    <t>I don't mind following orders.</t>
    <phoneticPr fontId="6" type="noConversion"/>
  </si>
  <si>
    <t>我不介意受人指挥。</t>
    <phoneticPr fontId="6" type="noConversion"/>
  </si>
  <si>
    <t xml:space="preserve">I think it’s interesting to learn and develop new hobbies. </t>
    <phoneticPr fontId="6" type="noConversion"/>
  </si>
  <si>
    <t>我认为学习和发展新的嗜好是很有趣的。</t>
    <phoneticPr fontId="6" type="noConversion"/>
  </si>
  <si>
    <t>I often feel apprehensive or worried about upcoming social events.</t>
    <phoneticPr fontId="6" type="noConversion"/>
  </si>
  <si>
    <t>我经常感到忧虑或担心即将到来的社会活动。</t>
    <phoneticPr fontId="6" type="noConversion"/>
  </si>
  <si>
    <t xml:space="preserve">I can be sarcastic and cutting when I need to be.   </t>
    <phoneticPr fontId="6" type="noConversion"/>
  </si>
  <si>
    <t>如果有需要，我会成为好讽刺、尖刻的人。</t>
    <phoneticPr fontId="6" type="noConversion"/>
  </si>
  <si>
    <t>The thought of ruling the world frightens the hell out of me.</t>
    <phoneticPr fontId="6" type="noConversion"/>
  </si>
  <si>
    <t>要我统治整个世界的想法令我恐吓（he）。</t>
    <phoneticPr fontId="6" type="noConversion"/>
  </si>
  <si>
    <t xml:space="preserve">I have a clear set of goals and work toward them in an orderly fashion.  </t>
    <phoneticPr fontId="6" type="noConversion"/>
  </si>
  <si>
    <t>我有一套明确的目标，并能有条不紊地朝着它而工作。</t>
    <phoneticPr fontId="6" type="noConversion"/>
  </si>
  <si>
    <t>I am unable to sit at ease and feel relaxed.</t>
    <phoneticPr fontId="6" type="noConversion"/>
  </si>
  <si>
    <t>我坐卧不安，难以保持平静。</t>
    <phoneticPr fontId="6" type="noConversion"/>
  </si>
  <si>
    <t xml:space="preserve">I have trouble resisting my cravings. </t>
    <phoneticPr fontId="6" type="noConversion"/>
  </si>
  <si>
    <t>我很难抗拒自己的欲望。</t>
    <phoneticPr fontId="6" type="noConversion"/>
  </si>
  <si>
    <t xml:space="preserve">I wouldn’t enjoy vacationing in Las Vegas. </t>
    <phoneticPr fontId="6" type="noConversion"/>
  </si>
  <si>
    <t>我不参与赌博。</t>
    <phoneticPr fontId="6" type="noConversion"/>
  </si>
  <si>
    <t>I very rarely get satisfaction from anything.</t>
    <phoneticPr fontId="6" type="noConversion"/>
  </si>
  <si>
    <t>我极少能从任何事中获得任何满足感。</t>
    <phoneticPr fontId="6" type="noConversion"/>
  </si>
  <si>
    <t xml:space="preserve">I find philosophical arguments boring.   </t>
    <phoneticPr fontId="6" type="noConversion"/>
  </si>
  <si>
    <t>我觉得哲学上的争论令人厌烦。</t>
    <phoneticPr fontId="6" type="noConversion"/>
  </si>
  <si>
    <t>Social anxiety has held me back in my occupation, family relations, leisure activities, or friendships.</t>
    <phoneticPr fontId="8" type="noConversion"/>
  </si>
  <si>
    <t>社交焦虑一直给我的职业、家庭关系、休闲活动、友谊造成障碍。</t>
    <phoneticPr fontId="6" type="noConversion"/>
  </si>
  <si>
    <t xml:space="preserve">I’d rather not talk about myself and my achievements.  </t>
    <phoneticPr fontId="6" type="noConversion"/>
  </si>
  <si>
    <t>我宁可不谈自己和自己的成就。</t>
    <phoneticPr fontId="6" type="noConversion"/>
  </si>
  <si>
    <t xml:space="preserve">I waste a lot of time before settling down to work. </t>
    <phoneticPr fontId="6" type="noConversion"/>
  </si>
  <si>
    <t>我要花很多时间才能安下心来工作。</t>
    <phoneticPr fontId="6" type="noConversion"/>
  </si>
  <si>
    <t xml:space="preserve">I feel I am capable of coping with most of my problems.  </t>
    <phoneticPr fontId="6" type="noConversion"/>
  </si>
  <si>
    <t>我觉得我有能力去应付我遇到的大部份问题。</t>
    <phoneticPr fontId="6" type="noConversion"/>
  </si>
  <si>
    <t>Worrying thoughts go through my mind.</t>
    <phoneticPr fontId="6" type="noConversion"/>
  </si>
  <si>
    <t>我满脑忧虑。</t>
    <phoneticPr fontId="6" type="noConversion"/>
  </si>
  <si>
    <t>Compliments embarrass me.</t>
    <phoneticPr fontId="6" type="noConversion"/>
  </si>
  <si>
    <t>恭维会令我难堪。</t>
    <phoneticPr fontId="6" type="noConversion"/>
  </si>
  <si>
    <t xml:space="preserve">I have sometimes experienced intense joy or ecstasy.  </t>
    <phoneticPr fontId="6" type="noConversion"/>
  </si>
  <si>
    <t>有时候我会感到非常快乐和兴奋。</t>
    <phoneticPr fontId="6" type="noConversion"/>
  </si>
  <si>
    <t>I like to be complimented.</t>
    <phoneticPr fontId="6" type="noConversion"/>
  </si>
  <si>
    <t>我喜欢被称赞。</t>
    <phoneticPr fontId="6" type="noConversion"/>
  </si>
  <si>
    <t xml:space="preserve">I believe that laws and social policies should change to reflect the needs of a changing world.  </t>
    <phoneticPr fontId="6" type="noConversion"/>
  </si>
  <si>
    <t>我认为法律与社会政策应该修改以反映瞬息万变世界的需要。</t>
    <phoneticPr fontId="6" type="noConversion"/>
  </si>
  <si>
    <t>I try hard not to appear anxious in social situations.</t>
    <phoneticPr fontId="6" type="noConversion"/>
  </si>
  <si>
    <t>在社交情景中，我尽力来掩饰我的紧张。</t>
    <phoneticPr fontId="6" type="noConversion"/>
  </si>
  <si>
    <t>Being an authority doesn't mean that much to me.</t>
    <phoneticPr fontId="6" type="noConversion"/>
  </si>
  <si>
    <t>成为权威对我而言无足轻重。</t>
    <phoneticPr fontId="6" type="noConversion"/>
  </si>
  <si>
    <t xml:space="preserve">I’m hard-headed and tough-minded in my attitudes. </t>
    <phoneticPr fontId="6" type="noConversion"/>
  </si>
  <si>
    <t>在态度上，我固执不妥协的。</t>
    <phoneticPr fontId="6" type="noConversion"/>
  </si>
  <si>
    <t>I often idealize others, especially when I first meet them, and feel comfortable in sharing the most intimate details with them. But I often feel that these same people don't care enough and aren't there enough for me.</t>
    <phoneticPr fontId="6" type="noConversion"/>
  </si>
  <si>
    <t>我通常理想化别人，尤其是在我刚遇到他们时，并且与他们分享最琐碎的隐私感到很舒适。但同时我也觉得他们不怎么关心和支持我。</t>
    <phoneticPr fontId="8" type="noConversion"/>
  </si>
  <si>
    <t xml:space="preserve">I think things through before coming to a decision.  </t>
    <phoneticPr fontId="6" type="noConversion"/>
  </si>
  <si>
    <t>在做决定之前，我会仔细地去想那件事。</t>
    <phoneticPr fontId="6" type="noConversion"/>
  </si>
  <si>
    <t xml:space="preserve">I rarely feel fearful or anxious.  </t>
    <phoneticPr fontId="6" type="noConversion"/>
  </si>
  <si>
    <t>我很少感到恐惧及焦虑。</t>
    <phoneticPr fontId="6" type="noConversion"/>
  </si>
  <si>
    <t>I am not sure if I would make a good leader.</t>
    <phoneticPr fontId="6" type="noConversion"/>
  </si>
  <si>
    <t>我不确定我是否能够成为一个好的领导者。</t>
    <phoneticPr fontId="6" type="noConversion"/>
  </si>
  <si>
    <t>I’m known as a warm and friendly person.</t>
    <phoneticPr fontId="6" type="noConversion"/>
  </si>
  <si>
    <t>我被视为一个热情和友善的人。</t>
    <phoneticPr fontId="6" type="noConversion"/>
  </si>
  <si>
    <t>If I feel competent I am willing to take responsibility for making decisions.</t>
    <phoneticPr fontId="6" type="noConversion"/>
  </si>
  <si>
    <t>在我有资格、能力与经验的情况下，我愿意承担做决定的责任。</t>
    <phoneticPr fontId="6" type="noConversion"/>
  </si>
  <si>
    <t xml:space="preserve">I have an active fantasy life.  </t>
    <phoneticPr fontId="6" type="noConversion"/>
  </si>
  <si>
    <t>我有很多梦幻的生活。</t>
    <phoneticPr fontId="6" type="noConversion"/>
  </si>
  <si>
    <t>It's much easier for me to remember my past failures than successes; in fact I often feel like I am a complete failure.</t>
    <phoneticPr fontId="6" type="noConversion"/>
  </si>
  <si>
    <t>对于我来说记得过去的失败比比成功要简单得多，事实上我经常会觉得自己是个彻底失败者。</t>
    <phoneticPr fontId="6" type="noConversion"/>
  </si>
  <si>
    <t xml:space="preserve">I believe that most people will take advantage of you if you let them. </t>
    <phoneticPr fontId="6" type="noConversion"/>
  </si>
  <si>
    <t>我相信如果你允许别人占你的便宜，很多人就会这样做。</t>
    <phoneticPr fontId="6" type="noConversion"/>
  </si>
  <si>
    <t>I like to be the center of attention.</t>
    <phoneticPr fontId="6" type="noConversion"/>
  </si>
  <si>
    <t>我喜欢成为众人眼光的焦点。</t>
    <phoneticPr fontId="6" type="noConversion"/>
  </si>
  <si>
    <t xml:space="preserve">I keep myself informed and usually make intelligent decisions. </t>
    <phoneticPr fontId="6" type="noConversion"/>
  </si>
  <si>
    <t>我掌握新信息又通常能做明智的决定。</t>
    <phoneticPr fontId="6" type="noConversion"/>
  </si>
  <si>
    <t xml:space="preserve">I feel restless, as if I had to be on the move. </t>
    <phoneticPr fontId="6" type="noConversion"/>
  </si>
  <si>
    <t>平时我感到坐立不安的那种感觉，似乎应该去哪里做什么。</t>
    <phoneticPr fontId="6" type="noConversion"/>
  </si>
  <si>
    <t xml:space="preserve">I am known as hot-blooded and quick-tempered. </t>
    <phoneticPr fontId="6" type="noConversion"/>
  </si>
  <si>
    <t>我以容易激动及性情急躁见称。</t>
    <phoneticPr fontId="6" type="noConversion"/>
  </si>
  <si>
    <t>I can laugh and see the funny side of things.</t>
    <phoneticPr fontId="6" type="noConversion"/>
  </si>
  <si>
    <t>我用笑来面对人生。</t>
    <phoneticPr fontId="6" type="noConversion"/>
  </si>
  <si>
    <t xml:space="preserve">I usually prefer to do things alone. </t>
    <phoneticPr fontId="6" type="noConversion"/>
  </si>
  <si>
    <t>我一向喜欢单独做事。</t>
    <phoneticPr fontId="6" type="noConversion"/>
  </si>
  <si>
    <t xml:space="preserve">Watching ballet or modern dance bores me. </t>
    <phoneticPr fontId="6" type="noConversion"/>
  </si>
  <si>
    <t>看芭蕾舞或现代舞蹈，使我感到乏味。</t>
    <phoneticPr fontId="6" type="noConversion"/>
  </si>
  <si>
    <t>My mood can shift between extreme periods of anxiety, depression or irritability in just a few hours or days.</t>
    <phoneticPr fontId="6" type="noConversion"/>
  </si>
  <si>
    <t>我的心情可以在几小时或几天之内在焦虑、抑郁和极端愤怒之间转换。</t>
    <phoneticPr fontId="6" type="noConversion"/>
  </si>
  <si>
    <t xml:space="preserve">I couldn’t deceive anyone even if I wanted to.  </t>
    <phoneticPr fontId="6" type="noConversion"/>
  </si>
  <si>
    <t>即使我想去做，我也无法欺骗任何人。</t>
    <phoneticPr fontId="6" type="noConversion"/>
  </si>
  <si>
    <t>Sometimes when I'm stressed out -- especially if someone has abandoned me -- I can get very paranoid, feel myself "spacing out" or dissociate.</t>
    <phoneticPr fontId="6" type="noConversion"/>
  </si>
  <si>
    <t>有时候，当我感到压力时——尤其是在别人背弃我的情况下——我会疑神疑鬼，逃避现实或者精神恍惚。</t>
    <phoneticPr fontId="6" type="noConversion"/>
  </si>
  <si>
    <t>People are sometimes hard to understand.</t>
    <phoneticPr fontId="6" type="noConversion"/>
  </si>
  <si>
    <t>人心有时很难理解。</t>
    <phoneticPr fontId="6" type="noConversion"/>
  </si>
  <si>
    <t xml:space="preserve">I am not a very methodical person. </t>
    <phoneticPr fontId="6" type="noConversion"/>
  </si>
  <si>
    <t>我不是一个做事有条不紊的人。</t>
    <phoneticPr fontId="6" type="noConversion"/>
  </si>
  <si>
    <t xml:space="preserve">I am seldom sad or depressed.  </t>
    <phoneticPr fontId="6" type="noConversion"/>
  </si>
  <si>
    <t>我很少感到忧郁或沮丧。</t>
    <phoneticPr fontId="6" type="noConversion"/>
  </si>
  <si>
    <t>I have often been a leader of groups I have belonged to.</t>
    <phoneticPr fontId="6" type="noConversion"/>
  </si>
  <si>
    <t>很多时候，我是所属团体的领袖。</t>
    <phoneticPr fontId="6" type="noConversion"/>
  </si>
  <si>
    <t>My life is pretty full.</t>
    <phoneticPr fontId="6" type="noConversion"/>
  </si>
  <si>
    <t>我人生充满意义。</t>
    <phoneticPr fontId="6" type="noConversion"/>
  </si>
  <si>
    <t xml:space="preserve">How I feel about things is important to me. </t>
    <phoneticPr fontId="6" type="noConversion"/>
  </si>
  <si>
    <t>我十分重视我对事物的感受。</t>
    <phoneticPr fontId="6" type="noConversion"/>
  </si>
  <si>
    <t xml:space="preserve">Some people think of me as cold and calculating. </t>
    <phoneticPr fontId="6" type="noConversion"/>
  </si>
  <si>
    <t>有些人觉得我冷漠且爱用心计。</t>
    <phoneticPr fontId="6" type="noConversion"/>
  </si>
  <si>
    <t>I have problems being assertive or stating my opinion.</t>
    <phoneticPr fontId="6" type="noConversion"/>
  </si>
  <si>
    <t>我不能在与他人交谈时自信地陈述我的观点意见</t>
    <phoneticPr fontId="6" type="noConversion"/>
  </si>
  <si>
    <r>
      <t xml:space="preserve">Narcissism - Authority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</si>
  <si>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It makes little difference to me whether I am a leader or not.</t>
    <phoneticPr fontId="6" type="noConversion"/>
  </si>
  <si>
    <t>我无所谓我是否做领导。</t>
    <phoneticPr fontId="6" type="noConversion"/>
  </si>
  <si>
    <t xml:space="preserve">I pay my debts promptly and in full.  </t>
    <phoneticPr fontId="6" type="noConversion"/>
  </si>
  <si>
    <t>如果欠债，我会很快如数还清。</t>
    <phoneticPr fontId="6" type="noConversion"/>
  </si>
  <si>
    <t>I have crying spells or really feel like crying.</t>
    <phoneticPr fontId="6" type="noConversion"/>
  </si>
  <si>
    <t>有时候我会哭得停不下来，而有时候我却是想哭哭不出声来。</t>
    <phoneticPr fontId="6" type="noConversion"/>
  </si>
  <si>
    <t xml:space="preserve">At times I have been so ashamed I just wanted to hide. </t>
    <phoneticPr fontId="6" type="noConversion"/>
  </si>
  <si>
    <t>有时我会羞愧得想躲起来。</t>
    <phoneticPr fontId="6" type="noConversion"/>
  </si>
  <si>
    <t>I just want to be reasonably happy.</t>
    <phoneticPr fontId="6" type="noConversion"/>
  </si>
  <si>
    <t>我只要过得快乐就足够了。</t>
    <phoneticPr fontId="6" type="noConversion"/>
  </si>
  <si>
    <t xml:space="preserve">My work is likely to be slow but steady.  </t>
    <phoneticPr fontId="6" type="noConversion"/>
  </si>
  <si>
    <t>我可能工作得慢，但进度稳定。</t>
    <phoneticPr fontId="6" type="noConversion"/>
  </si>
  <si>
    <t>I like to look at myself in the mirror.</t>
    <phoneticPr fontId="6" type="noConversion"/>
  </si>
  <si>
    <t>我喜欢照镜子。</t>
    <phoneticPr fontId="6" type="noConversion"/>
  </si>
  <si>
    <t>I feel hopeful about the future.</t>
    <phoneticPr fontId="6" type="noConversion"/>
  </si>
  <si>
    <t>我对未来充满希望。</t>
    <phoneticPr fontId="6" type="noConversion"/>
  </si>
  <si>
    <t xml:space="preserve">Once I find the right way to do something, I stick to it. </t>
    <phoneticPr fontId="6" type="noConversion"/>
  </si>
  <si>
    <t>当我找到了做事情的正确方法后，我会坚持采用这个方法。</t>
    <phoneticPr fontId="6" type="noConversion"/>
  </si>
  <si>
    <t>I think I am more anxious in social situations than most people.</t>
    <phoneticPr fontId="6" type="noConversion"/>
  </si>
  <si>
    <t>我认为在社交方面我比大多数人要焦虑。</t>
    <phoneticPr fontId="6" type="noConversion"/>
  </si>
  <si>
    <t>I prefer to blend in with the crowd.</t>
    <phoneticPr fontId="6" type="noConversion"/>
  </si>
  <si>
    <t>有选择的话，我喜欢融入人群。</t>
    <phoneticPr fontId="6" type="noConversion"/>
  </si>
  <si>
    <t xml:space="preserve">I hesitate to express my anger even when it’s justified.   </t>
    <phoneticPr fontId="6" type="noConversion"/>
  </si>
  <si>
    <t>即使是合理的，我也会为表达我的愤怒而犹疑。</t>
    <phoneticPr fontId="6" type="noConversion"/>
  </si>
  <si>
    <t>When I start a self-improvement program, I usually let it slide after a few days.</t>
    <phoneticPr fontId="6" type="noConversion"/>
  </si>
  <si>
    <t>当我开始一项自我改善的计划时，通常几天后，就半途而废了。</t>
    <phoneticPr fontId="6" type="noConversion"/>
  </si>
  <si>
    <t>I get upset when people don't notice how I look when I go out in public.</t>
    <phoneticPr fontId="6" type="noConversion"/>
  </si>
  <si>
    <t>在公共场合，如果我的外形没能让任何人瞩目，那我就会感到有些失落。</t>
    <phoneticPr fontId="6" type="noConversion"/>
  </si>
  <si>
    <t xml:space="preserve">I have little difficulty resisting temptation.  </t>
    <phoneticPr fontId="6" type="noConversion"/>
  </si>
  <si>
    <t>我对于抵抗诱惑，并没有困难。</t>
    <phoneticPr fontId="6" type="noConversion"/>
  </si>
  <si>
    <t xml:space="preserve">I have sometimes done things just for "kicks" or thrills. </t>
    <phoneticPr fontId="6" type="noConversion"/>
  </si>
  <si>
    <t>有时候，我做某些事情只是为了寻求冒险和刺激。</t>
    <phoneticPr fontId="6" type="noConversion"/>
  </si>
  <si>
    <t xml:space="preserve">I enjoy solving problems or puzzles.  </t>
    <phoneticPr fontId="6" type="noConversion"/>
  </si>
  <si>
    <t>我喜欢猜谜或解决难题。</t>
    <phoneticPr fontId="6" type="noConversion"/>
  </si>
  <si>
    <t>I wish somebody would someday write my biography.</t>
    <phoneticPr fontId="6" type="noConversion"/>
  </si>
  <si>
    <t>我渴望有人某天会写下我的传记。</t>
    <phoneticPr fontId="6" type="noConversion"/>
  </si>
  <si>
    <t>It makes me uncomfortable to be the center of attention.</t>
    <phoneticPr fontId="6" type="noConversion"/>
  </si>
  <si>
    <t>当成为人们注意焦点的时候，我感到不舒服。</t>
    <phoneticPr fontId="6" type="noConversion"/>
  </si>
  <si>
    <t xml:space="preserve">I’m better than most people, and I know it.  </t>
    <phoneticPr fontId="6" type="noConversion"/>
  </si>
  <si>
    <t>我知道自己比大多数的人优秀。</t>
    <phoneticPr fontId="6" type="noConversion"/>
  </si>
  <si>
    <t xml:space="preserve">I am a productive person who always gets the job done.  </t>
    <phoneticPr fontId="6" type="noConversion"/>
  </si>
  <si>
    <t>我是个多产又能完成工作的人。</t>
    <phoneticPr fontId="6" type="noConversion"/>
  </si>
  <si>
    <t>I rarely depend on anyone else to get things done.</t>
    <phoneticPr fontId="6" type="noConversion"/>
  </si>
  <si>
    <t>我很少依靠别人来达成目标。</t>
    <phoneticPr fontId="6" type="noConversion"/>
  </si>
  <si>
    <t xml:space="preserve">When I’m under a great deal of stress, sometimes I feel like I’m going to pieces. </t>
    <phoneticPr fontId="6" type="noConversion"/>
  </si>
  <si>
    <t>当我处于极大压力下，有时候我会感到好像精神要崩溃似的。</t>
    <phoneticPr fontId="6" type="noConversion"/>
  </si>
  <si>
    <t>When people compliment me I sometimes get embarrassed.</t>
    <phoneticPr fontId="6" type="noConversion"/>
  </si>
  <si>
    <t>当某人对我说恭维我的话时，我会十分不好意思。</t>
    <phoneticPr fontId="6" type="noConversion"/>
  </si>
  <si>
    <t xml:space="preserve">I am not a cheerful optimist.  </t>
    <phoneticPr fontId="6" type="noConversion"/>
  </si>
  <si>
    <t>我不是一个乐观主义者。</t>
    <phoneticPr fontId="6" type="noConversion"/>
  </si>
  <si>
    <t>I have been rather socially inhibited most of my life.</t>
    <phoneticPr fontId="6" type="noConversion"/>
  </si>
  <si>
    <t>我一直表现得很腼腆。</t>
    <phoneticPr fontId="6" type="noConversion"/>
  </si>
  <si>
    <t xml:space="preserve">I believe we should look to our religious authorities for decisions on moral issues. </t>
    <phoneticPr fontId="6" type="noConversion"/>
  </si>
  <si>
    <t>我认为在道德问题上做决定时，我们应遵从宗教权威。</t>
    <phoneticPr fontId="6" type="noConversion"/>
  </si>
  <si>
    <t xml:space="preserve">We can never do too much for the poor and elderly. </t>
    <phoneticPr fontId="6" type="noConversion"/>
  </si>
  <si>
    <t>我们为穷人和老人所做的，永远都嫌不够。</t>
    <phoneticPr fontId="6" type="noConversion"/>
  </si>
  <si>
    <t>I'm often afraid that others will abandon or leave me - so I'll make frantic efforts to avoid this abandonment (even when it's not real).</t>
    <phoneticPr fontId="6" type="noConversion"/>
  </si>
  <si>
    <t>我经常担心别人会放弃或离弃我,所以我疯狂努力避免这个结果（尽管这只是我的想象而已）。</t>
    <phoneticPr fontId="8" type="noConversion"/>
  </si>
  <si>
    <t xml:space="preserve">Occasionally I act first and think later.  </t>
    <phoneticPr fontId="6" type="noConversion"/>
  </si>
  <si>
    <t>有时，我会行动在先，思考在后。</t>
    <phoneticPr fontId="6" type="noConversion"/>
  </si>
  <si>
    <t>I can enjoy a good TV program, or a book, or some other activities.</t>
    <phoneticPr fontId="6" type="noConversion"/>
  </si>
  <si>
    <t>我懂得享受好的电视节目、小说、或其他活动。</t>
    <phoneticPr fontId="6" type="noConversion"/>
  </si>
  <si>
    <t xml:space="preserve">I often feel tense and jittery.  </t>
    <phoneticPr fontId="6" type="noConversion"/>
  </si>
  <si>
    <t>我经常感到紧张及心神不定。</t>
    <phoneticPr fontId="6" type="noConversion"/>
  </si>
  <si>
    <t>I am frequently so disappointed in myself it is not unusual for me to hate myself.</t>
    <phoneticPr fontId="6" type="noConversion"/>
  </si>
  <si>
    <t>我经常对自己感到失望，不少时候因此甚至因此憎恨自己。</t>
    <phoneticPr fontId="6" type="noConversion"/>
  </si>
  <si>
    <t xml:space="preserve">Many people think of me as somewhat cold and distant. </t>
    <phoneticPr fontId="6" type="noConversion"/>
  </si>
  <si>
    <t>很多人觉得我有些冷淡而且与人保持距离。</t>
    <phoneticPr fontId="6" type="noConversion"/>
  </si>
  <si>
    <t>When I am around other people, I try to say as little as possible to avoid drawing attention to myself.</t>
    <phoneticPr fontId="6" type="noConversion"/>
  </si>
  <si>
    <t>当在人群中时，我尽量少说话避免引起众人注意。</t>
    <phoneticPr fontId="6" type="noConversion"/>
  </si>
  <si>
    <t xml:space="preserve">I don’t like to waste my time daydreaming.   </t>
    <phoneticPr fontId="6" type="noConversion"/>
  </si>
  <si>
    <t>我不喜欢浪费时间去做白日梦。</t>
    <phoneticPr fontId="6" type="noConversion"/>
  </si>
  <si>
    <t xml:space="preserve">I think most of the people I deal with are honest and trustworthy. </t>
    <phoneticPr fontId="6" type="noConversion"/>
  </si>
  <si>
    <t>我认为大部份与我交往的人是诚实可信的。</t>
    <phoneticPr fontId="6" type="noConversion"/>
  </si>
  <si>
    <t>I feel constantly mildly irritated at people and things.</t>
    <phoneticPr fontId="6" type="noConversion"/>
  </si>
  <si>
    <t>我经常因为某些人或事而烦躁。</t>
    <phoneticPr fontId="6" type="noConversion"/>
  </si>
  <si>
    <t xml:space="preserve">I often come into situations without being fully prepared.  </t>
    <phoneticPr fontId="6" type="noConversion"/>
  </si>
  <si>
    <t>我经常会遇到一些我没有事先充份准备好的状况。</t>
    <phoneticPr fontId="6" type="noConversion"/>
  </si>
  <si>
    <t xml:space="preserve">I am not considered a touchy or temperamental person. </t>
    <phoneticPr fontId="6" type="noConversion"/>
  </si>
  <si>
    <t>别人不认为我是一个暴躁或喜怒无常的人。</t>
    <phoneticPr fontId="6" type="noConversion"/>
  </si>
  <si>
    <t>I avoid or make excuses to get out of social obligations.</t>
    <phoneticPr fontId="6" type="noConversion"/>
  </si>
  <si>
    <t>我避开或找借口来远离社交义务。</t>
    <phoneticPr fontId="6" type="noConversion"/>
  </si>
  <si>
    <t>I really feel the need for other people if I am by myself for long.</t>
    <phoneticPr fontId="6" type="noConversion"/>
  </si>
  <si>
    <t>当我独处一段长时间后，我真的感到自己需要别人。</t>
    <phoneticPr fontId="6" type="noConversion"/>
  </si>
  <si>
    <t>I have lost my interest in people and don't care much about them.</t>
    <phoneticPr fontId="6" type="noConversion"/>
  </si>
  <si>
    <t>我对别人已经不感兴趣，也不在乎他们。</t>
    <phoneticPr fontId="6" type="noConversion"/>
  </si>
  <si>
    <t>I try not to be a show off.</t>
    <phoneticPr fontId="6" type="noConversion"/>
  </si>
  <si>
    <t>我尽量不炫耀。</t>
    <phoneticPr fontId="6" type="noConversion"/>
  </si>
  <si>
    <t xml:space="preserve">I am intrigued by the patterns I find in art and nature. </t>
    <phoneticPr fontId="6" type="noConversion"/>
  </si>
  <si>
    <t>我感到大自然和艺术的规律极为奥妙。</t>
    <phoneticPr fontId="6" type="noConversion"/>
  </si>
  <si>
    <t>I get particularly incompetent or inept around other people.</t>
    <phoneticPr fontId="6" type="noConversion"/>
  </si>
  <si>
    <t>通常在别人面前我会变得格外无知或异常笨拙。</t>
    <phoneticPr fontId="6" type="noConversion"/>
  </si>
  <si>
    <t xml:space="preserve">Being perfectly honest is a bad way to do business.  </t>
    <phoneticPr fontId="6" type="noConversion"/>
  </si>
  <si>
    <t>完全诚实地处事并不是个好办法。</t>
    <phoneticPr fontId="6" type="noConversion"/>
  </si>
  <si>
    <t>I feel tired all the time.</t>
    <phoneticPr fontId="8" type="noConversion"/>
  </si>
  <si>
    <t>我一直感到无缘无故的疲劳。</t>
    <phoneticPr fontId="8" type="noConversion"/>
  </si>
  <si>
    <t xml:space="preserve">I like to keep everything in its place so I know just where it is. </t>
    <phoneticPr fontId="6" type="noConversion"/>
  </si>
  <si>
    <t>我喜欢把东西放在固定位置，好让我确知它们在那里。</t>
    <phoneticPr fontId="6" type="noConversion"/>
  </si>
  <si>
    <t xml:space="preserve">I have sometimes experienced a deep sense of guilt or sinfulness. </t>
    <phoneticPr fontId="6" type="noConversion"/>
  </si>
  <si>
    <t>我有时候会深深感到自己罪孽深重或有罪恶感。</t>
    <phoneticPr fontId="6" type="noConversion"/>
  </si>
  <si>
    <t xml:space="preserve">In meetings, I usually let others do the talking.  </t>
    <phoneticPr fontId="6" type="noConversion"/>
  </si>
  <si>
    <t>在开会的时候，我总是让别人说话。</t>
    <phoneticPr fontId="6" type="noConversion"/>
  </si>
  <si>
    <t xml:space="preserve">I seldom pay much attention to my feelings of the moment. </t>
    <phoneticPr fontId="6" type="noConversion"/>
  </si>
  <si>
    <t>我很少会留意自己一时涌现的感觉。</t>
    <phoneticPr fontId="6" type="noConversion"/>
  </si>
  <si>
    <t>In my experience it is very common for me to feel guilty about many things, often to the point of viewing myself as worthless.</t>
    <phoneticPr fontId="6" type="noConversion"/>
  </si>
  <si>
    <t>在我的经验中经常对很多事情都感到内疚，经常将自己视为一文不值。</t>
    <phoneticPr fontId="6" type="noConversion"/>
  </si>
  <si>
    <t xml:space="preserve">I generally try to be thoughtful and considerate. </t>
    <phoneticPr fontId="6" type="noConversion"/>
  </si>
  <si>
    <t>我通常会尽力考虑周全。</t>
    <phoneticPr fontId="6" type="noConversion"/>
  </si>
  <si>
    <t xml:space="preserve">Sometimes I cheat when I play solitaire.  </t>
    <phoneticPr fontId="6" type="noConversion"/>
  </si>
  <si>
    <t>有时候，在玩牌时我会作弊。</t>
    <phoneticPr fontId="6" type="noConversion"/>
  </si>
  <si>
    <t xml:space="preserve">It doesn’t embarrass me too much if people ridicule and tease me. </t>
    <phoneticPr fontId="6" type="noConversion"/>
  </si>
  <si>
    <t>我不会因为别人讥笑和作弄我而感到窘迫。</t>
    <phoneticPr fontId="6" type="noConversion"/>
  </si>
  <si>
    <t>In social situations, I am quite preoccupied with my performance, tending to “overanalyze” how I am coming across to other people.</t>
    <phoneticPr fontId="6" type="noConversion"/>
  </si>
  <si>
    <t>在社交场合中，我很专注我的表现，甚至过度分析我会给别人留下什么印象。</t>
    <phoneticPr fontId="6" type="noConversion"/>
  </si>
  <si>
    <t>I find that I often do one or more of the following: drive recklessly, engage in unsafe sex, abuse alcohol or drugs, binge eat, gamble or spend money recklessly.</t>
    <phoneticPr fontId="6" type="noConversion"/>
  </si>
  <si>
    <t>我经常会做以下一件或多件事情：鲁莽驾驶、不安全性交、酗酒、吸毒、暴饮暴食、赌博或挥金如土。</t>
    <phoneticPr fontId="6" type="noConversion"/>
  </si>
  <si>
    <t xml:space="preserve">I often feel as if I’m bursting with energy. </t>
    <phoneticPr fontId="6" type="noConversion"/>
  </si>
  <si>
    <t>我常常感到精力旺盛。</t>
    <phoneticPr fontId="6" type="noConversion"/>
  </si>
  <si>
    <t xml:space="preserve">I often try new and foreign foods. </t>
    <phoneticPr fontId="6" type="noConversion"/>
  </si>
  <si>
    <t>我经常会去尝试新的食物。</t>
    <phoneticPr fontId="6" type="noConversion"/>
  </si>
  <si>
    <t xml:space="preserve">If I don’t like people, I let them know it.  </t>
    <phoneticPr fontId="6" type="noConversion"/>
  </si>
  <si>
    <t>如果我不喜欢某一个人，我会让他知道。</t>
    <phoneticPr fontId="6" type="noConversion"/>
  </si>
  <si>
    <t>I often consider my misfortunes to be a well-deserved punishment.</t>
    <phoneticPr fontId="6" type="noConversion"/>
  </si>
  <si>
    <t>我经常把自己的不幸当成罪有应得。</t>
    <phoneticPr fontId="6" type="noConversion"/>
  </si>
  <si>
    <t xml:space="preserve">I work hard to accomplish my goals.  </t>
    <phoneticPr fontId="6" type="noConversion"/>
  </si>
  <si>
    <t>我努力完成我的目标。</t>
    <phoneticPr fontId="6" type="noConversion"/>
  </si>
  <si>
    <t xml:space="preserve">When I am having my favorite foods, I tend to eat too much. </t>
    <phoneticPr fontId="6" type="noConversion"/>
  </si>
  <si>
    <t>当有我喜欢的食物时，我会大吃一顿。</t>
    <phoneticPr fontId="6" type="noConversion"/>
  </si>
  <si>
    <t>I would do almost anything on a dare.</t>
    <phoneticPr fontId="6" type="noConversion"/>
  </si>
  <si>
    <t>我几乎没有什么事情是不敢做的。</t>
    <phoneticPr fontId="6" type="noConversion"/>
  </si>
  <si>
    <t xml:space="preserve">I tend to avoid movies that are shocking or scary.   </t>
    <phoneticPr fontId="6" type="noConversion"/>
  </si>
  <si>
    <t>我避免看那些令人震撼或恐怖的电影。</t>
    <phoneticPr fontId="6" type="noConversion"/>
  </si>
  <si>
    <t xml:space="preserve">I sometimes lose interest when people talk about very abstract, theoretical matters. </t>
    <phoneticPr fontId="6" type="noConversion"/>
  </si>
  <si>
    <t>当别人谈论抽象理论性的事情时，我有时会感到乏味。</t>
    <phoneticPr fontId="6" type="noConversion"/>
  </si>
  <si>
    <t xml:space="preserve">I try to be humble.  </t>
    <phoneticPr fontId="6" type="noConversion"/>
  </si>
  <si>
    <t>我尽量做到谦虚。</t>
    <phoneticPr fontId="6" type="noConversion"/>
  </si>
  <si>
    <r>
      <t xml:space="preserve">Narcissism - Exhibitionism </t>
    </r>
    <r>
      <rPr>
        <b/>
        <sz val="11"/>
        <color rgb="FFFF0000"/>
        <rFont val="宋体"/>
        <family val="3"/>
        <charset val="134"/>
      </rPr>
      <t>(Reverse)</t>
    </r>
    <phoneticPr fontId="6" type="noConversion"/>
  </si>
  <si>
    <t>I think clearly and proceed with tasks and daily routine efficiently.</t>
    <phoneticPr fontId="6" type="noConversion"/>
  </si>
  <si>
    <t>我思维清晰、执行力强、工作效率高。</t>
    <phoneticPr fontId="6" type="noConversion"/>
  </si>
  <si>
    <t xml:space="preserve">I have trouble making myself do what I should. </t>
    <phoneticPr fontId="6" type="noConversion"/>
  </si>
  <si>
    <t>要我去做应该做的事，会觉得厌烦。</t>
    <phoneticPr fontId="6" type="noConversion"/>
  </si>
  <si>
    <t xml:space="preserve">I keep a cool head in emergencies. </t>
    <phoneticPr fontId="6" type="noConversion"/>
  </si>
  <si>
    <t>我在危急时仍能保持头脑泠静。</t>
    <phoneticPr fontId="6" type="noConversion"/>
  </si>
  <si>
    <t xml:space="preserve">Sometimes I bubble with happiness.  </t>
    <phoneticPr fontId="6" type="noConversion"/>
  </si>
  <si>
    <t>我有时会觉得充满快乐。</t>
    <phoneticPr fontId="6" type="noConversion"/>
  </si>
  <si>
    <t>I still enjoy the things I used to.</t>
    <phoneticPr fontId="6" type="noConversion"/>
  </si>
  <si>
    <t>我依旧喜欢我以前喜欢的东西。</t>
    <phoneticPr fontId="6" type="noConversion"/>
  </si>
  <si>
    <t>I often experience a sudden shift in the way I look at myself and my life, and completely change my goals, values and career focus.</t>
    <phoneticPr fontId="6" type="noConversion"/>
  </si>
  <si>
    <t>我的人生观会突然的发生改变，以至于我的目标，价值观和职业重心都会完全不同。</t>
    <phoneticPr fontId="6" type="noConversion"/>
  </si>
  <si>
    <t xml:space="preserve">I believe that the different ideas of right and wrong that people in other societies have may be valid for them.  </t>
    <phoneticPr fontId="6" type="noConversion"/>
  </si>
  <si>
    <t>其他社会的人对是与非的观念，可能与我们的不同，但对他们来说可能是正确的。</t>
    <phoneticPr fontId="6" type="noConversion"/>
  </si>
  <si>
    <t xml:space="preserve">I have no sympathy for beggars.  </t>
    <phoneticPr fontId="6" type="noConversion"/>
  </si>
  <si>
    <t>我对乞丐没有同情心。</t>
    <phoneticPr fontId="6" type="noConversion"/>
  </si>
  <si>
    <t xml:space="preserve">I always consider the consequences before I take action.  </t>
    <phoneticPr fontId="6" type="noConversion"/>
  </si>
  <si>
    <t>在行动之前，我通常会先考虑它的后果。</t>
    <phoneticPr fontId="6" type="noConversion"/>
  </si>
  <si>
    <t xml:space="preserve">I’m seldom apprehensive about the future. </t>
    <phoneticPr fontId="6" type="noConversion"/>
  </si>
  <si>
    <t>我很少为将来忧虑。</t>
    <phoneticPr fontId="6" type="noConversion"/>
  </si>
  <si>
    <t xml:space="preserve">I really enjoy talking to people.  </t>
    <phoneticPr fontId="6" type="noConversion"/>
  </si>
  <si>
    <t>我很喜欢与别人交谈。</t>
    <phoneticPr fontId="6" type="noConversion"/>
  </si>
  <si>
    <t xml:space="preserve">I enjoy concentrating on a fantasy or daydream and exploring all its possibilities, letting it  grow and develop.  </t>
    <phoneticPr fontId="6" type="noConversion"/>
  </si>
  <si>
    <t>我喜欢聚精会神地幻想及作白日梦，并研究它们的可能性，让它们继续发展下去。</t>
    <phoneticPr fontId="6" type="noConversion"/>
  </si>
  <si>
    <t>I hope I am going to be successful.</t>
    <phoneticPr fontId="6" type="noConversion"/>
  </si>
  <si>
    <t>我巴望着将来能成功。</t>
    <phoneticPr fontId="6" type="noConversion"/>
  </si>
  <si>
    <t xml:space="preserve">I’m suspicious when someone does something nice for me.  </t>
    <phoneticPr fontId="6" type="noConversion"/>
  </si>
  <si>
    <t>当别人对我好时，我会怀疑他们。</t>
    <phoneticPr fontId="6" type="noConversion"/>
  </si>
  <si>
    <t xml:space="preserve">I pride myself on my sound judgment.  </t>
    <phoneticPr fontId="6" type="noConversion"/>
  </si>
  <si>
    <t>我对于自己的判断准确感到自豪。</t>
    <phoneticPr fontId="6" type="noConversion"/>
  </si>
  <si>
    <t xml:space="preserve">I often get disgusted with people I have to deal with.   </t>
    <phoneticPr fontId="6" type="noConversion"/>
  </si>
  <si>
    <t>我常常讨厌那些我不得不与他们交往的人。</t>
    <phoneticPr fontId="6" type="noConversion"/>
  </si>
  <si>
    <t xml:space="preserve">I prefer jobs that let me work alone without being bothered by other people. </t>
    <phoneticPr fontId="6" type="noConversion"/>
  </si>
  <si>
    <t>我喜欢一些可以让我单独做而不会被别人干扰的工作。</t>
    <phoneticPr fontId="6" type="noConversion"/>
  </si>
  <si>
    <t>I don't care about new fads and fashions.</t>
    <phoneticPr fontId="6" type="noConversion"/>
  </si>
  <si>
    <t>我不在乎新潮和时尚，</t>
    <phoneticPr fontId="6" type="noConversion"/>
  </si>
  <si>
    <t xml:space="preserve">Poetry has little or no effect on me.  </t>
    <phoneticPr fontId="6" type="noConversion"/>
  </si>
  <si>
    <t>我对诗词只有少许感觉甚至无动于衷。</t>
    <phoneticPr fontId="6" type="noConversion"/>
  </si>
  <si>
    <t>I expect a great deal from other people.</t>
    <phoneticPr fontId="6" type="noConversion"/>
  </si>
  <si>
    <t>我对别人有很多的期待。</t>
    <phoneticPr fontId="6" type="noConversion"/>
  </si>
  <si>
    <t xml:space="preserve">I would hate to be thought of as a hypocrite.  </t>
    <phoneticPr fontId="6" type="noConversion"/>
  </si>
  <si>
    <t>我要是被人认为是伪君子会使我很伤心。</t>
    <phoneticPr fontId="6" type="noConversion"/>
  </si>
  <si>
    <t>I feel that I am useful and needed.</t>
    <phoneticPr fontId="6" type="noConversion"/>
  </si>
  <si>
    <t>我感觉自己有用并且被人需要。</t>
    <phoneticPr fontId="6" type="noConversion"/>
  </si>
  <si>
    <t>I never seem to be able to get organized.</t>
    <phoneticPr fontId="6" type="noConversion"/>
  </si>
  <si>
    <t>我好像总是不能把事情安排得井井有条。</t>
    <phoneticPr fontId="6" type="noConversion"/>
  </si>
  <si>
    <t xml:space="preserve">I tend to blame myself when anything goes wrong. </t>
    <phoneticPr fontId="6" type="noConversion"/>
  </si>
  <si>
    <t>当事情出差错时，我会责怪自己。</t>
    <phoneticPr fontId="6" type="noConversion"/>
  </si>
  <si>
    <t xml:space="preserve">Other people often look to me to make decisions. </t>
    <phoneticPr fontId="6" type="noConversion"/>
  </si>
  <si>
    <t>别人总是认为我应替他们拿主意。</t>
    <phoneticPr fontId="6" type="noConversion"/>
  </si>
  <si>
    <t>I have a strong will to power.</t>
    <phoneticPr fontId="6" type="noConversion"/>
  </si>
  <si>
    <t>我对权威有很强烈的欲望。</t>
    <phoneticPr fontId="6" type="noConversion"/>
  </si>
  <si>
    <t xml:space="preserve">I experience a wide range of emotions or feelings.  </t>
    <phoneticPr fontId="6" type="noConversion"/>
  </si>
  <si>
    <t>我体验到很多不同的感受和情绪。</t>
    <phoneticPr fontId="6" type="noConversion"/>
  </si>
  <si>
    <t xml:space="preserve">I’m not known for my generosity.  </t>
    <phoneticPr fontId="6" type="noConversion"/>
  </si>
  <si>
    <t>我不是以慷慨著称的。</t>
    <phoneticPr fontId="6" type="noConversion"/>
  </si>
  <si>
    <t xml:space="preserve">When I make a commitment, I can always be counted on to follow through. </t>
    <phoneticPr fontId="6" type="noConversion"/>
  </si>
  <si>
    <t>当我做了承诺，通常我能贯彻到底。</t>
    <phoneticPr fontId="6" type="noConversion"/>
  </si>
  <si>
    <t>I am not particularly interested in looking at myself in the mirror.</t>
    <phoneticPr fontId="6" type="noConversion"/>
  </si>
  <si>
    <t>我不怎么喜欢照镜子。</t>
    <phoneticPr fontId="6" type="noConversion"/>
  </si>
  <si>
    <t xml:space="preserve">I often feel inferior to others.  </t>
    <phoneticPr fontId="6" type="noConversion"/>
  </si>
  <si>
    <t>我经常感到自己不如别人。</t>
    <phoneticPr fontId="6" type="noConversion"/>
  </si>
  <si>
    <t xml:space="preserve">I’m not as quick and lively as other people. </t>
    <phoneticPr fontId="6" type="noConversion"/>
  </si>
  <si>
    <t>我不像其他人那样地反应敏捷和活泼。</t>
    <phoneticPr fontId="6" type="noConversion"/>
  </si>
  <si>
    <t>I feel cheerful.</t>
    <phoneticPr fontId="6" type="noConversion"/>
  </si>
  <si>
    <t>我心情很愉快。</t>
    <phoneticPr fontId="6" type="noConversion"/>
  </si>
  <si>
    <t xml:space="preserve">I prefer to spend my time in familiar surroundings.  </t>
    <phoneticPr fontId="6" type="noConversion"/>
  </si>
  <si>
    <t>我喜欢在熟悉的环境中消磨我的时间。</t>
    <phoneticPr fontId="6" type="noConversion"/>
  </si>
  <si>
    <t>I don't mind blending into the crowd when I go out in public.</t>
    <phoneticPr fontId="6" type="noConversion"/>
  </si>
  <si>
    <t>当我在公共场所时，我不介意在公共场合融入人群。</t>
    <phoneticPr fontId="6" type="noConversion"/>
  </si>
  <si>
    <t xml:space="preserve">When I’ve been insulted, I just try to forgive and forget. </t>
    <phoneticPr fontId="6" type="noConversion"/>
  </si>
  <si>
    <t>当有人对我傲慢无理时，我会尽量去原谅或忘记这件事。</t>
    <phoneticPr fontId="6" type="noConversion"/>
  </si>
  <si>
    <t xml:space="preserve">I would rather be known as "merciful" than as “just”. </t>
    <phoneticPr fontId="6" type="noConversion"/>
  </si>
  <si>
    <t>我宁可被认为是仁慈的，而不是公平的。</t>
    <phoneticPr fontId="6" type="noConversion"/>
  </si>
  <si>
    <t xml:space="preserve">I don’t feel like I’m driven to get ahead. </t>
    <phoneticPr fontId="6" type="noConversion"/>
  </si>
  <si>
    <t>我不觉得有什么动机可以驱使我力求成功。</t>
    <phoneticPr fontId="6" type="noConversion"/>
  </si>
  <si>
    <t xml:space="preserve">I seldom give in to my impulses. </t>
    <phoneticPr fontId="6" type="noConversion"/>
  </si>
  <si>
    <t>我很少冲动行事。</t>
    <phoneticPr fontId="6" type="noConversion"/>
  </si>
  <si>
    <t xml:space="preserve">I like to be where the action is.  </t>
    <phoneticPr fontId="6" type="noConversion"/>
  </si>
  <si>
    <t>我喜欢身临其境，置身于活动之中。</t>
    <phoneticPr fontId="6" type="noConversion"/>
  </si>
  <si>
    <t xml:space="preserve">I enjoy working on "mind-twister"-type puzzles.  </t>
    <phoneticPr fontId="6" type="noConversion"/>
  </si>
  <si>
    <t>我喜欢做需动脑筋的问题或猜谜题。</t>
    <phoneticPr fontId="6" type="noConversion"/>
  </si>
  <si>
    <t xml:space="preserve">I have a very high opinion of myself. </t>
    <phoneticPr fontId="6" type="noConversion"/>
  </si>
  <si>
    <t>我对自己有很高的评价。</t>
    <phoneticPr fontId="6" type="noConversion"/>
  </si>
  <si>
    <t>I am much like everybody else.</t>
    <phoneticPr fontId="6" type="noConversion"/>
  </si>
  <si>
    <t>我是个很普通的人。</t>
    <phoneticPr fontId="6" type="noConversion"/>
  </si>
  <si>
    <t xml:space="preserve">Once I start a project, I almost always finish it. </t>
    <phoneticPr fontId="6" type="noConversion"/>
  </si>
  <si>
    <t>一旦开始一件计划，通常我总会去完成它。</t>
    <phoneticPr fontId="6" type="noConversion"/>
  </si>
  <si>
    <t xml:space="preserve">It’s often hard for me to make up my mind. </t>
    <phoneticPr fontId="6" type="noConversion"/>
  </si>
  <si>
    <t>我常常觉得很难作决定。</t>
    <phoneticPr fontId="6" type="noConversion"/>
  </si>
  <si>
    <t xml:space="preserve">I don’t consider myself especially "light-hearted".  </t>
    <phoneticPr fontId="6" type="noConversion"/>
  </si>
  <si>
    <t>我不觉得自己是活泼的人。</t>
    <phoneticPr fontId="6" type="noConversion"/>
  </si>
  <si>
    <t xml:space="preserve">I believe that loyalty to one’s ideals and principles is more important than "open-  mindedness".  </t>
    <phoneticPr fontId="6" type="noConversion"/>
  </si>
  <si>
    <t>我认为忠于自己的理想及原则比虚心听取各方意见更重要</t>
    <phoneticPr fontId="6" type="noConversion"/>
  </si>
  <si>
    <t xml:space="preserve">Human need should always take priority over economic considerations. </t>
    <phoneticPr fontId="6" type="noConversion"/>
  </si>
  <si>
    <t>人的需求通常应该比经济上的考虑更优先。</t>
    <phoneticPr fontId="6" type="noConversion"/>
  </si>
  <si>
    <t>I can live my life in any way I want to.</t>
    <phoneticPr fontId="6" type="noConversion"/>
  </si>
  <si>
    <t>我爱怎么生活就怎么生活。</t>
    <phoneticPr fontId="6" type="noConversion"/>
  </si>
  <si>
    <t xml:space="preserve">I often do things on the spur of the moment. </t>
    <phoneticPr fontId="6" type="noConversion"/>
  </si>
  <si>
    <t>我常凭一时的冲动去做事情。</t>
    <phoneticPr fontId="6" type="noConversion"/>
  </si>
  <si>
    <t>Sometimes I tell good stories.</t>
    <phoneticPr fontId="6" type="noConversion"/>
  </si>
  <si>
    <t>我讲的故事有的时候很有趣，有的时候很一般。</t>
    <phoneticPr fontId="6" type="noConversion"/>
  </si>
  <si>
    <t xml:space="preserve">I often worry about things that might go wrong. </t>
    <phoneticPr fontId="6" type="noConversion"/>
  </si>
  <si>
    <t>我常常为事情可能会出差错而担心。</t>
    <phoneticPr fontId="6" type="noConversion"/>
  </si>
  <si>
    <t>I would say most of my romantic relationships have been very intense - but not very stable, tending to shift through alternating extremes of love and hate.</t>
    <phoneticPr fontId="6" type="noConversion"/>
  </si>
  <si>
    <t>我的感情经历总是轰轰烈烈——但是不怎么稳定，总是处于爱与恨两个极端。</t>
    <phoneticPr fontId="8" type="noConversion"/>
  </si>
  <si>
    <t xml:space="preserve">I find it easy to smile and be outgoing with strangers.  </t>
    <phoneticPr fontId="6" type="noConversion"/>
  </si>
  <si>
    <t>我感到对陌生人微笑和与之交往是一件很容易的事情。</t>
    <phoneticPr fontId="6" type="noConversion"/>
  </si>
  <si>
    <t xml:space="preserve">If I feel my mind starting to drift off into daydreams, I usually get busy and start  concentrating on some work or activity instead. </t>
    <phoneticPr fontId="6" type="noConversion"/>
  </si>
  <si>
    <t>当我发现自己开始想做白日梦时，我通常会让自己变得忙碌或开始集中精力于另一件工作或活动上，以避免做白日梦。</t>
    <phoneticPr fontId="6" type="noConversion"/>
  </si>
  <si>
    <t xml:space="preserve">My first reaction is to trust people.  </t>
    <phoneticPr fontId="6" type="noConversion"/>
  </si>
  <si>
    <t>我的第一反应是相信人。</t>
    <phoneticPr fontId="6" type="noConversion"/>
  </si>
  <si>
    <t>I will never be satisfied until I get all that I deserve.</t>
    <phoneticPr fontId="6" type="noConversion"/>
  </si>
  <si>
    <t>我只有得到我应得的东西才会满足。</t>
    <phoneticPr fontId="6" type="noConversion"/>
  </si>
  <si>
    <t xml:space="preserve">I don’t seem to be completely successful at anything. </t>
    <phoneticPr fontId="6" type="noConversion"/>
  </si>
  <si>
    <t>似乎没有一件事我做成功了。</t>
    <phoneticPr fontId="6" type="noConversion"/>
  </si>
  <si>
    <t xml:space="preserve">It takes a lot to get me mad.  </t>
    <phoneticPr fontId="6" type="noConversion"/>
  </si>
  <si>
    <t>我很不容易动怒。</t>
    <phoneticPr fontId="6" type="noConversion"/>
  </si>
  <si>
    <t>Embarrassing myself in front of others is just about the worst thing I can imagine.</t>
    <phoneticPr fontId="6" type="noConversion"/>
  </si>
  <si>
    <t>让自己在别人面前陷入尴尬的境地是我想象中最糟糕的事情。</t>
    <phoneticPr fontId="6" type="noConversion"/>
  </si>
  <si>
    <t xml:space="preserve">I’d rather vacation at a popular beach than an isolated cabin in the woods. </t>
    <phoneticPr fontId="6" type="noConversion"/>
  </si>
  <si>
    <t>我喜欢在人多的海滩度假，而不愿在树林内孤立的小屋中度假。</t>
    <phoneticPr fontId="6" type="noConversion"/>
  </si>
  <si>
    <t>I've engaged in self-mutilating, self-harm, or suicidal behaviors, gestures or threats.</t>
    <phoneticPr fontId="6" type="noConversion"/>
  </si>
  <si>
    <t>我曾经做过自我残害，自残，自杀行为，自残姿态或者自残或自杀威胁。</t>
    <phoneticPr fontId="6" type="noConversion"/>
  </si>
  <si>
    <t xml:space="preserve">Certain kinds of music have an endless fascination for me. </t>
    <phoneticPr fontId="6" type="noConversion"/>
  </si>
  <si>
    <t>有些音乐对我来说是具有无限吸引力。</t>
    <phoneticPr fontId="6" type="noConversion"/>
  </si>
  <si>
    <t xml:space="preserve">I enjoy looking at, talking to, and being with attractive women/men. </t>
    <phoneticPr fontId="6" type="noConversion"/>
  </si>
  <si>
    <t>我喜欢看好看的女人或男人，喜欢跟他们聊天或者呆在一起。</t>
    <phoneticPr fontId="6" type="noConversion"/>
  </si>
  <si>
    <t xml:space="preserve">Sometimes I trick people into doing what I want. </t>
    <phoneticPr fontId="6" type="noConversion"/>
  </si>
  <si>
    <t>有时候我会想法使人做我想要他们做的事。</t>
    <phoneticPr fontId="6" type="noConversion"/>
  </si>
  <si>
    <t xml:space="preserve">I tend to be somewhat fastidious or exacting. </t>
    <phoneticPr fontId="6" type="noConversion"/>
  </si>
  <si>
    <t>我是一个要求绝对正确或一丝不苛的人。</t>
    <phoneticPr fontId="6" type="noConversion"/>
  </si>
  <si>
    <t>I rely on various coping strategies to reduce my anxiety around others, such as avoiding eye contact, rehearsing what I say before speaking, or taking deep breaths.</t>
    <phoneticPr fontId="6" type="noConversion"/>
  </si>
  <si>
    <t>我依靠多种方式来应对我在人群中的焦虑，如：避免眼神交流、默述心中所想或者深呼吸。</t>
    <phoneticPr fontId="6" type="noConversion"/>
  </si>
  <si>
    <t xml:space="preserve">I have a low opinion of myself.  </t>
    <phoneticPr fontId="6" type="noConversion"/>
  </si>
  <si>
    <t>我对自己的评价很低。</t>
    <phoneticPr fontId="6" type="noConversion"/>
  </si>
  <si>
    <t xml:space="preserve">I would rather go my own way than be a leader of others.  </t>
    <phoneticPr fontId="6" type="noConversion"/>
  </si>
  <si>
    <t>我宁愿我行我素也不愿成为别人的领袖。</t>
    <phoneticPr fontId="6" type="noConversion"/>
  </si>
  <si>
    <t xml:space="preserve">I seldom notice the moods or feelings that different environments produce. </t>
    <phoneticPr fontId="6" type="noConversion"/>
  </si>
  <si>
    <t>我很少注意自己在不同环境下的情绪或感觉。</t>
    <phoneticPr fontId="6" type="noConversion"/>
  </si>
  <si>
    <t>I enjoy having a good meal.</t>
    <phoneticPr fontId="6" type="noConversion"/>
  </si>
  <si>
    <t>我是个吃货。</t>
    <phoneticPr fontId="6" type="noConversion"/>
  </si>
  <si>
    <t xml:space="preserve">Most people I know like me.  </t>
    <phoneticPr fontId="6" type="noConversion"/>
  </si>
  <si>
    <t>大部份认识我的人都喜欢我。</t>
    <phoneticPr fontId="6" type="noConversion"/>
  </si>
  <si>
    <t xml:space="preserve">I adhere strictly to my ethical principles.  </t>
    <phoneticPr fontId="6" type="noConversion"/>
  </si>
  <si>
    <t>我坚持严守自己的伦理原则。</t>
    <phoneticPr fontId="6" type="noConversion"/>
  </si>
  <si>
    <t>I used to be able to cry, but now I cannot cry even when I want to.</t>
    <phoneticPr fontId="6" type="noConversion"/>
  </si>
  <si>
    <t>我曾经可以想哭就哭，但现在当我想哭的时候我却不能哭。</t>
    <phoneticPr fontId="6" type="noConversion"/>
  </si>
  <si>
    <t xml:space="preserve">I feel comfortable in the presence of my bosses or other authorities. </t>
    <phoneticPr fontId="6" type="noConversion"/>
  </si>
  <si>
    <t>在上司及权威面前，我觉得舒适自在。</t>
    <phoneticPr fontId="6" type="noConversion"/>
  </si>
  <si>
    <t>If I ruled the world it would be a better place.</t>
    <phoneticPr fontId="6" type="noConversion"/>
  </si>
  <si>
    <t>如果由我来统治世界，世界将会变得更好。</t>
    <phoneticPr fontId="6" type="noConversion"/>
  </si>
  <si>
    <t xml:space="preserve">I usually seem to be in a hurry.  </t>
    <phoneticPr fontId="6" type="noConversion"/>
  </si>
  <si>
    <t>我仿佛总是匆匆忙忙的。</t>
    <phoneticPr fontId="6" type="noConversion"/>
  </si>
  <si>
    <t>I keep my appearance in mind.</t>
    <phoneticPr fontId="6" type="noConversion"/>
  </si>
  <si>
    <t>我时刻重视我的外表。</t>
    <phoneticPr fontId="6" type="noConversion"/>
  </si>
  <si>
    <t xml:space="preserve">Sometimes I make changes around the house just to try something different.  </t>
    <phoneticPr fontId="6" type="noConversion"/>
  </si>
  <si>
    <t>有时候我会改变居家的布置，只为尝试不同的新鲜感。</t>
    <phoneticPr fontId="6" type="noConversion"/>
  </si>
  <si>
    <t>I have a natural talent for influencing people.</t>
    <phoneticPr fontId="6" type="noConversion"/>
  </si>
  <si>
    <t>我有影响别人的天赋。</t>
    <phoneticPr fontId="6" type="noConversion"/>
  </si>
  <si>
    <t>I find it easy to manipulate people.</t>
    <phoneticPr fontId="6" type="noConversion"/>
  </si>
  <si>
    <t>我发现操控别人很容易。</t>
    <phoneticPr fontId="6" type="noConversion"/>
  </si>
  <si>
    <t xml:space="preserve">If someone starts a fight, I’m ready to fight back. </t>
    <phoneticPr fontId="6" type="noConversion"/>
  </si>
  <si>
    <t>如果有人挑起事端，我随时准备好反击。</t>
    <phoneticPr fontId="6" type="noConversion"/>
  </si>
  <si>
    <t>I know that I am good because everybody keeps telling me so.</t>
    <phoneticPr fontId="6" type="noConversion"/>
  </si>
  <si>
    <t>我知道我很厉害——很多人都说过了。</t>
    <phoneticPr fontId="6" type="noConversion"/>
  </si>
  <si>
    <t xml:space="preserve">I strive to achieve all I can. </t>
    <phoneticPr fontId="6" type="noConversion"/>
  </si>
  <si>
    <t>我努力完成一切我能做到的。</t>
    <phoneticPr fontId="6" type="noConversion"/>
  </si>
  <si>
    <t>I often feel empty inside.</t>
    <phoneticPr fontId="6" type="noConversion"/>
  </si>
  <si>
    <t>我经常感到内心的空虚。</t>
    <phoneticPr fontId="6" type="noConversion"/>
  </si>
  <si>
    <t xml:space="preserve">I sometimes eat myself sick.  </t>
    <phoneticPr fontId="6" type="noConversion"/>
  </si>
  <si>
    <t>我有时会因为吃得太多而病倒。</t>
    <phoneticPr fontId="6" type="noConversion"/>
  </si>
  <si>
    <t>I'm sometimes very angry, extremely sarcastic and bitter, and feel like I have a hard time controlling this anger, even if at the time I may be aware it is not appropriate.</t>
    <phoneticPr fontId="6" type="noConversion"/>
  </si>
  <si>
    <t>我有时特别愤怒，极度讽刺和满腹怨恨,虽然我知道这是不适当的行为，但是我就是无法控制自己。</t>
    <phoneticPr fontId="8" type="noConversion"/>
  </si>
  <si>
    <t xml:space="preserve">I love the excitement of roller coasters.  </t>
    <phoneticPr fontId="6" type="noConversion"/>
  </si>
  <si>
    <t>我喜欢翻滚列车的刺激。</t>
    <phoneticPr fontId="6" type="noConversion"/>
  </si>
  <si>
    <t xml:space="preserve">I have little interest in speculating on the nature of the universe or the human condition. </t>
    <phoneticPr fontId="6" type="noConversion"/>
  </si>
  <si>
    <t>我没有兴趣思考宇宙的规律或人类的情况。</t>
    <phoneticPr fontId="6" type="noConversion"/>
  </si>
  <si>
    <t xml:space="preserve">I feel that I am no better than others, no matter what their condition.  </t>
    <phoneticPr fontId="6" type="noConversion"/>
  </si>
  <si>
    <t>无论他人处境如何，我并不觉得自己比他们好。</t>
    <phoneticPr fontId="6" type="noConversion"/>
  </si>
  <si>
    <t xml:space="preserve">When a project gets too difficult, I’m inclined to start a new one. </t>
    <phoneticPr fontId="6" type="noConversion"/>
  </si>
  <si>
    <t>当计划大困难时，我倾向于去开始另一项新计划。</t>
    <phoneticPr fontId="6" type="noConversion"/>
  </si>
  <si>
    <t xml:space="preserve">I can handle myself pretty well in a crisis. </t>
    <phoneticPr fontId="6" type="noConversion"/>
  </si>
  <si>
    <t>在危急状态中，我觉得我能自我控制得相当不错。</t>
    <phoneticPr fontId="6" type="noConversion"/>
  </si>
  <si>
    <t>People always seem to recognize my authority.</t>
    <phoneticPr fontId="6" type="noConversion"/>
  </si>
  <si>
    <t>人们都认可我的权威。</t>
    <phoneticPr fontId="6" type="noConversion"/>
  </si>
  <si>
    <t>I am an extraordinary person.</t>
    <phoneticPr fontId="6" type="noConversion"/>
  </si>
  <si>
    <t>感觉我独一无二。</t>
    <phoneticPr fontId="6" type="noConversion"/>
  </si>
  <si>
    <t xml:space="preserve">I am a cheerful, high-spirited person.  </t>
    <phoneticPr fontId="6" type="noConversion"/>
  </si>
  <si>
    <t>我是一个快乐、高兴的人。</t>
    <phoneticPr fontId="6" type="noConversion"/>
  </si>
  <si>
    <t>Leadership is a quality that takes a long time to develop.</t>
    <phoneticPr fontId="6" type="noConversion"/>
  </si>
  <si>
    <t>领导才能需要花很长的时间来培养。</t>
    <phoneticPr fontId="6" type="noConversion"/>
  </si>
  <si>
    <t xml:space="preserve">I consider myself broad-minded and tolerant of other people’s lifestyles. </t>
    <phoneticPr fontId="6" type="noConversion"/>
  </si>
  <si>
    <t>我觉得我胸襟广阔又能容忍别人的生活方式。</t>
    <phoneticPr fontId="6" type="noConversion"/>
  </si>
  <si>
    <t xml:space="preserve">I believe all human beings are worthy of respect. </t>
    <phoneticPr fontId="6" type="noConversion"/>
  </si>
  <si>
    <t>我认为所有的人都值得尊重。</t>
    <phoneticPr fontId="6" type="noConversion"/>
  </si>
  <si>
    <t xml:space="preserve">I rarely make hasty decisions. </t>
    <phoneticPr fontId="6" type="noConversion"/>
  </si>
  <si>
    <t>我很少草率匆忙地做决定。</t>
    <phoneticPr fontId="6" type="noConversion"/>
  </si>
  <si>
    <t xml:space="preserve">I have fewer fears than most people.  </t>
    <phoneticPr fontId="6" type="noConversion"/>
  </si>
  <si>
    <t>我所惧怕的事，比大部份人的少。</t>
    <phoneticPr fontId="6" type="noConversion"/>
  </si>
  <si>
    <t>I get a sort of frightened feeling as if something awful is about to happen.</t>
    <phoneticPr fontId="6" type="noConversion"/>
  </si>
  <si>
    <t>我有时会感到一种恐惧，似乎什么可怕的事情即将要发生。</t>
    <phoneticPr fontId="6" type="noConversion"/>
  </si>
  <si>
    <t xml:space="preserve">I have strong emotional attachments to my friends. </t>
    <phoneticPr fontId="6" type="noConversion"/>
  </si>
  <si>
    <t>我对朋友有深厚的感情依附。</t>
    <phoneticPr fontId="6" type="noConversion"/>
  </si>
  <si>
    <t>I can usually talk my way out of anything.</t>
    <phoneticPr fontId="6" type="noConversion"/>
  </si>
  <si>
    <t>我会用我的方法来解决所有的麻烦。</t>
    <phoneticPr fontId="6" type="noConversion"/>
  </si>
  <si>
    <t xml:space="preserve">As a child I rarely enjoyed games of make believe. </t>
    <phoneticPr fontId="6" type="noConversion"/>
  </si>
  <si>
    <t>小时候，我不喜欢玩扮家家酒的游戏。</t>
    <phoneticPr fontId="6" type="noConversion"/>
  </si>
  <si>
    <t>I have tried to overcome social anxiety but had only limited success in beating it.</t>
    <phoneticPr fontId="6" type="noConversion"/>
  </si>
  <si>
    <t>我试过克服自己的社交焦虑，但是没有多少效果。</t>
    <phoneticPr fontId="6" type="noConversion"/>
  </si>
  <si>
    <t xml:space="preserve">I tend to assume the best about people. </t>
    <phoneticPr fontId="6" type="noConversion"/>
  </si>
  <si>
    <t>我倾向于认为人是善良的。</t>
    <phoneticPr fontId="6" type="noConversion"/>
  </si>
  <si>
    <t xml:space="preserve">I’m a very competent person.  </t>
    <phoneticPr fontId="6" type="noConversion"/>
  </si>
  <si>
    <t>我是个能干的人。</t>
    <phoneticPr fontId="6" type="noConversion"/>
  </si>
  <si>
    <t xml:space="preserve">At times I have felt bitter and resentful. </t>
    <phoneticPr fontId="6" type="noConversion"/>
  </si>
  <si>
    <t>有时候我觉得怨恨、愤怒。</t>
    <phoneticPr fontId="6" type="noConversion"/>
  </si>
  <si>
    <t xml:space="preserve">Social gatherings are usually boring to me.  </t>
    <phoneticPr fontId="6" type="noConversion"/>
  </si>
  <si>
    <t>对我而言，社交聚会通常是无聊的。</t>
    <phoneticPr fontId="6" type="noConversion"/>
  </si>
  <si>
    <t>When I can’t avoid a social encounter, I try to leave as soon as possible.</t>
    <phoneticPr fontId="6" type="noConversion"/>
  </si>
  <si>
    <t>当我无法避免需要社交的情况时，我会尝试尽早离开。</t>
    <phoneticPr fontId="6" type="noConversion"/>
  </si>
  <si>
    <t xml:space="preserve">Sometimes when I am reading poetry or looking at a work of art, I feel a chill or wave of  excitement.  </t>
    <phoneticPr fontId="6" type="noConversion"/>
  </si>
  <si>
    <t>当我阅读一首诗或欣赏一件艺术品时，我有时会感到兴奋或惊喜。</t>
    <phoneticPr fontId="6" type="noConversion"/>
  </si>
  <si>
    <t>I insist upon getting the respect that is due me.</t>
    <phoneticPr fontId="6" type="noConversion"/>
  </si>
  <si>
    <t>我坚决索要我应得的尊重。</t>
    <phoneticPr fontId="6" type="noConversion"/>
  </si>
  <si>
    <t xml:space="preserve">At times I bully or flatter people into doing what I want them to. </t>
    <phoneticPr fontId="6" type="noConversion"/>
  </si>
  <si>
    <t>有时候，我会威胁或者奉承他人，以达到我想要他们做的事。</t>
    <phoneticPr fontId="6" type="noConversion"/>
  </si>
  <si>
    <t>I see myself as a good leader.</t>
    <phoneticPr fontId="6" type="noConversion"/>
  </si>
  <si>
    <t>我认为我是一个好的领导者。</t>
    <phoneticPr fontId="6" type="noConversion"/>
  </si>
  <si>
    <t xml:space="preserve">I’m not compulsive about cleaning.  </t>
    <phoneticPr fontId="6" type="noConversion"/>
  </si>
  <si>
    <t>我没有强迫性的洁癖。</t>
    <phoneticPr fontId="6" type="noConversion"/>
  </si>
  <si>
    <t>In social situations I often feel like everyone is scrutinizing me or at least looking at me.</t>
    <phoneticPr fontId="6" type="noConversion"/>
  </si>
  <si>
    <t>在社交场合我经常觉得每个人都在仔细观察我，至少最起码都在注视我。</t>
    <phoneticPr fontId="6" type="noConversion"/>
  </si>
  <si>
    <t xml:space="preserve">Sometimes things look pretty bleak and hopeless to me. </t>
    <phoneticPr fontId="6" type="noConversion"/>
  </si>
  <si>
    <t>我有时感到事情总是灰暗无望的。</t>
    <phoneticPr fontId="6" type="noConversion"/>
  </si>
  <si>
    <t xml:space="preserve">In conversations, I tend to do most of the talking. </t>
    <phoneticPr fontId="6" type="noConversion"/>
  </si>
  <si>
    <t>在聊天时，大部份时间是我在说话。</t>
    <phoneticPr fontId="6" type="noConversion"/>
  </si>
  <si>
    <t>I have to push myself very hard to do anything and it takes an extra effort to start anything.</t>
    <phoneticPr fontId="6" type="noConversion"/>
  </si>
  <si>
    <t>我想要做任何事情必须强迫自己而且要花额外的努力才能开始。</t>
    <phoneticPr fontId="6" type="noConversion"/>
  </si>
  <si>
    <t xml:space="preserve">I find it easy to empathize-to feel myself what others are feeling. </t>
    <phoneticPr fontId="6" type="noConversion"/>
  </si>
  <si>
    <t>我很容易对别人的处境产生移情，并能感同身受。</t>
    <phoneticPr fontId="6" type="noConversion"/>
  </si>
  <si>
    <t xml:space="preserve">I think of myself as a charitable person.  </t>
    <phoneticPr fontId="6" type="noConversion"/>
  </si>
  <si>
    <t>我认为自己是乐善好施的人。</t>
    <phoneticPr fontId="6" type="noConversion"/>
  </si>
  <si>
    <t xml:space="preserve">I try to do jobs carefully, so they won’t have to he done again.  </t>
    <phoneticPr fontId="6" type="noConversion"/>
  </si>
  <si>
    <t>我尽量小心办事，免得要重新再做一遍。</t>
    <phoneticPr fontId="6" type="noConversion"/>
  </si>
  <si>
    <t>My behavior is often impulsive, sometimes even self-destructive.</t>
    <phoneticPr fontId="6" type="noConversion"/>
  </si>
  <si>
    <t>我通常行为冲动，有时甚至自灭倾向。</t>
    <phoneticPr fontId="6" type="noConversion"/>
  </si>
  <si>
    <t xml:space="preserve">If I have said or done the wrong thing to someone, I can hardly bear to face them again.  </t>
    <phoneticPr fontId="6" type="noConversion"/>
  </si>
  <si>
    <t>如果我对某人说错了话或做错了事，我将不敢再次面对他。</t>
    <phoneticPr fontId="6" type="noConversion"/>
  </si>
  <si>
    <t xml:space="preserve">My life is fast-paced. </t>
    <phoneticPr fontId="6" type="noConversion"/>
  </si>
  <si>
    <t>我生活的节奏很快。</t>
    <phoneticPr fontId="6" type="noConversion"/>
  </si>
  <si>
    <t xml:space="preserve">On a vacation, I prefer going back to a tried and true spot. </t>
    <phoneticPr fontId="6" type="noConversion"/>
  </si>
  <si>
    <t>我宁愿去一个我到过和曾令我感到愉快的地方度假。</t>
    <phoneticPr fontId="6" type="noConversion"/>
  </si>
  <si>
    <t>I will be a success.</t>
    <phoneticPr fontId="6" type="noConversion"/>
  </si>
  <si>
    <t>我将来会大有成就。</t>
    <phoneticPr fontId="6" type="noConversion"/>
  </si>
  <si>
    <t xml:space="preserve">I’m hard-headed and stubborn  </t>
    <phoneticPr fontId="6" type="noConversion"/>
  </si>
  <si>
    <t>我是固执倔强的人。</t>
    <phoneticPr fontId="6" type="noConversion"/>
  </si>
  <si>
    <t xml:space="preserve">I strive for excellence in everything I do.  </t>
    <phoneticPr fontId="6" type="noConversion"/>
  </si>
  <si>
    <t>我凡事必追求完美。</t>
    <phoneticPr fontId="6" type="noConversion"/>
  </si>
  <si>
    <t>Sometimes I am not sure of what I am doing.</t>
    <phoneticPr fontId="6" type="noConversion"/>
  </si>
  <si>
    <t>有的时候我未必十分清楚我在做什么。</t>
    <phoneticPr fontId="6" type="noConversion"/>
  </si>
  <si>
    <t>I usually get the respect that I deserve.</t>
    <phoneticPr fontId="6" type="noConversion"/>
  </si>
  <si>
    <t>一般我会得到我应有的尊敬。</t>
    <phoneticPr fontId="6" type="noConversion"/>
  </si>
  <si>
    <t xml:space="preserve">Sometimes I do things on impulse that I later regret. </t>
    <phoneticPr fontId="6" type="noConversion"/>
  </si>
  <si>
    <t>有时候我会因一时冲动而做一些令我后悔的事情。</t>
    <phoneticPr fontId="6" type="noConversion"/>
  </si>
  <si>
    <t xml:space="preserve">I’m attracted to bright colors and flashy styles. </t>
    <phoneticPr fontId="6" type="noConversion"/>
  </si>
  <si>
    <t>我会被鲜艳的色彩和华丽的款式所吸引。</t>
    <phoneticPr fontId="6" type="noConversion"/>
  </si>
  <si>
    <t xml:space="preserve">I have a lot of intellectual curiosity.  </t>
    <phoneticPr fontId="6" type="noConversion"/>
  </si>
  <si>
    <t>我对需要开动脑筋的事物充满好奇。</t>
    <phoneticPr fontId="6" type="noConversion"/>
  </si>
  <si>
    <t xml:space="preserve">I would rather praise others than be praised myself.  </t>
    <phoneticPr fontId="6" type="noConversion"/>
  </si>
  <si>
    <t>我宁可去赞美别人，而不愿受到赞美。</t>
    <phoneticPr fontId="6" type="noConversion"/>
  </si>
  <si>
    <t xml:space="preserve">There are so many little jobs that need to be done that I sometimes just ignore them all. </t>
    <phoneticPr fontId="6" type="noConversion"/>
  </si>
  <si>
    <t>有太多的琐碎小事需要去做，以至于有时候我却匆略了它们。</t>
    <phoneticPr fontId="6" type="noConversion"/>
  </si>
  <si>
    <t>I like to show off my body.</t>
    <phoneticPr fontId="6" type="noConversion"/>
  </si>
  <si>
    <t>我喜欢炫耀我的身材。</t>
    <phoneticPr fontId="6" type="noConversion"/>
  </si>
  <si>
    <t xml:space="preserve">When everything seems to be going wrong, I can still make good decisions. </t>
    <phoneticPr fontId="6" type="noConversion"/>
  </si>
  <si>
    <t>当每件事都不顺利时，我仍能做出好的决定。</t>
    <phoneticPr fontId="6" type="noConversion"/>
  </si>
  <si>
    <t xml:space="preserve">I rarely use words like "fantastic!" or "sensational!" to describe my experiences.  </t>
    <phoneticPr fontId="6" type="noConversion"/>
  </si>
  <si>
    <t>我很少用『真妙！』或『棒！』这类字眼来形容我的体验。</t>
    <phoneticPr fontId="6" type="noConversion"/>
  </si>
  <si>
    <t xml:space="preserve">I think that if people don’t know what they believe in by the time they’re 25, there’s  something wrong with them.   </t>
    <phoneticPr fontId="6" type="noConversion"/>
  </si>
  <si>
    <t>如果一个人到二十五岁时仍不知道自己的信念是什麽，他们一定有些问题。</t>
    <phoneticPr fontId="6" type="noConversion"/>
  </si>
  <si>
    <t>Modesty doesn't become me.</t>
    <phoneticPr fontId="6" type="noConversion"/>
  </si>
  <si>
    <t>谦虚不会成为我的代名词。</t>
    <phoneticPr fontId="6" type="noConversion"/>
  </si>
  <si>
    <t xml:space="preserve">I have sympathy for others less fortunate than me. </t>
    <phoneticPr fontId="6" type="noConversion"/>
  </si>
  <si>
    <t>我同情那些比我不幸的人。</t>
    <phoneticPr fontId="6" type="noConversion"/>
  </si>
  <si>
    <t xml:space="preserve">I plan ahead carefully when I go on a trip.  </t>
    <phoneticPr fontId="6" type="noConversion"/>
  </si>
  <si>
    <t>在旅行之前，我会事先小心地计划。</t>
    <phoneticPr fontId="6" type="noConversion"/>
  </si>
  <si>
    <t>I really like to be the center of attention.</t>
    <phoneticPr fontId="6" type="noConversion"/>
  </si>
  <si>
    <t>我非常享受成为焦点。</t>
    <phoneticPr fontId="6" type="noConversion"/>
  </si>
  <si>
    <t xml:space="preserve">Frightening thoughts sometimes come into my head. </t>
    <phoneticPr fontId="6" type="noConversion"/>
  </si>
  <si>
    <t>有时一些可怕的思想会走进我的头脑中。</t>
    <phoneticPr fontId="6" type="noConversion"/>
  </si>
  <si>
    <t xml:space="preserve">I take a personal interest in the people I work with.   </t>
    <phoneticPr fontId="6" type="noConversion"/>
  </si>
  <si>
    <t>我关心我的同事。</t>
    <phoneticPr fontId="6" type="noConversion"/>
  </si>
  <si>
    <t xml:space="preserve">I would have difficulty just letting my mind wander without control or guidance.  </t>
    <phoneticPr fontId="6" type="noConversion"/>
  </si>
  <si>
    <t>对我来说，让思绪无拘无束地漫游是一件困难的事。</t>
    <phoneticPr fontId="6" type="noConversion"/>
  </si>
  <si>
    <t>I am a born leader.</t>
    <phoneticPr fontId="6" type="noConversion"/>
  </si>
  <si>
    <t>我是个天生的领导者。</t>
    <phoneticPr fontId="6" type="noConversion"/>
  </si>
  <si>
    <t xml:space="preserve">I have a good deal of faith in human nature. </t>
    <phoneticPr fontId="6" type="noConversion"/>
  </si>
  <si>
    <t>对于人性问题，我有足够的信心。</t>
    <phoneticPr fontId="6" type="noConversion"/>
  </si>
  <si>
    <t xml:space="preserve">I am efficient and effective at my work. </t>
    <phoneticPr fontId="6" type="noConversion"/>
  </si>
  <si>
    <t>在工作上，我是有效率又能胜任的。</t>
    <phoneticPr fontId="6" type="noConversion"/>
  </si>
  <si>
    <t xml:space="preserve">Even minor annoyances can be frustrating to me. </t>
    <phoneticPr fontId="6" type="noConversion"/>
  </si>
  <si>
    <t>即使是小小的烦恼，也会使我感受到挫折。</t>
    <phoneticPr fontId="6" type="noConversion"/>
  </si>
  <si>
    <t>From time to time I get really really suspicious of the people closest to me, sometimes to the point that even I realize I'm not being realistic.</t>
    <phoneticPr fontId="6" type="noConversion"/>
  </si>
  <si>
    <t>时不时我对最亲近的人产生怀疑，有时连我自己都意识到我不理智。</t>
    <phoneticPr fontId="6" type="noConversion"/>
  </si>
  <si>
    <t xml:space="preserve">I enjoy parties with lots of people.   </t>
    <phoneticPr fontId="6" type="noConversion"/>
  </si>
  <si>
    <t>我喜欢有许多人的聚会。</t>
    <phoneticPr fontId="6" type="noConversion"/>
  </si>
  <si>
    <t xml:space="preserve">I enjoy reading poetry that emphasizes feelings and images more than story lines.  </t>
    <phoneticPr fontId="6" type="noConversion"/>
  </si>
  <si>
    <t>比起故事性的描述，我比较喜欢阅读强调情感和想象的诗。</t>
    <phoneticPr fontId="6" type="noConversion"/>
  </si>
  <si>
    <t xml:space="preserve">I pride myself on my shrewdness in handling people.  </t>
    <phoneticPr fontId="6" type="noConversion"/>
  </si>
  <si>
    <t>我对自己善于处理人际关系的能力感到自豪。</t>
    <phoneticPr fontId="6" type="noConversion"/>
  </si>
  <si>
    <t>I get a sudden feeling of panic.</t>
    <phoneticPr fontId="6" type="noConversion"/>
  </si>
  <si>
    <t>我会突然间感到恐慌。</t>
    <phoneticPr fontId="8" type="noConversion"/>
  </si>
  <si>
    <t xml:space="preserve">I spend a lot of time looking for things I’ve misplaced.   </t>
    <phoneticPr fontId="6" type="noConversion"/>
  </si>
  <si>
    <t>我花费很多时间去寻找被我放错地方的东西。</t>
    <phoneticPr fontId="6" type="noConversion"/>
  </si>
  <si>
    <t xml:space="preserve">Too often, when things go wrong, I get discouraged and feel like giving up. </t>
    <phoneticPr fontId="6" type="noConversion"/>
  </si>
  <si>
    <t>很多时候，当事情不顺利时，我会感到挫败并想放弃。</t>
    <phoneticPr fontId="6" type="noConversion"/>
  </si>
  <si>
    <t>I try to accept the consequences of my behavior.</t>
    <phoneticPr fontId="6" type="noConversion"/>
  </si>
  <si>
    <t>我尽量对自己的行为负责任。</t>
    <phoneticPr fontId="6" type="noConversion"/>
  </si>
  <si>
    <t xml:space="preserve">I don’t find it easy to take charge of a situation.  </t>
    <phoneticPr fontId="6" type="noConversion"/>
  </si>
  <si>
    <t>对我而言，负责控制一个局面是不容易的。</t>
    <phoneticPr fontId="6" type="noConversion"/>
  </si>
  <si>
    <t xml:space="preserve">223.Odd things-like certain scents or the names of distant places-can evoke strong moods in me. </t>
    <phoneticPr fontId="6" type="noConversion"/>
  </si>
  <si>
    <t>奇异的事情——如某些气味或远方的地名——会激起我强烈的情绪。</t>
    <phoneticPr fontId="6" type="noConversion"/>
  </si>
  <si>
    <t>I can clearly see all my shortcomings and can be very critical of myself for my weaknesses.</t>
    <phoneticPr fontId="6" type="noConversion"/>
  </si>
  <si>
    <t>我能全面地认识自己的缺点并且在那些方面严于律己。</t>
    <phoneticPr fontId="6" type="noConversion"/>
  </si>
  <si>
    <t xml:space="preserve">I go out of my way to help others if I can.  </t>
    <phoneticPr fontId="6" type="noConversion"/>
  </si>
  <si>
    <t>如果可能，我会尽最大的能力去帮助别人。</t>
    <phoneticPr fontId="6" type="noConversion"/>
  </si>
  <si>
    <t xml:space="preserve">I’d really have to be sick before I’d miss a day of work.  </t>
    <phoneticPr fontId="6" type="noConversion"/>
  </si>
  <si>
    <t>除非我真的生病了，我才会耽误一天的工作。</t>
    <phoneticPr fontId="6" type="noConversion"/>
  </si>
  <si>
    <t xml:space="preserve">When people I know do foolish things, I get embarrassed for them. </t>
    <phoneticPr fontId="6" type="noConversion"/>
  </si>
  <si>
    <t>当一个我认识的人做傻事时，我会替他感到难为情。</t>
    <phoneticPr fontId="6" type="noConversion"/>
  </si>
  <si>
    <t xml:space="preserve">I am a very active person.  </t>
    <phoneticPr fontId="6" type="noConversion"/>
  </si>
  <si>
    <t>我是一个十分活跃的人。</t>
    <phoneticPr fontId="6" type="noConversion"/>
  </si>
  <si>
    <t>I often feel like I don’t know what to say to other people.</t>
    <phoneticPr fontId="6" type="noConversion"/>
  </si>
  <si>
    <t>我常常不知道该跟别人说些什么。</t>
    <phoneticPr fontId="6" type="noConversion"/>
  </si>
  <si>
    <t xml:space="preserve">I follow the same route when I go someplace.  </t>
    <phoneticPr fontId="6" type="noConversion"/>
  </si>
  <si>
    <t>我会沿着惯常的道路去一个地方。</t>
    <phoneticPr fontId="6" type="noConversion"/>
  </si>
  <si>
    <t xml:space="preserve">I often get into arguments with my family and co-workers. </t>
    <phoneticPr fontId="6" type="noConversion"/>
  </si>
  <si>
    <t>我时常和家人及同事争执。</t>
    <phoneticPr fontId="6" type="noConversion"/>
  </si>
  <si>
    <t xml:space="preserve">I’m something of a "workaholic".  </t>
    <phoneticPr fontId="6" type="noConversion"/>
  </si>
  <si>
    <t>我有点“工作狂”。</t>
    <phoneticPr fontId="6" type="noConversion"/>
  </si>
  <si>
    <t>I am always able to keep my feelings under control.</t>
    <phoneticPr fontId="6" type="noConversion"/>
  </si>
  <si>
    <t>我通常能控制自己的感觉。</t>
    <phoneticPr fontId="6" type="noConversion"/>
  </si>
  <si>
    <t>I like to have authority over other people.</t>
    <phoneticPr fontId="6" type="noConversion"/>
  </si>
  <si>
    <t>我喜欢有权力指挥别人。</t>
    <phoneticPr fontId="6" type="noConversion"/>
  </si>
  <si>
    <t xml:space="preserve">I like being part of the crowd at sporting events.  </t>
    <phoneticPr fontId="6" type="noConversion"/>
  </si>
  <si>
    <t>在球赛时，我喜欢成为群众中的一份子。</t>
    <phoneticPr fontId="6" type="noConversion"/>
  </si>
  <si>
    <t xml:space="preserve">I have a wide range of intellectual interests. </t>
    <phoneticPr fontId="6" type="noConversion"/>
  </si>
  <si>
    <t>我对智力性的事情有广泛的兴趣。</t>
    <phoneticPr fontId="6" type="noConversion"/>
  </si>
  <si>
    <t>I notice I am losing weight.</t>
    <phoneticPr fontId="6" type="noConversion"/>
  </si>
  <si>
    <t>我发现我瘦了……虽然我没想着要减肥。</t>
    <phoneticPr fontId="6" type="noConversion"/>
  </si>
  <si>
    <t xml:space="preserve">I’m a superior person. </t>
    <phoneticPr fontId="6" type="noConversion"/>
  </si>
  <si>
    <t>我比别人优良卓越。</t>
    <phoneticPr fontId="6" type="noConversion"/>
  </si>
  <si>
    <t>After a social interaction, I often go over and over in my mind what I said or how I came across to other people.</t>
    <phoneticPr fontId="6" type="noConversion"/>
  </si>
  <si>
    <t>社交活动结束后，我经常反复地回想我说了什么或者给别人留下什么印象。</t>
    <phoneticPr fontId="6" type="noConversion"/>
  </si>
  <si>
    <t xml:space="preserve">I have a lot of self-discipline. </t>
    <phoneticPr fontId="6" type="noConversion"/>
  </si>
  <si>
    <t>我是一个很自律的人。</t>
    <phoneticPr fontId="6" type="noConversion"/>
  </si>
  <si>
    <t>I like to start new fads and fashions.</t>
    <phoneticPr fontId="6" type="noConversion"/>
  </si>
  <si>
    <t>我很喜欢引领时尚潮流。</t>
    <phoneticPr fontId="6" type="noConversion"/>
  </si>
  <si>
    <t xml:space="preserve">I’m pretty stable emotionally. </t>
    <phoneticPr fontId="6" type="noConversion"/>
  </si>
  <si>
    <t>我的情绪相当稳定。</t>
    <phoneticPr fontId="6" type="noConversion"/>
  </si>
  <si>
    <t xml:space="preserve">I laugh easily.  </t>
    <phoneticPr fontId="6" type="noConversion"/>
  </si>
  <si>
    <t>我很容易笑。</t>
    <phoneticPr fontId="6" type="noConversion"/>
  </si>
  <si>
    <t>I sometimes depend on people to get things done.</t>
    <phoneticPr fontId="6" type="noConversion"/>
  </si>
  <si>
    <t>我有的时候需要别人的支持或帮助才能达成目标。</t>
    <phoneticPr fontId="6" type="noConversion"/>
  </si>
  <si>
    <t>I believe that the "new morality" of permissiveness is no morality at all.</t>
    <phoneticPr fontId="6" type="noConversion"/>
  </si>
  <si>
    <t>我认为“放任自流”这种“新道德观”根本就不是一种道德。</t>
    <phoneticPr fontId="6" type="noConversion"/>
  </si>
  <si>
    <t>I tend to think that the world would be better off without me and often think how I could kill myself.</t>
    <phoneticPr fontId="6" type="noConversion"/>
  </si>
  <si>
    <t>我倾向于认为世界上没有我会变得更好，并且经常想象如何自杀好。</t>
    <phoneticPr fontId="6" type="noConversion"/>
  </si>
  <si>
    <t>People sometimes believe what I tell them.</t>
    <phoneticPr fontId="6" type="noConversion"/>
  </si>
  <si>
    <t>人们有时候相信我告诉他们的事情，有时候不信。</t>
    <phoneticPr fontId="6" type="noConversion"/>
  </si>
  <si>
    <t>I think twice before I answer a question.</t>
    <phoneticPr fontId="6" type="noConversion"/>
  </si>
  <si>
    <t>我回答问题之前，我再三考虑。</t>
    <phoneticPr fontId="6" type="noConversion"/>
  </si>
  <si>
    <t>Set</t>
    <phoneticPr fontId="8" type="noConversion"/>
  </si>
  <si>
    <t>Comment</t>
    <phoneticPr fontId="8" type="noConversion"/>
  </si>
  <si>
    <t>Question</t>
    <phoneticPr fontId="8" type="noConversion"/>
  </si>
  <si>
    <t>Tough choices!</t>
    <phoneticPr fontId="8" type="noConversion"/>
  </si>
  <si>
    <t>MAIN SENTENCE</t>
    <phoneticPr fontId="6" type="noConversion"/>
  </si>
  <si>
    <t>F1</t>
    <phoneticPr fontId="6" type="noConversion"/>
  </si>
  <si>
    <t>F2</t>
    <phoneticPr fontId="6" type="noConversion"/>
  </si>
  <si>
    <t>F3</t>
    <phoneticPr fontId="6" type="noConversion"/>
  </si>
  <si>
    <t>F4</t>
    <phoneticPr fontId="6" type="noConversion"/>
  </si>
  <si>
    <t>F5</t>
    <phoneticPr fontId="6" type="noConversion"/>
  </si>
  <si>
    <t>F6</t>
    <phoneticPr fontId="6" type="noConversion"/>
  </si>
  <si>
    <t>A_font</t>
    <phoneticPr fontId="8" type="noConversion"/>
  </si>
  <si>
    <t>English</t>
    <phoneticPr fontId="8" type="noConversion"/>
  </si>
  <si>
    <t>Language</t>
    <phoneticPr fontId="8" type="noConversion"/>
  </si>
  <si>
    <t>Speaker</t>
    <phoneticPr fontId="8" type="noConversion"/>
  </si>
  <si>
    <t>T</t>
    <phoneticPr fontId="8" type="noConversion"/>
  </si>
  <si>
    <t>M1</t>
    <phoneticPr fontId="8" type="noConversion"/>
  </si>
  <si>
    <t>M2</t>
    <phoneticPr fontId="8" type="noConversion"/>
  </si>
  <si>
    <t>F2</t>
    <phoneticPr fontId="8" type="noConversion"/>
  </si>
  <si>
    <t>nobody</t>
  </si>
  <si>
    <t>It's</t>
  </si>
  <si>
    <t>That's</t>
  </si>
  <si>
    <t>Is</t>
  </si>
  <si>
    <t>There are</t>
  </si>
  <si>
    <t>anybody</t>
  </si>
  <si>
    <t>nowhere</t>
  </si>
  <si>
    <t>anything</t>
  </si>
  <si>
    <t xml:space="preserve">[f]Everybody[-f] loves her, she is so sweet. </t>
    <phoneticPr fontId="6" type="noConversion"/>
  </si>
  <si>
    <t>[f]There is[-f] a crowd in the street.</t>
    <phoneticPr fontId="6" type="noConversion"/>
  </si>
  <si>
    <t>All people</t>
    <phoneticPr fontId="6" type="noConversion"/>
  </si>
  <si>
    <t>All the people</t>
    <phoneticPr fontId="6" type="noConversion"/>
  </si>
  <si>
    <t>Nobody</t>
    <phoneticPr fontId="6" type="noConversion"/>
  </si>
  <si>
    <t>None</t>
    <phoneticPr fontId="6" type="noConversion"/>
  </si>
  <si>
    <t>There are</t>
    <phoneticPr fontId="6" type="noConversion"/>
  </si>
  <si>
    <t>They owe me [f]nothing[-f].</t>
    <phoneticPr fontId="6" type="noConversion"/>
  </si>
  <si>
    <t>[f]That is[-f] good news to me, said Tom.</t>
    <phoneticPr fontId="6" type="noConversion"/>
  </si>
  <si>
    <t>Those are</t>
    <phoneticPr fontId="6" type="noConversion"/>
  </si>
  <si>
    <t>These are</t>
    <phoneticPr fontId="6" type="noConversion"/>
  </si>
  <si>
    <t>Here is</t>
    <phoneticPr fontId="6" type="noConversion"/>
  </si>
  <si>
    <t>There isn't [f]enough sugar[-f] left.</t>
    <phoneticPr fontId="6" type="noConversion"/>
  </si>
  <si>
    <t>sugar enough</t>
    <phoneticPr fontId="6" type="noConversion"/>
  </si>
  <si>
    <t>enough of sugar</t>
    <phoneticPr fontId="6" type="noConversion"/>
  </si>
  <si>
    <t>few sugar</t>
    <phoneticPr fontId="6" type="noConversion"/>
  </si>
  <si>
    <t>a few sugar</t>
    <phoneticPr fontId="6" type="noConversion"/>
  </si>
  <si>
    <t xml:space="preserve">This car is [f]too expensive[-f] for us to buy. We are not that rich. </t>
    <phoneticPr fontId="6" type="noConversion"/>
  </si>
  <si>
    <t>expensive enough</t>
    <phoneticPr fontId="6" type="noConversion"/>
  </si>
  <si>
    <t>very expensive</t>
    <phoneticPr fontId="6" type="noConversion"/>
  </si>
  <si>
    <t>more expensive</t>
    <phoneticPr fontId="6" type="noConversion"/>
  </si>
  <si>
    <t>not expensive</t>
    <phoneticPr fontId="6" type="noConversion"/>
  </si>
  <si>
    <t>Dick and Joan greeted [f]each other[-f].</t>
    <phoneticPr fontId="6" type="noConversion"/>
  </si>
  <si>
    <t>himself</t>
    <phoneticPr fontId="6" type="noConversion"/>
  </si>
  <si>
    <t>herself</t>
    <phoneticPr fontId="6" type="noConversion"/>
  </si>
  <si>
    <t>themselves</t>
    <phoneticPr fontId="6" type="noConversion"/>
  </si>
  <si>
    <t>one another</t>
    <phoneticPr fontId="6" type="noConversion"/>
  </si>
  <si>
    <t xml:space="preserve">Why don't you go to John? He [f]may know[-f] the answer. </t>
    <phoneticPr fontId="6" type="noConversion"/>
  </si>
  <si>
    <t>may knew</t>
    <phoneticPr fontId="6" type="noConversion"/>
  </si>
  <si>
    <t>may have known</t>
    <phoneticPr fontId="6" type="noConversion"/>
  </si>
  <si>
    <t>ougth know</t>
    <phoneticPr fontId="6" type="noConversion"/>
  </si>
  <si>
    <t>should to know</t>
    <phoneticPr fontId="6" type="noConversion"/>
  </si>
  <si>
    <t>I suggest that you should [f]speak to[-f] them about their plans.</t>
    <phoneticPr fontId="6" type="noConversion"/>
  </si>
  <si>
    <t>say with</t>
    <phoneticPr fontId="6" type="noConversion"/>
  </si>
  <si>
    <t>said</t>
    <phoneticPr fontId="6" type="noConversion"/>
  </si>
  <si>
    <t>tell to</t>
    <phoneticPr fontId="6" type="noConversion"/>
  </si>
  <si>
    <t>spoke</t>
    <phoneticPr fontId="6" type="noConversion"/>
  </si>
  <si>
    <t xml:space="preserve">Since the beginning of the storm several trees [f]have fallen[-f] down. </t>
    <phoneticPr fontId="6" type="noConversion"/>
  </si>
  <si>
    <t>fell</t>
    <phoneticPr fontId="6" type="noConversion"/>
  </si>
  <si>
    <t>felt</t>
    <phoneticPr fontId="6" type="noConversion"/>
  </si>
  <si>
    <t>have felt</t>
    <phoneticPr fontId="6" type="noConversion"/>
  </si>
  <si>
    <t>has felt</t>
    <phoneticPr fontId="6" type="noConversion"/>
  </si>
  <si>
    <t>I think she [f]may be invited[-f] to say a few words about her experiments during the congress.</t>
    <phoneticPr fontId="6" type="noConversion"/>
  </si>
  <si>
    <t>must invite</t>
    <phoneticPr fontId="6" type="noConversion"/>
  </si>
  <si>
    <t>will invite</t>
    <phoneticPr fontId="6" type="noConversion"/>
  </si>
  <si>
    <t>will be inviting</t>
    <phoneticPr fontId="6" type="noConversion"/>
  </si>
  <si>
    <t>may be inviting</t>
    <phoneticPr fontId="6" type="noConversion"/>
  </si>
  <si>
    <t>This sad story made him [f]think[-f] about his own tragedy.</t>
    <phoneticPr fontId="6" type="noConversion"/>
  </si>
  <si>
    <t>to think</t>
    <phoneticPr fontId="6" type="noConversion"/>
  </si>
  <si>
    <t>thought</t>
    <phoneticPr fontId="6" type="noConversion"/>
  </si>
  <si>
    <t>thinks</t>
    <phoneticPr fontId="6" type="noConversion"/>
  </si>
  <si>
    <t>has thought</t>
    <phoneticPr fontId="6" type="noConversion"/>
  </si>
  <si>
    <t xml:space="preserve">This town [f]was founded[-f] by Queen Elizabeth. </t>
    <phoneticPr fontId="6" type="noConversion"/>
  </si>
  <si>
    <t>was found</t>
    <phoneticPr fontId="6" type="noConversion"/>
  </si>
  <si>
    <t>found</t>
    <phoneticPr fontId="6" type="noConversion"/>
  </si>
  <si>
    <t>founded</t>
    <phoneticPr fontId="6" type="noConversion"/>
  </si>
  <si>
    <t>has been found</t>
    <phoneticPr fontId="6" type="noConversion"/>
  </si>
  <si>
    <t>Choose the right preposition.</t>
    <phoneticPr fontId="6" type="noConversion"/>
  </si>
  <si>
    <t>I believe [f]in[-f] taking my time.</t>
    <phoneticPr fontId="6" type="noConversion"/>
  </si>
  <si>
    <t>on</t>
    <phoneticPr fontId="6" type="noConversion"/>
  </si>
  <si>
    <t>with</t>
    <phoneticPr fontId="6" type="noConversion"/>
  </si>
  <si>
    <t>of</t>
    <phoneticPr fontId="6" type="noConversion"/>
  </si>
  <si>
    <t>to</t>
    <phoneticPr fontId="6" type="noConversion"/>
  </si>
  <si>
    <t>at</t>
    <phoneticPr fontId="6" type="noConversion"/>
  </si>
  <si>
    <t>about</t>
    <phoneticPr fontId="6" type="noConversion"/>
  </si>
  <si>
    <t>off</t>
    <phoneticPr fontId="6" type="noConversion"/>
  </si>
  <si>
    <t>from</t>
    <phoneticPr fontId="6" type="noConversion"/>
  </si>
  <si>
    <t>in</t>
    <phoneticPr fontId="6" type="noConversion"/>
  </si>
  <si>
    <t>by</t>
    <phoneticPr fontId="6" type="noConversion"/>
  </si>
  <si>
    <t>for</t>
    <phoneticPr fontId="6" type="noConversion"/>
  </si>
  <si>
    <t>along</t>
    <phoneticPr fontId="6" type="noConversion"/>
  </si>
  <si>
    <t>Jones was dismissed [f]from[-f] the firm.</t>
    <phoneticPr fontId="6" type="noConversion"/>
  </si>
  <si>
    <t>over</t>
    <phoneticPr fontId="6" type="noConversion"/>
  </si>
  <si>
    <t>between</t>
    <phoneticPr fontId="6" type="noConversion"/>
  </si>
  <si>
    <t>They began by experimenting [f]on[-f] rats.</t>
    <phoneticPr fontId="6" type="noConversion"/>
  </si>
  <si>
    <t>under</t>
    <phoneticPr fontId="6" type="noConversion"/>
  </si>
  <si>
    <t>toward</t>
    <phoneticPr fontId="6" type="noConversion"/>
  </si>
  <si>
    <t>Please concentrate [f]on[-f] what you are doing.</t>
    <phoneticPr fontId="6" type="noConversion"/>
  </si>
  <si>
    <t>away from</t>
    <phoneticPr fontId="6" type="noConversion"/>
  </si>
  <si>
    <t>She prides herself [f]on[-f] her clean house.</t>
    <phoneticPr fontId="6" type="noConversion"/>
  </si>
  <si>
    <t>The climber failed [f]in[-f] his attempts to reach the summit.</t>
    <phoneticPr fontId="6" type="noConversion"/>
  </si>
  <si>
    <t>Many people escaped [f]from[-f] prison camps during the last war.</t>
    <phoneticPr fontId="6" type="noConversion"/>
  </si>
  <si>
    <t>We must economize [f]on[-f] fuel.</t>
    <phoneticPr fontId="6" type="noConversion"/>
  </si>
  <si>
    <t>He's never done any work. He lives [f]on[-f] his mother.</t>
    <phoneticPr fontId="6" type="noConversion"/>
  </si>
  <si>
    <t>He was employed [f]in[-f] a factory before he joined the army.</t>
    <phoneticPr fontId="6" type="noConversion"/>
  </si>
  <si>
    <t>inside</t>
    <phoneticPr fontId="6" type="noConversion"/>
  </si>
  <si>
    <t>And what does this delightful drink consist [f]of[-f]?</t>
    <phoneticPr fontId="6" type="noConversion"/>
  </si>
  <si>
    <t>Don't write [f]on[-f] the desk!</t>
    <phoneticPr fontId="6" type="noConversion"/>
  </si>
  <si>
    <t>You should not boast [f]of[-f] your success.</t>
    <phoneticPr fontId="6" type="noConversion"/>
  </si>
  <si>
    <t>You must encourage him [f]in[-f]his efforts.</t>
    <phoneticPr fontId="6" type="noConversion"/>
  </si>
  <si>
    <t>I shall certainly act [f]on[-f] your advice.</t>
    <phoneticPr fontId="6" type="noConversion"/>
  </si>
  <si>
    <t>I must apologize [f]for[-f] keeping you waiting so long.</t>
    <phoneticPr fontId="6" type="noConversion"/>
  </si>
  <si>
    <t>The class failed to respond [f]to[-f] the teacher's new methods.</t>
    <phoneticPr fontId="6" type="noConversion"/>
  </si>
  <si>
    <t>He turned [f]to[-f] me for help.</t>
    <phoneticPr fontId="6" type="noConversion"/>
  </si>
  <si>
    <t>Like Micawber, I hope [f]for[-f] something better.</t>
    <phoneticPr fontId="6" type="noConversion"/>
  </si>
  <si>
    <t>Please apply [f]to[-f] the secretary for information.</t>
    <phoneticPr fontId="6" type="noConversion"/>
  </si>
  <si>
    <t>beside</t>
    <phoneticPr fontId="6" type="noConversion"/>
  </si>
  <si>
    <t>Just guess [f]at[-f] the price of this carpet.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</si>
</sst>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Calibri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rgb="FFFFFF00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1" fillId="7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9" fillId="8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9" fillId="6" borderId="0" xfId="0" applyFont="1" applyFill="1" applyBorder="1" applyAlignment="1">
      <alignment horizontal="left" vertical="center" wrapText="1"/>
    </xf>
    <xf numFmtId="0" fontId="0" fillId="9" borderId="0" xfId="0" applyFill="1" applyBorder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9" fillId="12" borderId="0" xfId="0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3" borderId="0" xfId="0" applyFont="1" applyFill="1" applyBorder="1" applyAlignment="1">
      <alignment horizontal="left" vertical="center" wrapText="1"/>
    </xf>
    <xf numFmtId="0" fontId="14" fillId="0" borderId="0" xfId="0" applyFont="1" applyBorder="1">
      <alignment vertical="center"/>
    </xf>
    <xf numFmtId="0" fontId="9" fillId="0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2" fillId="8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9"/>
  <sheetViews>
    <sheetView tabSelected="1" workbookViewId="0">
      <pane ySplit="1" topLeftCell="A24" activePane="bottomLeft" state="frozen"/>
      <selection pane="bottomLeft" activeCell="K15" sqref="K15:M35"/>
    </sheetView>
  </sheetViews>
  <sheetFormatPr defaultColWidth="9" defaultRowHeight="13.5"/>
  <cols>
    <col min="1" max="1" width="4.75" customWidth="1"/>
    <col min="2" max="2" width="14.75" customWidth="1"/>
    <col min="3" max="3" width="10.25" customWidth="1"/>
    <col min="4" max="4" width="33" style="19" customWidth="1"/>
    <col min="5" max="5" width="8.625" customWidth="1"/>
    <col min="6" max="6" width="10.125" customWidth="1"/>
    <col min="7" max="7" width="11.25" customWidth="1"/>
    <col min="8" max="8" width="10.875" customWidth="1"/>
    <col min="9" max="9" width="6.5" customWidth="1"/>
    <col min="10" max="10" width="7.375" customWidth="1"/>
  </cols>
  <sheetData>
    <row r="1" spans="1:13">
      <c r="A1" s="44" t="s">
        <v>908</v>
      </c>
      <c r="B1" s="44" t="s">
        <v>909</v>
      </c>
      <c r="C1" s="44" t="s">
        <v>910</v>
      </c>
      <c r="D1" s="45" t="s">
        <v>912</v>
      </c>
      <c r="E1" s="46" t="s">
        <v>913</v>
      </c>
      <c r="F1" s="46" t="s">
        <v>914</v>
      </c>
      <c r="G1" s="46" t="s">
        <v>915</v>
      </c>
      <c r="H1" s="46" t="s">
        <v>916</v>
      </c>
      <c r="I1" s="46" t="s">
        <v>917</v>
      </c>
      <c r="J1" s="46" t="s">
        <v>918</v>
      </c>
      <c r="K1" s="44" t="s">
        <v>919</v>
      </c>
      <c r="L1" s="47" t="s">
        <v>921</v>
      </c>
      <c r="M1" s="47" t="s">
        <v>922</v>
      </c>
    </row>
    <row r="2" spans="1:13" ht="27">
      <c r="A2">
        <v>1</v>
      </c>
      <c r="B2" t="s">
        <v>911</v>
      </c>
      <c r="C2">
        <v>0</v>
      </c>
      <c r="D2" s="19" t="s">
        <v>935</v>
      </c>
      <c r="E2" s="11" t="s">
        <v>937</v>
      </c>
      <c r="F2" s="11" t="s">
        <v>938</v>
      </c>
      <c r="G2" s="11" t="s">
        <v>939</v>
      </c>
      <c r="H2" s="11" t="s">
        <v>940</v>
      </c>
      <c r="I2" s="11"/>
      <c r="J2" s="11"/>
      <c r="K2" t="s">
        <v>920</v>
      </c>
      <c r="L2" s="48" t="s">
        <v>923</v>
      </c>
      <c r="M2" s="48" t="s">
        <v>924</v>
      </c>
    </row>
    <row r="3" spans="1:13" ht="27">
      <c r="B3" s="43"/>
      <c r="C3">
        <v>1</v>
      </c>
      <c r="D3" s="19" t="s">
        <v>936</v>
      </c>
      <c r="E3" s="11" t="s">
        <v>928</v>
      </c>
      <c r="F3" s="11" t="s">
        <v>929</v>
      </c>
      <c r="G3" s="11" t="s">
        <v>930</v>
      </c>
      <c r="H3" s="11" t="s">
        <v>931</v>
      </c>
      <c r="I3" s="11"/>
      <c r="J3" s="11"/>
      <c r="K3" t="s">
        <v>920</v>
      </c>
      <c r="L3" s="48" t="s">
        <v>923</v>
      </c>
      <c r="M3" s="48" t="s">
        <v>925</v>
      </c>
    </row>
    <row r="4" spans="1:13">
      <c r="B4" s="43"/>
      <c r="C4">
        <v>2</v>
      </c>
      <c r="D4" s="19" t="s">
        <v>942</v>
      </c>
      <c r="E4" s="11" t="s">
        <v>927</v>
      </c>
      <c r="F4" s="11" t="s">
        <v>932</v>
      </c>
      <c r="G4" s="11" t="s">
        <v>933</v>
      </c>
      <c r="H4" s="11" t="s">
        <v>934</v>
      </c>
      <c r="I4" s="11"/>
      <c r="J4" s="11"/>
      <c r="K4" t="s">
        <v>920</v>
      </c>
      <c r="L4" s="48" t="s">
        <v>923</v>
      </c>
      <c r="M4" s="48" t="s">
        <v>926</v>
      </c>
    </row>
    <row r="5" spans="1:13" ht="27">
      <c r="B5" s="43"/>
      <c r="C5">
        <v>3</v>
      </c>
      <c r="D5" s="19" t="s">
        <v>943</v>
      </c>
      <c r="E5" s="11" t="s">
        <v>941</v>
      </c>
      <c r="F5" s="11" t="s">
        <v>944</v>
      </c>
      <c r="G5" s="11" t="s">
        <v>945</v>
      </c>
      <c r="H5" s="11" t="s">
        <v>946</v>
      </c>
      <c r="I5" s="11"/>
      <c r="J5" s="11"/>
      <c r="K5" t="s">
        <v>920</v>
      </c>
      <c r="L5" s="48" t="s">
        <v>923</v>
      </c>
      <c r="M5" s="48" t="s">
        <v>926</v>
      </c>
    </row>
    <row r="6" spans="1:13" ht="27">
      <c r="B6" s="43"/>
      <c r="C6">
        <v>4</v>
      </c>
      <c r="D6" s="19" t="s">
        <v>947</v>
      </c>
      <c r="E6" s="11" t="s">
        <v>948</v>
      </c>
      <c r="F6" s="11" t="s">
        <v>949</v>
      </c>
      <c r="G6" s="11" t="s">
        <v>950</v>
      </c>
      <c r="H6" s="11" t="s">
        <v>951</v>
      </c>
      <c r="I6" s="11"/>
      <c r="J6" s="11"/>
      <c r="K6" t="s">
        <v>920</v>
      </c>
      <c r="L6" s="48" t="s">
        <v>923</v>
      </c>
      <c r="M6" s="48" t="s">
        <v>926</v>
      </c>
    </row>
    <row r="7" spans="1:13" ht="40.5">
      <c r="B7" s="43"/>
      <c r="C7">
        <v>5</v>
      </c>
      <c r="D7" s="19" t="s">
        <v>952</v>
      </c>
      <c r="E7" s="11" t="s">
        <v>953</v>
      </c>
      <c r="F7" s="11" t="s">
        <v>954</v>
      </c>
      <c r="G7" s="11" t="s">
        <v>955</v>
      </c>
      <c r="H7" s="11" t="s">
        <v>956</v>
      </c>
      <c r="I7" s="11"/>
      <c r="J7" s="11"/>
      <c r="K7" t="s">
        <v>920</v>
      </c>
      <c r="L7" s="48" t="s">
        <v>923</v>
      </c>
      <c r="M7" s="48" t="s">
        <v>926</v>
      </c>
    </row>
    <row r="8" spans="1:13" ht="27">
      <c r="B8" s="43"/>
      <c r="C8">
        <v>6</v>
      </c>
      <c r="D8" s="19" t="s">
        <v>957</v>
      </c>
      <c r="E8" s="11" t="s">
        <v>958</v>
      </c>
      <c r="F8" s="11" t="s">
        <v>959</v>
      </c>
      <c r="G8" s="11" t="s">
        <v>960</v>
      </c>
      <c r="H8" s="11" t="s">
        <v>961</v>
      </c>
      <c r="I8" s="11"/>
      <c r="J8" s="11"/>
      <c r="K8" t="s">
        <v>920</v>
      </c>
      <c r="L8" s="48" t="s">
        <v>923</v>
      </c>
      <c r="M8" s="48" t="s">
        <v>926</v>
      </c>
    </row>
    <row r="9" spans="1:13" ht="27">
      <c r="B9" s="43"/>
      <c r="C9">
        <v>7</v>
      </c>
      <c r="D9" s="19" t="s">
        <v>962</v>
      </c>
      <c r="E9" s="11" t="s">
        <v>963</v>
      </c>
      <c r="F9" s="11" t="s">
        <v>964</v>
      </c>
      <c r="G9" s="11" t="s">
        <v>965</v>
      </c>
      <c r="H9" s="11" t="s">
        <v>966</v>
      </c>
      <c r="I9" s="11"/>
      <c r="J9" s="11"/>
      <c r="K9" t="s">
        <v>920</v>
      </c>
      <c r="L9" s="48" t="s">
        <v>923</v>
      </c>
      <c r="M9" s="48" t="s">
        <v>926</v>
      </c>
    </row>
    <row r="10" spans="1:13" ht="40.5">
      <c r="B10" s="43"/>
      <c r="C10">
        <v>8</v>
      </c>
      <c r="D10" s="19" t="s">
        <v>967</v>
      </c>
      <c r="E10" s="11" t="s">
        <v>968</v>
      </c>
      <c r="F10" s="11" t="s">
        <v>969</v>
      </c>
      <c r="G10" s="11" t="s">
        <v>970</v>
      </c>
      <c r="H10" s="11" t="s">
        <v>971</v>
      </c>
      <c r="I10" s="11"/>
      <c r="J10" s="11"/>
      <c r="K10" t="s">
        <v>920</v>
      </c>
      <c r="L10" s="48" t="s">
        <v>923</v>
      </c>
      <c r="M10" s="48" t="s">
        <v>926</v>
      </c>
    </row>
    <row r="11" spans="1:13" ht="40.5">
      <c r="B11" s="43"/>
      <c r="C11">
        <v>9</v>
      </c>
      <c r="D11" s="19" t="s">
        <v>972</v>
      </c>
      <c r="E11" s="11" t="s">
        <v>973</v>
      </c>
      <c r="F11" s="11" t="s">
        <v>974</v>
      </c>
      <c r="G11" s="11" t="s">
        <v>975</v>
      </c>
      <c r="H11" s="11" t="s">
        <v>976</v>
      </c>
      <c r="K11" t="s">
        <v>920</v>
      </c>
      <c r="L11" s="48" t="s">
        <v>923</v>
      </c>
      <c r="M11" s="48" t="s">
        <v>926</v>
      </c>
    </row>
    <row r="12" spans="1:13" ht="40.5">
      <c r="B12" s="43"/>
      <c r="C12">
        <v>10</v>
      </c>
      <c r="D12" s="19" t="s">
        <v>977</v>
      </c>
      <c r="E12" s="11" t="s">
        <v>978</v>
      </c>
      <c r="F12" s="11" t="s">
        <v>979</v>
      </c>
      <c r="G12" s="11" t="s">
        <v>980</v>
      </c>
      <c r="H12" s="11" t="s">
        <v>981</v>
      </c>
      <c r="K12" t="s">
        <v>920</v>
      </c>
      <c r="L12" s="48" t="s">
        <v>923</v>
      </c>
      <c r="M12" s="48" t="s">
        <v>926</v>
      </c>
    </row>
    <row r="13" spans="1:13" ht="40.5">
      <c r="B13" s="43"/>
      <c r="C13">
        <v>11</v>
      </c>
      <c r="D13" s="19" t="s">
        <v>982</v>
      </c>
      <c r="E13" s="11" t="s">
        <v>983</v>
      </c>
      <c r="F13" s="11" t="s">
        <v>984</v>
      </c>
      <c r="G13" s="11" t="s">
        <v>985</v>
      </c>
      <c r="H13" s="11" t="s">
        <v>986</v>
      </c>
      <c r="K13" t="s">
        <v>920</v>
      </c>
      <c r="L13" s="48" t="s">
        <v>923</v>
      </c>
      <c r="M13" s="48" t="s">
        <v>926</v>
      </c>
    </row>
    <row r="14" spans="1:13" ht="27">
      <c r="B14" s="43"/>
      <c r="C14">
        <v>12</v>
      </c>
      <c r="D14" s="19" t="s">
        <v>987</v>
      </c>
      <c r="E14" s="11" t="s">
        <v>988</v>
      </c>
      <c r="F14" s="11" t="s">
        <v>989</v>
      </c>
      <c r="G14" s="11" t="s">
        <v>990</v>
      </c>
      <c r="H14" s="11" t="s">
        <v>991</v>
      </c>
      <c r="K14" t="s">
        <v>920</v>
      </c>
      <c r="L14" s="48" t="s">
        <v>923</v>
      </c>
      <c r="M14" s="48" t="s">
        <v>926</v>
      </c>
    </row>
    <row r="15" spans="1:13" ht="40.5">
      <c r="A15">
        <v>2</v>
      </c>
      <c r="B15" s="43" t="s">
        <v>992</v>
      </c>
      <c r="C15">
        <v>0</v>
      </c>
      <c r="D15" s="19" t="s">
        <v>993</v>
      </c>
      <c r="E15" s="11" t="s">
        <v>994</v>
      </c>
      <c r="F15" s="11" t="s">
        <v>995</v>
      </c>
      <c r="G15" s="11" t="s">
        <v>996</v>
      </c>
      <c r="H15" s="11" t="s">
        <v>997</v>
      </c>
      <c r="I15" s="11" t="s">
        <v>998</v>
      </c>
      <c r="J15" s="11" t="s">
        <v>999</v>
      </c>
      <c r="K15" t="s">
        <v>920</v>
      </c>
      <c r="L15" s="48" t="s">
        <v>923</v>
      </c>
      <c r="M15" s="48" t="s">
        <v>924</v>
      </c>
    </row>
    <row r="16" spans="1:13" ht="27">
      <c r="B16" s="43"/>
      <c r="C16">
        <v>1</v>
      </c>
      <c r="D16" s="19" t="s">
        <v>1006</v>
      </c>
      <c r="E16" s="11" t="s">
        <v>996</v>
      </c>
      <c r="F16" s="11" t="s">
        <v>1000</v>
      </c>
      <c r="G16" s="11" t="s">
        <v>1002</v>
      </c>
      <c r="H16" s="11" t="s">
        <v>994</v>
      </c>
      <c r="I16" s="11" t="s">
        <v>1007</v>
      </c>
      <c r="J16" s="11" t="s">
        <v>1008</v>
      </c>
      <c r="K16" t="s">
        <v>920</v>
      </c>
      <c r="L16" s="48" t="s">
        <v>923</v>
      </c>
      <c r="M16" s="48" t="s">
        <v>924</v>
      </c>
    </row>
    <row r="17" spans="2:13" ht="27">
      <c r="B17" s="43"/>
      <c r="C17">
        <v>2</v>
      </c>
      <c r="D17" s="19" t="s">
        <v>1009</v>
      </c>
      <c r="E17" s="11" t="s">
        <v>996</v>
      </c>
      <c r="F17" s="11" t="s">
        <v>1002</v>
      </c>
      <c r="G17" s="11" t="s">
        <v>1003</v>
      </c>
      <c r="H17" s="11" t="s">
        <v>1010</v>
      </c>
      <c r="I17" s="11" t="s">
        <v>997</v>
      </c>
      <c r="J17" s="11" t="s">
        <v>1011</v>
      </c>
      <c r="K17" t="s">
        <v>920</v>
      </c>
      <c r="L17" s="48" t="s">
        <v>923</v>
      </c>
      <c r="M17" s="48" t="s">
        <v>924</v>
      </c>
    </row>
    <row r="18" spans="2:13" ht="27">
      <c r="B18" s="43"/>
      <c r="C18">
        <v>3</v>
      </c>
      <c r="D18" s="19" t="s">
        <v>1012</v>
      </c>
      <c r="E18" s="11" t="s">
        <v>995</v>
      </c>
      <c r="F18" s="11" t="s">
        <v>1002</v>
      </c>
      <c r="G18" s="11" t="s">
        <v>997</v>
      </c>
      <c r="H18" s="11" t="s">
        <v>999</v>
      </c>
      <c r="I18" s="11" t="s">
        <v>998</v>
      </c>
      <c r="J18" s="11" t="s">
        <v>1013</v>
      </c>
      <c r="K18" t="s">
        <v>920</v>
      </c>
      <c r="L18" s="48" t="s">
        <v>923</v>
      </c>
      <c r="M18" s="48" t="s">
        <v>924</v>
      </c>
    </row>
    <row r="19" spans="2:13" ht="27">
      <c r="B19" s="43"/>
      <c r="C19">
        <v>4</v>
      </c>
      <c r="D19" s="19" t="s">
        <v>1014</v>
      </c>
      <c r="E19" s="11" t="s">
        <v>995</v>
      </c>
      <c r="F19" s="11" t="s">
        <v>1002</v>
      </c>
      <c r="G19" s="11" t="s">
        <v>996</v>
      </c>
      <c r="H19" s="11" t="s">
        <v>1001</v>
      </c>
      <c r="I19" s="11" t="s">
        <v>997</v>
      </c>
      <c r="J19" s="11" t="s">
        <v>1007</v>
      </c>
      <c r="K19" t="s">
        <v>920</v>
      </c>
      <c r="L19" s="48" t="s">
        <v>923</v>
      </c>
      <c r="M19" s="48" t="s">
        <v>924</v>
      </c>
    </row>
    <row r="20" spans="2:13" ht="27">
      <c r="B20" s="43"/>
      <c r="C20">
        <v>5</v>
      </c>
      <c r="D20" s="19" t="s">
        <v>1015</v>
      </c>
      <c r="E20" s="11" t="s">
        <v>995</v>
      </c>
      <c r="F20" s="11" t="s">
        <v>999</v>
      </c>
      <c r="G20" s="11" t="s">
        <v>1010</v>
      </c>
      <c r="H20" s="11" t="s">
        <v>998</v>
      </c>
      <c r="I20" s="11" t="s">
        <v>997</v>
      </c>
      <c r="J20" s="11" t="s">
        <v>1001</v>
      </c>
      <c r="K20" t="s">
        <v>920</v>
      </c>
      <c r="L20" s="48" t="s">
        <v>923</v>
      </c>
      <c r="M20" s="48" t="s">
        <v>924</v>
      </c>
    </row>
    <row r="21" spans="2:13" ht="40.5">
      <c r="B21" s="43"/>
      <c r="C21">
        <v>6</v>
      </c>
      <c r="D21" s="19" t="s">
        <v>1016</v>
      </c>
      <c r="E21" s="11" t="s">
        <v>996</v>
      </c>
      <c r="F21" s="11" t="s">
        <v>1000</v>
      </c>
      <c r="G21" s="11" t="s">
        <v>998</v>
      </c>
      <c r="H21" s="11" t="s">
        <v>1002</v>
      </c>
      <c r="I21" s="11" t="s">
        <v>1007</v>
      </c>
      <c r="J21" s="11" t="s">
        <v>1010</v>
      </c>
      <c r="K21" t="s">
        <v>920</v>
      </c>
      <c r="L21" s="48" t="s">
        <v>923</v>
      </c>
      <c r="M21" s="48" t="s">
        <v>924</v>
      </c>
    </row>
    <row r="22" spans="2:13" ht="27">
      <c r="B22" s="43"/>
      <c r="C22">
        <v>7</v>
      </c>
      <c r="D22" s="19" t="s">
        <v>1017</v>
      </c>
      <c r="E22" s="11" t="s">
        <v>995</v>
      </c>
      <c r="F22" s="11" t="s">
        <v>1001</v>
      </c>
      <c r="G22" s="11" t="s">
        <v>998</v>
      </c>
      <c r="H22" s="11" t="s">
        <v>1002</v>
      </c>
      <c r="I22" s="11" t="s">
        <v>999</v>
      </c>
      <c r="J22" s="11" t="s">
        <v>1007</v>
      </c>
      <c r="K22" t="s">
        <v>920</v>
      </c>
      <c r="L22" s="48" t="s">
        <v>923</v>
      </c>
      <c r="M22" s="48" t="s">
        <v>924</v>
      </c>
    </row>
    <row r="23" spans="2:13" ht="27">
      <c r="B23" s="43"/>
      <c r="C23">
        <v>8</v>
      </c>
      <c r="D23" s="19" t="s">
        <v>1018</v>
      </c>
      <c r="E23" s="11" t="s">
        <v>1003</v>
      </c>
      <c r="F23" s="11" t="s">
        <v>998</v>
      </c>
      <c r="G23" s="11" t="s">
        <v>1002</v>
      </c>
      <c r="H23" s="11" t="s">
        <v>999</v>
      </c>
      <c r="I23" s="11" t="s">
        <v>1007</v>
      </c>
      <c r="J23" s="11" t="s">
        <v>997</v>
      </c>
      <c r="K23" t="s">
        <v>920</v>
      </c>
      <c r="L23" s="48" t="s">
        <v>923</v>
      </c>
      <c r="M23" s="48" t="s">
        <v>924</v>
      </c>
    </row>
    <row r="24" spans="2:13" ht="40.5">
      <c r="B24" s="43"/>
      <c r="C24">
        <v>9</v>
      </c>
      <c r="D24" s="19" t="s">
        <v>1019</v>
      </c>
      <c r="E24" s="11" t="s">
        <v>998</v>
      </c>
      <c r="F24" s="11" t="s">
        <v>997</v>
      </c>
      <c r="G24" s="11" t="s">
        <v>1003</v>
      </c>
      <c r="H24" s="11" t="s">
        <v>1004</v>
      </c>
      <c r="I24" s="11" t="s">
        <v>1010</v>
      </c>
      <c r="J24" s="11" t="s">
        <v>1020</v>
      </c>
      <c r="K24" t="s">
        <v>920</v>
      </c>
      <c r="L24" s="48" t="s">
        <v>923</v>
      </c>
      <c r="M24" s="48" t="s">
        <v>924</v>
      </c>
    </row>
    <row r="25" spans="2:13" ht="27">
      <c r="B25" s="43"/>
      <c r="C25">
        <v>10</v>
      </c>
      <c r="D25" s="19" t="s">
        <v>1021</v>
      </c>
      <c r="E25" s="11" t="s">
        <v>1001</v>
      </c>
      <c r="F25" s="11" t="s">
        <v>995</v>
      </c>
      <c r="G25" s="11" t="s">
        <v>1002</v>
      </c>
      <c r="H25" s="11" t="s">
        <v>998</v>
      </c>
      <c r="I25" s="11" t="s">
        <v>999</v>
      </c>
      <c r="J25" s="11" t="s">
        <v>1010</v>
      </c>
      <c r="K25" t="s">
        <v>920</v>
      </c>
      <c r="L25" s="48" t="s">
        <v>923</v>
      </c>
      <c r="M25" s="48" t="s">
        <v>924</v>
      </c>
    </row>
    <row r="26" spans="2:13">
      <c r="B26" s="43"/>
      <c r="C26">
        <v>11</v>
      </c>
      <c r="D26" s="19" t="s">
        <v>1022</v>
      </c>
      <c r="E26" s="11" t="s">
        <v>997</v>
      </c>
      <c r="F26" s="11" t="s">
        <v>998</v>
      </c>
      <c r="G26" s="11" t="s">
        <v>1005</v>
      </c>
      <c r="H26" s="11" t="s">
        <v>1003</v>
      </c>
      <c r="I26" s="11" t="s">
        <v>999</v>
      </c>
      <c r="J26" s="11" t="s">
        <v>1007</v>
      </c>
      <c r="K26" t="s">
        <v>920</v>
      </c>
      <c r="L26" s="48" t="s">
        <v>923</v>
      </c>
      <c r="M26" s="48" t="s">
        <v>924</v>
      </c>
    </row>
    <row r="27" spans="2:13" ht="27">
      <c r="B27" s="11"/>
      <c r="C27">
        <v>12</v>
      </c>
      <c r="D27" s="19" t="s">
        <v>1023</v>
      </c>
      <c r="E27" s="11" t="s">
        <v>995</v>
      </c>
      <c r="F27" s="11" t="s">
        <v>1001</v>
      </c>
      <c r="G27" s="11" t="s">
        <v>998</v>
      </c>
      <c r="H27" s="11" t="s">
        <v>1002</v>
      </c>
      <c r="I27" s="11" t="s">
        <v>1011</v>
      </c>
      <c r="J27" s="11" t="s">
        <v>1005</v>
      </c>
      <c r="K27" t="s">
        <v>920</v>
      </c>
      <c r="L27" s="48" t="s">
        <v>923</v>
      </c>
      <c r="M27" s="48" t="s">
        <v>924</v>
      </c>
    </row>
    <row r="28" spans="2:13" ht="27">
      <c r="B28" s="11"/>
      <c r="C28">
        <v>13</v>
      </c>
      <c r="D28" s="19" t="s">
        <v>1024</v>
      </c>
      <c r="E28" s="11" t="s">
        <v>998</v>
      </c>
      <c r="F28" s="11" t="s">
        <v>995</v>
      </c>
      <c r="G28" s="11" t="s">
        <v>1005</v>
      </c>
      <c r="H28" s="11" t="s">
        <v>1010</v>
      </c>
      <c r="I28" s="11" t="s">
        <v>994</v>
      </c>
      <c r="J28" s="11" t="s">
        <v>997</v>
      </c>
      <c r="K28" t="s">
        <v>920</v>
      </c>
      <c r="L28" s="48" t="s">
        <v>923</v>
      </c>
      <c r="M28" s="48" t="s">
        <v>924</v>
      </c>
    </row>
    <row r="29" spans="2:13" ht="27">
      <c r="B29" s="11"/>
      <c r="C29">
        <v>14</v>
      </c>
      <c r="D29" s="19" t="s">
        <v>1025</v>
      </c>
      <c r="E29" s="11" t="s">
        <v>995</v>
      </c>
      <c r="F29" s="11" t="s">
        <v>999</v>
      </c>
      <c r="G29" s="11" t="s">
        <v>1007</v>
      </c>
      <c r="H29" s="11" t="s">
        <v>1002</v>
      </c>
      <c r="I29" s="11" t="s">
        <v>998</v>
      </c>
      <c r="J29" s="11" t="s">
        <v>997</v>
      </c>
      <c r="K29" t="s">
        <v>920</v>
      </c>
      <c r="L29" s="48" t="s">
        <v>923</v>
      </c>
      <c r="M29" s="48" t="s">
        <v>924</v>
      </c>
    </row>
    <row r="30" spans="2:13" ht="27">
      <c r="B30" s="11"/>
      <c r="C30">
        <v>15</v>
      </c>
      <c r="D30" s="19" t="s">
        <v>1026</v>
      </c>
      <c r="E30" s="11" t="s">
        <v>1001</v>
      </c>
      <c r="F30" s="11" t="s">
        <v>995</v>
      </c>
      <c r="G30" s="11" t="s">
        <v>998</v>
      </c>
      <c r="H30" s="11" t="s">
        <v>997</v>
      </c>
      <c r="I30" s="11" t="s">
        <v>1005</v>
      </c>
      <c r="J30" s="11" t="s">
        <v>1010</v>
      </c>
      <c r="K30" t="s">
        <v>920</v>
      </c>
      <c r="L30" s="48" t="s">
        <v>923</v>
      </c>
      <c r="M30" s="48" t="s">
        <v>924</v>
      </c>
    </row>
    <row r="31" spans="2:13" ht="40.5">
      <c r="B31" s="11"/>
      <c r="C31">
        <v>16</v>
      </c>
      <c r="D31" s="19" t="s">
        <v>1027</v>
      </c>
      <c r="E31" s="11" t="s">
        <v>995</v>
      </c>
      <c r="F31" s="11" t="s">
        <v>1005</v>
      </c>
      <c r="G31" s="11" t="s">
        <v>999</v>
      </c>
      <c r="H31" s="11" t="s">
        <v>1004</v>
      </c>
      <c r="I31" s="11" t="s">
        <v>998</v>
      </c>
      <c r="J31" s="11" t="s">
        <v>1002</v>
      </c>
      <c r="K31" t="s">
        <v>920</v>
      </c>
      <c r="L31" s="48" t="s">
        <v>923</v>
      </c>
      <c r="M31" s="48" t="s">
        <v>924</v>
      </c>
    </row>
    <row r="32" spans="2:13">
      <c r="B32" s="11"/>
      <c r="C32">
        <v>17</v>
      </c>
      <c r="D32" s="19" t="s">
        <v>1028</v>
      </c>
      <c r="E32" s="11" t="s">
        <v>1004</v>
      </c>
      <c r="F32" s="11" t="s">
        <v>998</v>
      </c>
      <c r="G32" s="11" t="s">
        <v>994</v>
      </c>
      <c r="H32" s="11" t="s">
        <v>995</v>
      </c>
      <c r="I32" s="11" t="s">
        <v>1010</v>
      </c>
      <c r="J32" s="11" t="s">
        <v>1005</v>
      </c>
      <c r="K32" t="s">
        <v>920</v>
      </c>
      <c r="L32" s="48" t="s">
        <v>923</v>
      </c>
      <c r="M32" s="48" t="s">
        <v>924</v>
      </c>
    </row>
    <row r="33" spans="2:13" ht="27">
      <c r="B33" s="11"/>
      <c r="C33">
        <v>18</v>
      </c>
      <c r="D33" s="19" t="s">
        <v>1029</v>
      </c>
      <c r="E33" s="11" t="s">
        <v>1002</v>
      </c>
      <c r="F33" s="11" t="s">
        <v>1011</v>
      </c>
      <c r="G33" s="11" t="s">
        <v>998</v>
      </c>
      <c r="H33" s="11" t="s">
        <v>999</v>
      </c>
      <c r="I33" s="11" t="s">
        <v>1001</v>
      </c>
      <c r="J33" s="11" t="s">
        <v>1007</v>
      </c>
      <c r="K33" t="s">
        <v>920</v>
      </c>
      <c r="L33" s="48" t="s">
        <v>923</v>
      </c>
      <c r="M33" s="48" t="s">
        <v>924</v>
      </c>
    </row>
    <row r="34" spans="2:13" ht="27">
      <c r="B34" s="11"/>
      <c r="C34">
        <v>19</v>
      </c>
      <c r="D34" s="19" t="s">
        <v>1030</v>
      </c>
      <c r="E34" s="11" t="s">
        <v>1001</v>
      </c>
      <c r="F34" s="11" t="s">
        <v>998</v>
      </c>
      <c r="G34" s="11" t="s">
        <v>999</v>
      </c>
      <c r="H34" s="11" t="s">
        <v>1031</v>
      </c>
      <c r="I34" s="11" t="s">
        <v>1005</v>
      </c>
      <c r="J34" s="11" t="s">
        <v>1007</v>
      </c>
      <c r="K34" t="s">
        <v>920</v>
      </c>
      <c r="L34" s="48" t="s">
        <v>923</v>
      </c>
      <c r="M34" s="48" t="s">
        <v>924</v>
      </c>
    </row>
    <row r="35" spans="2:13" ht="27">
      <c r="B35" s="11"/>
      <c r="C35">
        <v>20</v>
      </c>
      <c r="D35" s="19" t="s">
        <v>1032</v>
      </c>
      <c r="E35" s="11" t="s">
        <v>997</v>
      </c>
      <c r="F35" s="11" t="s">
        <v>994</v>
      </c>
      <c r="G35" s="11" t="s">
        <v>1001</v>
      </c>
      <c r="H35" s="11" t="s">
        <v>1004</v>
      </c>
      <c r="I35" s="11" t="s">
        <v>999</v>
      </c>
      <c r="J35" s="11" t="s">
        <v>1007</v>
      </c>
      <c r="K35" t="s">
        <v>920</v>
      </c>
      <c r="L35" s="48" t="s">
        <v>923</v>
      </c>
      <c r="M35" s="48" t="s">
        <v>924</v>
      </c>
    </row>
    <row r="36" spans="2:13">
      <c r="B36" s="11"/>
    </row>
    <row r="37" spans="2:13">
      <c r="B37" s="11"/>
    </row>
    <row r="38" spans="2:13">
      <c r="B38" s="11"/>
      <c r="C38" s="11"/>
    </row>
    <row r="39" spans="2:13">
      <c r="B39" s="11"/>
      <c r="C39" s="11"/>
    </row>
    <row r="40" spans="2:13">
      <c r="B40" s="11"/>
      <c r="C40" s="11"/>
    </row>
    <row r="41" spans="2:13">
      <c r="B41" s="11"/>
      <c r="C41" s="11"/>
    </row>
    <row r="42" spans="2:13">
      <c r="B42" s="11"/>
      <c r="C42" s="11"/>
    </row>
    <row r="43" spans="2:13">
      <c r="B43" s="11"/>
      <c r="C43" s="11"/>
    </row>
    <row r="44" spans="2:13">
      <c r="B44" s="11"/>
      <c r="C44" s="11"/>
    </row>
    <row r="45" spans="2:13">
      <c r="B45" s="11"/>
      <c r="C45" s="11"/>
    </row>
    <row r="46" spans="2:13">
      <c r="B46" s="11"/>
      <c r="C46" s="11"/>
    </row>
    <row r="47" spans="2:13">
      <c r="B47" s="11"/>
      <c r="C47" s="11"/>
    </row>
    <row r="48" spans="2:13">
      <c r="B48" s="11"/>
      <c r="C48" s="11"/>
    </row>
    <row r="49" spans="2:3">
      <c r="B49" s="11"/>
      <c r="C49" s="11"/>
    </row>
    <row r="50" spans="2:3">
      <c r="B50" s="11"/>
      <c r="C50" s="11"/>
    </row>
    <row r="51" spans="2:3">
      <c r="B51" s="11"/>
      <c r="C51" s="11"/>
    </row>
    <row r="52" spans="2:3">
      <c r="B52" s="11"/>
      <c r="C52" s="11"/>
    </row>
    <row r="53" spans="2:3">
      <c r="B53" s="11"/>
      <c r="C53" s="11"/>
    </row>
    <row r="54" spans="2:3">
      <c r="B54" s="11"/>
      <c r="C54" s="11"/>
    </row>
    <row r="55" spans="2:3">
      <c r="B55" s="11"/>
      <c r="C55" s="11"/>
    </row>
    <row r="56" spans="2:3">
      <c r="B56" s="11"/>
      <c r="C56" s="11"/>
    </row>
    <row r="57" spans="2:3">
      <c r="B57" s="11"/>
      <c r="C57" s="11"/>
    </row>
    <row r="58" spans="2:3">
      <c r="B58" s="11"/>
      <c r="C58" s="11"/>
    </row>
    <row r="59" spans="2:3">
      <c r="B59" s="11"/>
      <c r="C59" s="11"/>
    </row>
    <row r="60" spans="2:3">
      <c r="B60" s="11"/>
      <c r="C60" s="11"/>
    </row>
    <row r="61" spans="2:3">
      <c r="B61" s="11"/>
      <c r="C61" s="11"/>
    </row>
    <row r="62" spans="2:3">
      <c r="B62" s="11"/>
      <c r="C62" s="11"/>
    </row>
    <row r="63" spans="2:3">
      <c r="B63" s="11"/>
      <c r="C63" s="11"/>
    </row>
    <row r="64" spans="2:3">
      <c r="B64" s="11"/>
      <c r="C64" s="11"/>
    </row>
    <row r="65" spans="2:3">
      <c r="B65" s="11"/>
      <c r="C65" s="11"/>
    </row>
    <row r="66" spans="2:3">
      <c r="B66" s="11"/>
      <c r="C66" s="11"/>
    </row>
    <row r="67" spans="2:3">
      <c r="B67" s="11"/>
      <c r="C67" s="11"/>
    </row>
    <row r="68" spans="2:3">
      <c r="B68" s="11"/>
      <c r="C68" s="11"/>
    </row>
    <row r="69" spans="2:3">
      <c r="B69" s="11"/>
      <c r="C69" s="11"/>
    </row>
    <row r="70" spans="2:3">
      <c r="B70" s="11"/>
      <c r="C70" s="11"/>
    </row>
    <row r="71" spans="2:3">
      <c r="B71" s="11"/>
      <c r="C71" s="11"/>
    </row>
    <row r="72" spans="2:3">
      <c r="B72" s="11"/>
      <c r="C72" s="11"/>
    </row>
    <row r="73" spans="2:3">
      <c r="B73" s="11"/>
      <c r="C73" s="11"/>
    </row>
    <row r="74" spans="2:3">
      <c r="B74" s="11"/>
      <c r="C74" s="11"/>
    </row>
    <row r="75" spans="2:3">
      <c r="B75" s="11"/>
      <c r="C75" s="11"/>
    </row>
    <row r="76" spans="2:3">
      <c r="B76" s="11"/>
      <c r="C76" s="11"/>
    </row>
    <row r="77" spans="2:3">
      <c r="B77" s="11"/>
      <c r="C77" s="11"/>
    </row>
    <row r="78" spans="2:3">
      <c r="B78" s="11"/>
      <c r="C78" s="11"/>
    </row>
    <row r="79" spans="2:3">
      <c r="B79" s="11"/>
      <c r="C79" s="11"/>
    </row>
    <row r="80" spans="2:3">
      <c r="B80" s="11"/>
      <c r="C80" s="11"/>
    </row>
    <row r="81" spans="2:3">
      <c r="B81" s="11"/>
      <c r="C81" s="11"/>
    </row>
    <row r="82" spans="2:3">
      <c r="B82" s="11"/>
      <c r="C82" s="11"/>
    </row>
    <row r="83" spans="2:3">
      <c r="B83" s="11"/>
      <c r="C83" s="11"/>
    </row>
    <row r="84" spans="2:3">
      <c r="B84" s="11"/>
      <c r="C84" s="11"/>
    </row>
    <row r="85" spans="2:3">
      <c r="B85" s="11"/>
      <c r="C85" s="11"/>
    </row>
    <row r="86" spans="2:3">
      <c r="B86" s="11"/>
      <c r="C86" s="11"/>
    </row>
    <row r="87" spans="2:3">
      <c r="B87" s="11"/>
      <c r="C87" s="11"/>
    </row>
    <row r="88" spans="2:3">
      <c r="B88" s="11"/>
      <c r="C88" s="11"/>
    </row>
    <row r="89" spans="2:3">
      <c r="B89" s="11"/>
      <c r="C89" s="11"/>
    </row>
    <row r="90" spans="2:3">
      <c r="B90" s="11"/>
      <c r="C90" s="11"/>
    </row>
    <row r="91" spans="2:3">
      <c r="B91" s="11"/>
      <c r="C91" s="11"/>
    </row>
    <row r="92" spans="2:3">
      <c r="B92" s="11"/>
      <c r="C92" s="11"/>
    </row>
    <row r="93" spans="2:3">
      <c r="B93" s="11"/>
      <c r="C93" s="11"/>
    </row>
    <row r="94" spans="2:3">
      <c r="B94" s="11"/>
      <c r="C94" s="11"/>
    </row>
    <row r="95" spans="2:3">
      <c r="B95" s="11"/>
      <c r="C95" s="11"/>
    </row>
    <row r="96" spans="2:3">
      <c r="B96" s="11"/>
      <c r="C96" s="11"/>
    </row>
    <row r="97" spans="2:3">
      <c r="B97" s="11"/>
      <c r="C97" s="11"/>
    </row>
    <row r="98" spans="2:3">
      <c r="B98" s="11"/>
      <c r="C98" s="11"/>
    </row>
    <row r="99" spans="2:3">
      <c r="B99" s="11"/>
      <c r="C99" s="11"/>
    </row>
    <row r="100" spans="2:3" ht="27.75" customHeight="1">
      <c r="B100" s="11"/>
      <c r="C100" s="11"/>
    </row>
    <row r="101" spans="2:3">
      <c r="B101" s="11"/>
      <c r="C101" s="11"/>
    </row>
    <row r="102" spans="2:3">
      <c r="B102" s="11"/>
      <c r="C102" s="11"/>
    </row>
    <row r="103" spans="2:3">
      <c r="B103" s="11"/>
      <c r="C103" s="11"/>
    </row>
    <row r="104" spans="2:3">
      <c r="B104" s="11"/>
      <c r="C104" s="11"/>
    </row>
    <row r="105" spans="2:3">
      <c r="B105" s="11"/>
      <c r="C105" s="11"/>
    </row>
    <row r="106" spans="2:3">
      <c r="B106" s="11"/>
      <c r="C106" s="11"/>
    </row>
    <row r="107" spans="2:3">
      <c r="B107" s="11"/>
      <c r="C107" s="11"/>
    </row>
    <row r="108" spans="2:3">
      <c r="B108" s="11"/>
      <c r="C108" s="11"/>
    </row>
    <row r="109" spans="2:3">
      <c r="B109" s="11"/>
      <c r="C109" s="11"/>
    </row>
    <row r="110" spans="2:3">
      <c r="B110" s="11"/>
      <c r="C110" s="11"/>
    </row>
    <row r="111" spans="2:3">
      <c r="B111" s="11"/>
      <c r="C111" s="11"/>
    </row>
    <row r="112" spans="2:3">
      <c r="B112" s="11"/>
      <c r="C112" s="11"/>
    </row>
    <row r="113" spans="2:3">
      <c r="B113" s="11"/>
      <c r="C113" s="11"/>
    </row>
    <row r="114" spans="2:3">
      <c r="B114" s="11"/>
      <c r="C114" s="11"/>
    </row>
    <row r="115" spans="2:3">
      <c r="B115" s="11"/>
      <c r="C115" s="11"/>
    </row>
    <row r="116" spans="2:3">
      <c r="B116" s="11"/>
      <c r="C116" s="11"/>
    </row>
    <row r="117" spans="2:3">
      <c r="B117" s="11"/>
      <c r="C117" s="11"/>
    </row>
    <row r="118" spans="2:3">
      <c r="B118" s="11"/>
      <c r="C118" s="11"/>
    </row>
    <row r="119" spans="2:3">
      <c r="B119" s="11"/>
      <c r="C119" s="11"/>
    </row>
    <row r="120" spans="2:3">
      <c r="B120" s="11"/>
      <c r="C120" s="11"/>
    </row>
    <row r="121" spans="2:3">
      <c r="B121" s="11"/>
      <c r="C121" s="11"/>
    </row>
    <row r="122" spans="2:3">
      <c r="B122" s="11"/>
      <c r="C122" s="11"/>
    </row>
    <row r="123" spans="2:3">
      <c r="B123" s="11"/>
      <c r="C123" s="11"/>
    </row>
    <row r="124" spans="2:3">
      <c r="B124" s="11"/>
      <c r="C124" s="11"/>
    </row>
    <row r="125" spans="2:3">
      <c r="B125" s="11"/>
      <c r="C125" s="11"/>
    </row>
    <row r="126" spans="2:3">
      <c r="B126" s="11"/>
      <c r="C126" s="11"/>
    </row>
    <row r="127" spans="2:3">
      <c r="B127" s="11"/>
      <c r="C127" s="11"/>
    </row>
    <row r="128" spans="2:3">
      <c r="B128" s="11"/>
      <c r="C128" s="11"/>
    </row>
    <row r="129" spans="2:3">
      <c r="B129" s="11"/>
      <c r="C129" s="11"/>
    </row>
    <row r="130" spans="2:3">
      <c r="B130" s="11"/>
      <c r="C130" s="11"/>
    </row>
    <row r="131" spans="2:3">
      <c r="B131" s="11"/>
      <c r="C131" s="11"/>
    </row>
    <row r="132" spans="2:3">
      <c r="B132" s="11"/>
      <c r="C132" s="11"/>
    </row>
    <row r="133" spans="2:3">
      <c r="B133" s="11"/>
      <c r="C133" s="11"/>
    </row>
    <row r="134" spans="2:3">
      <c r="B134" s="11"/>
      <c r="C134" s="11"/>
    </row>
    <row r="135" spans="2:3">
      <c r="B135" s="11"/>
      <c r="C135" s="11"/>
    </row>
    <row r="136" spans="2:3">
      <c r="B136" s="11"/>
      <c r="C136" s="11"/>
    </row>
    <row r="137" spans="2:3">
      <c r="B137" s="11"/>
      <c r="C137" s="11"/>
    </row>
    <row r="138" spans="2:3">
      <c r="B138" s="11"/>
      <c r="C138" s="11"/>
    </row>
    <row r="139" spans="2:3">
      <c r="B139" s="11"/>
      <c r="C139" s="11"/>
    </row>
    <row r="140" spans="2:3">
      <c r="B140" s="11"/>
      <c r="C140" s="11"/>
    </row>
    <row r="141" spans="2:3">
      <c r="B141" s="11"/>
      <c r="C141" s="11"/>
    </row>
    <row r="142" spans="2:3">
      <c r="B142" s="11"/>
      <c r="C142" s="11"/>
    </row>
    <row r="143" spans="2:3">
      <c r="B143" s="11"/>
      <c r="C143" s="11"/>
    </row>
    <row r="144" spans="2:3">
      <c r="B144" s="11"/>
      <c r="C144" s="11"/>
    </row>
    <row r="145" spans="2:3">
      <c r="B145" s="11"/>
      <c r="C145" s="11"/>
    </row>
    <row r="146" spans="2:3">
      <c r="B146" s="11"/>
      <c r="C146" s="11"/>
    </row>
    <row r="147" spans="2:3">
      <c r="B147" s="11"/>
      <c r="C147" s="11"/>
    </row>
    <row r="148" spans="2:3">
      <c r="B148" s="11"/>
      <c r="C148" s="11"/>
    </row>
    <row r="149" spans="2:3">
      <c r="B149" s="11"/>
      <c r="C149" s="11"/>
    </row>
    <row r="150" spans="2:3">
      <c r="B150" s="11"/>
      <c r="C150" s="11"/>
    </row>
    <row r="151" spans="2:3">
      <c r="B151" s="11"/>
      <c r="C151" s="11"/>
    </row>
    <row r="152" spans="2:3">
      <c r="B152" s="11"/>
      <c r="C152" s="11"/>
    </row>
    <row r="153" spans="2:3">
      <c r="B153" s="11"/>
      <c r="C153" s="11"/>
    </row>
    <row r="154" spans="2:3">
      <c r="B154" s="11"/>
      <c r="C154" s="11"/>
    </row>
    <row r="155" spans="2:3">
      <c r="B155" s="11"/>
      <c r="C155" s="11"/>
    </row>
    <row r="156" spans="2:3">
      <c r="B156" s="11"/>
      <c r="C156" s="11"/>
    </row>
    <row r="157" spans="2:3">
      <c r="B157" s="11"/>
      <c r="C157" s="11"/>
    </row>
    <row r="158" spans="2:3">
      <c r="B158" s="11"/>
      <c r="C158" s="11"/>
    </row>
    <row r="159" spans="2:3">
      <c r="B159" s="11"/>
      <c r="C159" s="11"/>
    </row>
    <row r="160" spans="2:3">
      <c r="B160" s="11"/>
      <c r="C160" s="11"/>
    </row>
    <row r="161" spans="2:3">
      <c r="B161" s="11"/>
      <c r="C161" s="11"/>
    </row>
    <row r="162" spans="2:3">
      <c r="B162" s="11"/>
      <c r="C162" s="11"/>
    </row>
    <row r="163" spans="2:3">
      <c r="B163" s="11"/>
      <c r="C163" s="11"/>
    </row>
    <row r="164" spans="2:3">
      <c r="B164" s="11"/>
      <c r="C164" s="11"/>
    </row>
    <row r="165" spans="2:3">
      <c r="B165" s="11"/>
      <c r="C165" s="11"/>
    </row>
    <row r="166" spans="2:3">
      <c r="B166" s="11"/>
      <c r="C166" s="11"/>
    </row>
    <row r="167" spans="2:3">
      <c r="B167" s="11"/>
      <c r="C167" s="11"/>
    </row>
    <row r="168" spans="2:3">
      <c r="B168" s="11"/>
      <c r="C168" s="11"/>
    </row>
    <row r="169" spans="2:3">
      <c r="B169" s="11"/>
      <c r="C169" s="11"/>
    </row>
    <row r="170" spans="2:3">
      <c r="B170" s="11"/>
      <c r="C170" s="11"/>
    </row>
    <row r="171" spans="2:3">
      <c r="B171" s="11"/>
      <c r="C171" s="11"/>
    </row>
    <row r="172" spans="2:3">
      <c r="B172" s="11"/>
      <c r="C172" s="11"/>
    </row>
    <row r="173" spans="2:3">
      <c r="B173" s="11"/>
      <c r="C173" s="11"/>
    </row>
    <row r="174" spans="2:3">
      <c r="B174" s="11"/>
      <c r="C174" s="11"/>
    </row>
    <row r="175" spans="2:3">
      <c r="B175" s="11"/>
      <c r="C175" s="11"/>
    </row>
    <row r="176" spans="2:3">
      <c r="B176" s="11"/>
      <c r="C176" s="11"/>
    </row>
    <row r="177" spans="2:3">
      <c r="B177" s="11"/>
      <c r="C177" s="11"/>
    </row>
    <row r="178" spans="2:3">
      <c r="B178" s="11"/>
      <c r="C178" s="11"/>
    </row>
    <row r="179" spans="2:3">
      <c r="B179" s="11"/>
      <c r="C179" s="11"/>
    </row>
    <row r="180" spans="2:3">
      <c r="B180" s="11"/>
      <c r="C180" s="11"/>
    </row>
    <row r="181" spans="2:3">
      <c r="B181" s="11"/>
      <c r="C181" s="11"/>
    </row>
    <row r="182" spans="2:3">
      <c r="B182" s="11"/>
      <c r="C182" s="11"/>
    </row>
    <row r="183" spans="2:3">
      <c r="B183" s="11"/>
      <c r="C183" s="11"/>
    </row>
    <row r="184" spans="2:3">
      <c r="B184" s="11"/>
      <c r="C184" s="11"/>
    </row>
    <row r="185" spans="2:3">
      <c r="B185" s="11"/>
      <c r="C185" s="11"/>
    </row>
    <row r="186" spans="2:3">
      <c r="B186" s="11"/>
      <c r="C186" s="11"/>
    </row>
    <row r="187" spans="2:3">
      <c r="B187" s="11"/>
      <c r="C187" s="11"/>
    </row>
    <row r="188" spans="2:3">
      <c r="B188" s="11"/>
      <c r="C188" s="11"/>
    </row>
    <row r="189" spans="2:3">
      <c r="B189" s="11"/>
      <c r="C189" s="11"/>
    </row>
    <row r="190" spans="2:3">
      <c r="B190" s="11"/>
      <c r="C190" s="11"/>
    </row>
    <row r="191" spans="2:3">
      <c r="B191" s="11"/>
      <c r="C191" s="11"/>
    </row>
    <row r="192" spans="2:3">
      <c r="B192" s="11"/>
      <c r="C192" s="11"/>
    </row>
    <row r="193" spans="2:3">
      <c r="B193" s="11"/>
      <c r="C193" s="11"/>
    </row>
    <row r="194" spans="2:3">
      <c r="B194" s="11"/>
      <c r="C194" s="11"/>
    </row>
    <row r="195" spans="2:3">
      <c r="B195" s="11"/>
      <c r="C195" s="11"/>
    </row>
    <row r="196" spans="2:3">
      <c r="B196" s="11"/>
      <c r="C196" s="11"/>
    </row>
    <row r="197" spans="2:3">
      <c r="B197" s="11"/>
      <c r="C197" s="11"/>
    </row>
    <row r="198" spans="2:3">
      <c r="B198" s="11"/>
      <c r="C198" s="11"/>
    </row>
    <row r="199" spans="2:3">
      <c r="B199" s="11"/>
      <c r="C199" s="11"/>
    </row>
    <row r="200" spans="2:3">
      <c r="B200" s="11"/>
      <c r="C200" s="11"/>
    </row>
    <row r="201" spans="2:3">
      <c r="B201" s="11"/>
      <c r="C201" s="11"/>
    </row>
    <row r="202" spans="2:3">
      <c r="B202" s="11"/>
      <c r="C202" s="11"/>
    </row>
    <row r="203" spans="2:3">
      <c r="B203" s="11"/>
      <c r="C203" s="11"/>
    </row>
    <row r="204" spans="2:3">
      <c r="B204" s="11"/>
      <c r="C204" s="11"/>
    </row>
    <row r="205" spans="2:3">
      <c r="B205" s="11"/>
      <c r="C205" s="11"/>
    </row>
    <row r="206" spans="2:3">
      <c r="B206" s="11"/>
      <c r="C206" s="11"/>
    </row>
    <row r="207" spans="2:3">
      <c r="B207" s="11"/>
      <c r="C207" s="11"/>
    </row>
    <row r="208" spans="2:3">
      <c r="B208" s="11"/>
      <c r="C208" s="11"/>
    </row>
    <row r="209" spans="2:3">
      <c r="B209" s="11"/>
      <c r="C209" s="11"/>
    </row>
    <row r="210" spans="2:3">
      <c r="B210" s="11"/>
      <c r="C210" s="11"/>
    </row>
    <row r="211" spans="2:3">
      <c r="B211" s="11"/>
      <c r="C211" s="11"/>
    </row>
    <row r="212" spans="2:3">
      <c r="B212" s="11"/>
      <c r="C212" s="11"/>
    </row>
    <row r="213" spans="2:3">
      <c r="B213" s="11"/>
      <c r="C213" s="11"/>
    </row>
    <row r="214" spans="2:3">
      <c r="B214" s="11"/>
      <c r="C214" s="11"/>
    </row>
    <row r="215" spans="2:3">
      <c r="B215" s="11"/>
      <c r="C215" s="11"/>
    </row>
    <row r="216" spans="2:3">
      <c r="B216" s="11"/>
      <c r="C216" s="11"/>
    </row>
    <row r="217" spans="2:3">
      <c r="B217" s="11"/>
      <c r="C217" s="11"/>
    </row>
    <row r="218" spans="2:3">
      <c r="B218" s="11"/>
      <c r="C218" s="11"/>
    </row>
    <row r="219" spans="2:3">
      <c r="B219" s="11"/>
      <c r="C219" s="11"/>
    </row>
    <row r="220" spans="2:3">
      <c r="B220" s="11"/>
      <c r="C220" s="11"/>
    </row>
    <row r="221" spans="2:3">
      <c r="B221" s="11"/>
      <c r="C221" s="11"/>
    </row>
    <row r="222" spans="2:3">
      <c r="B222" s="11"/>
      <c r="C222" s="11"/>
    </row>
    <row r="223" spans="2:3">
      <c r="B223" s="11"/>
      <c r="C223" s="11"/>
    </row>
    <row r="224" spans="2:3">
      <c r="B224" s="11"/>
      <c r="C224" s="11"/>
    </row>
    <row r="225" spans="2:3">
      <c r="B225" s="11"/>
      <c r="C225" s="11"/>
    </row>
    <row r="226" spans="2:3">
      <c r="B226" s="11"/>
      <c r="C226" s="11"/>
    </row>
    <row r="227" spans="2:3">
      <c r="B227" s="11"/>
      <c r="C227" s="11"/>
    </row>
    <row r="228" spans="2:3">
      <c r="B228" s="11"/>
      <c r="C228" s="11"/>
    </row>
    <row r="229" spans="2:3">
      <c r="B229" s="11"/>
      <c r="C229" s="11"/>
    </row>
    <row r="230" spans="2:3">
      <c r="B230" s="11"/>
      <c r="C230" s="11"/>
    </row>
    <row r="231" spans="2:3">
      <c r="B231" s="11"/>
      <c r="C231" s="11"/>
    </row>
    <row r="232" spans="2:3">
      <c r="B232" s="11"/>
      <c r="C232" s="11"/>
    </row>
    <row r="233" spans="2:3">
      <c r="B233" s="11"/>
      <c r="C233" s="11"/>
    </row>
    <row r="234" spans="2:3">
      <c r="B234" s="11"/>
      <c r="C234" s="11"/>
    </row>
    <row r="235" spans="2:3">
      <c r="B235" s="11"/>
      <c r="C235" s="11"/>
    </row>
    <row r="236" spans="2:3">
      <c r="B236" s="11"/>
      <c r="C236" s="11"/>
    </row>
    <row r="237" spans="2:3">
      <c r="B237" s="11"/>
      <c r="C237" s="11"/>
    </row>
    <row r="238" spans="2:3">
      <c r="B238" s="11"/>
      <c r="C238" s="11"/>
    </row>
    <row r="239" spans="2:3">
      <c r="B239" s="11"/>
      <c r="C239" s="11"/>
    </row>
    <row r="240" spans="2:3">
      <c r="B240" s="11"/>
      <c r="C240" s="11"/>
    </row>
    <row r="241" spans="2:3">
      <c r="B241" s="11"/>
      <c r="C241" s="11"/>
    </row>
    <row r="242" spans="2:3">
      <c r="B242" s="11"/>
      <c r="C242" s="11"/>
    </row>
    <row r="243" spans="2:3">
      <c r="B243" s="11"/>
      <c r="C243" s="11"/>
    </row>
    <row r="244" spans="2:3">
      <c r="B244" s="11"/>
      <c r="C244" s="11"/>
    </row>
    <row r="245" spans="2:3">
      <c r="B245" s="11"/>
      <c r="C245" s="11"/>
    </row>
    <row r="246" spans="2:3">
      <c r="B246" s="11"/>
      <c r="C246" s="11"/>
    </row>
    <row r="247" spans="2:3">
      <c r="B247" s="11"/>
      <c r="C247" s="11"/>
    </row>
    <row r="248" spans="2:3">
      <c r="B248" s="11"/>
      <c r="C248" s="11"/>
    </row>
    <row r="249" spans="2:3">
      <c r="B249" s="11"/>
      <c r="C249" s="11"/>
    </row>
    <row r="250" spans="2:3">
      <c r="B250" s="11"/>
      <c r="C250" s="11"/>
    </row>
    <row r="251" spans="2:3">
      <c r="B251" s="11"/>
      <c r="C251" s="11"/>
    </row>
    <row r="252" spans="2:3">
      <c r="B252" s="11"/>
      <c r="C252" s="11"/>
    </row>
    <row r="253" spans="2:3">
      <c r="B253" s="11"/>
      <c r="C253" s="11"/>
    </row>
    <row r="254" spans="2:3">
      <c r="B254" s="11"/>
      <c r="C254" s="11"/>
    </row>
    <row r="255" spans="2:3">
      <c r="B255" s="11"/>
      <c r="C255" s="11"/>
    </row>
    <row r="256" spans="2:3">
      <c r="B256" s="11"/>
      <c r="C256" s="11"/>
    </row>
    <row r="257" spans="2:3">
      <c r="B257" s="11"/>
      <c r="C257" s="11"/>
    </row>
    <row r="258" spans="2:3">
      <c r="B258" s="11"/>
      <c r="C258" s="11"/>
    </row>
    <row r="259" spans="2:3">
      <c r="B259" s="11"/>
      <c r="C259" s="11"/>
    </row>
    <row r="260" spans="2:3">
      <c r="B260" s="11"/>
      <c r="C260" s="11"/>
    </row>
    <row r="261" spans="2:3">
      <c r="B261" s="11"/>
      <c r="C261" s="11"/>
    </row>
    <row r="262" spans="2:3">
      <c r="B262" s="11"/>
      <c r="C262" s="11"/>
    </row>
    <row r="263" spans="2:3">
      <c r="B263" s="11"/>
      <c r="C263" s="11"/>
    </row>
    <row r="264" spans="2:3">
      <c r="B264" s="11"/>
      <c r="C264" s="11"/>
    </row>
    <row r="265" spans="2:3">
      <c r="B265" s="11"/>
      <c r="C265" s="11"/>
    </row>
    <row r="266" spans="2:3">
      <c r="B266" s="11"/>
      <c r="C266" s="11"/>
    </row>
    <row r="267" spans="2:3">
      <c r="B267" s="11"/>
      <c r="C267" s="11"/>
    </row>
    <row r="268" spans="2:3">
      <c r="B268" s="11"/>
      <c r="C268" s="11"/>
    </row>
    <row r="269" spans="2:3">
      <c r="B269" s="11"/>
      <c r="C269" s="11"/>
    </row>
    <row r="270" spans="2:3">
      <c r="B270" s="11"/>
      <c r="C270" s="11"/>
    </row>
    <row r="271" spans="2:3">
      <c r="B271" s="11"/>
      <c r="C271" s="11"/>
    </row>
    <row r="272" spans="2:3">
      <c r="B272" s="11"/>
      <c r="C272" s="11"/>
    </row>
    <row r="273" spans="2:3">
      <c r="B273" s="11"/>
      <c r="C273" s="11"/>
    </row>
    <row r="274" spans="2:3">
      <c r="B274" s="11"/>
      <c r="C274" s="11"/>
    </row>
    <row r="275" spans="2:3">
      <c r="B275" s="11"/>
      <c r="C275" s="11"/>
    </row>
    <row r="276" spans="2:3">
      <c r="B276" s="11"/>
      <c r="C276" s="11"/>
    </row>
    <row r="277" spans="2:3">
      <c r="B277" s="11"/>
      <c r="C277" s="11"/>
    </row>
    <row r="278" spans="2:3">
      <c r="B278" s="11"/>
      <c r="C278" s="11"/>
    </row>
    <row r="279" spans="2:3">
      <c r="B279" s="11"/>
      <c r="C279" s="11"/>
    </row>
    <row r="280" spans="2:3">
      <c r="B280" s="11"/>
      <c r="C280" s="11"/>
    </row>
    <row r="281" spans="2:3">
      <c r="B281" s="11"/>
      <c r="C281" s="11"/>
    </row>
    <row r="282" spans="2:3">
      <c r="B282" s="11"/>
      <c r="C282" s="11"/>
    </row>
    <row r="283" spans="2:3">
      <c r="B283" s="11"/>
      <c r="C283" s="11"/>
    </row>
    <row r="284" spans="2:3">
      <c r="B284" s="11"/>
      <c r="C284" s="11"/>
    </row>
    <row r="285" spans="2:3">
      <c r="B285" s="11"/>
      <c r="C285" s="11"/>
    </row>
    <row r="286" spans="2:3">
      <c r="B286" s="11"/>
      <c r="C286" s="11"/>
    </row>
    <row r="287" spans="2:3">
      <c r="B287" s="11"/>
      <c r="C287" s="11"/>
    </row>
    <row r="288" spans="2:3">
      <c r="B288" s="11"/>
      <c r="C288" s="11"/>
    </row>
    <row r="289" spans="2:3">
      <c r="B289" s="11"/>
      <c r="C289" s="11"/>
    </row>
    <row r="290" spans="2:3">
      <c r="B290" s="11"/>
      <c r="C290" s="11"/>
    </row>
    <row r="291" spans="2:3">
      <c r="B291" s="11"/>
      <c r="C291" s="11"/>
    </row>
    <row r="292" spans="2:3">
      <c r="B292" s="11"/>
      <c r="C292" s="11"/>
    </row>
    <row r="293" spans="2:3">
      <c r="B293" s="11"/>
      <c r="C293" s="11"/>
    </row>
    <row r="294" spans="2:3">
      <c r="B294" s="11"/>
      <c r="C294" s="11"/>
    </row>
    <row r="295" spans="2:3">
      <c r="B295" s="11"/>
      <c r="C295" s="11"/>
    </row>
    <row r="296" spans="2:3">
      <c r="B296" s="11"/>
      <c r="C296" s="11"/>
    </row>
    <row r="297" spans="2:3">
      <c r="B297" s="11"/>
      <c r="C297" s="11"/>
    </row>
    <row r="298" spans="2:3">
      <c r="B298" s="11"/>
      <c r="C298" s="11"/>
    </row>
    <row r="299" spans="2:3">
      <c r="B299" s="11"/>
      <c r="C299" s="11"/>
    </row>
    <row r="300" spans="2:3">
      <c r="B300" s="11"/>
      <c r="C300" s="11"/>
    </row>
    <row r="301" spans="2:3">
      <c r="B301" s="11"/>
      <c r="C301" s="11"/>
    </row>
    <row r="302" spans="2:3">
      <c r="B302" s="11"/>
      <c r="C302" s="11"/>
    </row>
    <row r="303" spans="2:3">
      <c r="B303" s="11"/>
      <c r="C303" s="11"/>
    </row>
    <row r="304" spans="2:3">
      <c r="B304" s="11"/>
      <c r="C304" s="11"/>
    </row>
    <row r="305" spans="2:3">
      <c r="B305" s="11"/>
      <c r="C305" s="11"/>
    </row>
    <row r="306" spans="2:3">
      <c r="B306" s="11"/>
      <c r="C306" s="11"/>
    </row>
    <row r="307" spans="2:3">
      <c r="B307" s="11"/>
      <c r="C307" s="11"/>
    </row>
    <row r="308" spans="2:3">
      <c r="B308" s="11"/>
      <c r="C308" s="11"/>
    </row>
    <row r="309" spans="2:3">
      <c r="B309" s="11"/>
      <c r="C309" s="11"/>
    </row>
    <row r="310" spans="2:3">
      <c r="B310" s="11"/>
      <c r="C310" s="11"/>
    </row>
    <row r="311" spans="2:3">
      <c r="B311" s="11"/>
      <c r="C311" s="11"/>
    </row>
    <row r="312" spans="2:3">
      <c r="B312" s="11"/>
      <c r="C312" s="11"/>
    </row>
    <row r="313" spans="2:3">
      <c r="B313" s="11"/>
      <c r="C313" s="11"/>
    </row>
    <row r="314" spans="2:3">
      <c r="B314" s="11"/>
      <c r="C314" s="11"/>
    </row>
    <row r="315" spans="2:3">
      <c r="B315" s="11"/>
      <c r="C315" s="11"/>
    </row>
    <row r="316" spans="2:3">
      <c r="B316" s="11"/>
      <c r="C316" s="11"/>
    </row>
    <row r="317" spans="2:3">
      <c r="B317" s="11"/>
      <c r="C317" s="11"/>
    </row>
    <row r="318" spans="2:3">
      <c r="B318" s="11"/>
      <c r="C318" s="11"/>
    </row>
    <row r="319" spans="2:3">
      <c r="B319" s="11"/>
      <c r="C319" s="11"/>
    </row>
    <row r="320" spans="2:3">
      <c r="B320" s="11"/>
      <c r="C320" s="11"/>
    </row>
    <row r="321" spans="2:3">
      <c r="B321" s="11"/>
      <c r="C321" s="11"/>
    </row>
    <row r="322" spans="2:3">
      <c r="B322" s="11"/>
      <c r="C322" s="11"/>
    </row>
    <row r="323" spans="2:3">
      <c r="B323" s="11"/>
      <c r="C323" s="11"/>
    </row>
    <row r="324" spans="2:3">
      <c r="B324" s="11"/>
      <c r="C324" s="11"/>
    </row>
    <row r="325" spans="2:3">
      <c r="B325" s="11"/>
      <c r="C325" s="11"/>
    </row>
    <row r="326" spans="2:3">
      <c r="B326" s="11"/>
      <c r="C326" s="11"/>
    </row>
    <row r="327" spans="2:3">
      <c r="B327" s="11"/>
      <c r="C327" s="11"/>
    </row>
    <row r="328" spans="2:3">
      <c r="B328" s="11"/>
      <c r="C328" s="11"/>
    </row>
    <row r="329" spans="2:3">
      <c r="B329" s="11"/>
      <c r="C329" s="11"/>
    </row>
    <row r="330" spans="2:3">
      <c r="B330" s="11"/>
      <c r="C330" s="11"/>
    </row>
    <row r="331" spans="2:3">
      <c r="B331" s="11"/>
      <c r="C331" s="11"/>
    </row>
    <row r="332" spans="2:3">
      <c r="B332" s="11"/>
      <c r="C332" s="11"/>
    </row>
    <row r="333" spans="2:3">
      <c r="B333" s="11"/>
      <c r="C333" s="11"/>
    </row>
    <row r="334" spans="2:3">
      <c r="B334" s="11"/>
      <c r="C334" s="11"/>
    </row>
    <row r="335" spans="2:3">
      <c r="B335" s="11"/>
      <c r="C335" s="11"/>
    </row>
    <row r="336" spans="2:3">
      <c r="B336" s="11"/>
      <c r="C336" s="11"/>
    </row>
    <row r="337" spans="2:3">
      <c r="B337" s="11"/>
      <c r="C337" s="11"/>
    </row>
    <row r="338" spans="2:3">
      <c r="B338" s="11"/>
      <c r="C338" s="11"/>
    </row>
    <row r="339" spans="2:3">
      <c r="B339" s="11"/>
      <c r="C339" s="11"/>
    </row>
    <row r="340" spans="2:3">
      <c r="B340" s="11"/>
      <c r="C340" s="11"/>
    </row>
    <row r="341" spans="2:3">
      <c r="B341" s="11"/>
      <c r="C341" s="11"/>
    </row>
    <row r="342" spans="2:3">
      <c r="B342" s="11"/>
      <c r="C342" s="11"/>
    </row>
    <row r="343" spans="2:3">
      <c r="B343" s="11"/>
      <c r="C343" s="11"/>
    </row>
    <row r="344" spans="2:3">
      <c r="B344" s="11"/>
      <c r="C344" s="11"/>
    </row>
    <row r="345" spans="2:3">
      <c r="B345" s="11"/>
      <c r="C345" s="11"/>
    </row>
    <row r="346" spans="2:3">
      <c r="B346" s="11"/>
      <c r="C346" s="11"/>
    </row>
    <row r="347" spans="2:3">
      <c r="B347" s="11"/>
      <c r="C347" s="11"/>
    </row>
    <row r="348" spans="2:3">
      <c r="B348" s="11"/>
      <c r="C348" s="11"/>
    </row>
    <row r="349" spans="2:3">
      <c r="B349" s="11"/>
      <c r="C349" s="11"/>
    </row>
    <row r="350" spans="2:3">
      <c r="B350" s="11"/>
      <c r="C350" s="11"/>
    </row>
    <row r="351" spans="2:3">
      <c r="B351" s="11"/>
      <c r="C351" s="11"/>
    </row>
    <row r="352" spans="2:3">
      <c r="B352" s="11"/>
      <c r="C352" s="11"/>
    </row>
    <row r="353" spans="2:3">
      <c r="B353" s="11"/>
      <c r="C353" s="11"/>
    </row>
    <row r="354" spans="2:3">
      <c r="B354" s="11"/>
      <c r="C354" s="11"/>
    </row>
    <row r="355" spans="2:3">
      <c r="B355" s="11"/>
      <c r="C355" s="11"/>
    </row>
    <row r="356" spans="2:3">
      <c r="B356" s="11"/>
      <c r="C356" s="11"/>
    </row>
    <row r="357" spans="2:3">
      <c r="B357" s="11"/>
      <c r="C357" s="11"/>
    </row>
    <row r="358" spans="2:3">
      <c r="B358" s="11"/>
      <c r="C358" s="11"/>
    </row>
    <row r="359" spans="2:3">
      <c r="B359" s="11"/>
      <c r="C359" s="11"/>
    </row>
    <row r="360" spans="2:3">
      <c r="B360" s="11"/>
      <c r="C360" s="11"/>
    </row>
    <row r="361" spans="2:3">
      <c r="B361" s="11"/>
      <c r="C361" s="11"/>
    </row>
    <row r="362" spans="2:3">
      <c r="B362" s="11"/>
      <c r="C362" s="11"/>
    </row>
    <row r="363" spans="2:3">
      <c r="B363" s="11"/>
      <c r="C363" s="11"/>
    </row>
    <row r="364" spans="2:3">
      <c r="B364" s="11"/>
      <c r="C364" s="11"/>
    </row>
    <row r="365" spans="2:3">
      <c r="B365" s="11"/>
      <c r="C365" s="11"/>
    </row>
    <row r="366" spans="2:3">
      <c r="B366" s="11"/>
      <c r="C366" s="11"/>
    </row>
    <row r="367" spans="2:3">
      <c r="B367" s="11"/>
      <c r="C367" s="11"/>
    </row>
    <row r="368" spans="2:3">
      <c r="B368" s="11"/>
      <c r="C368" s="11"/>
    </row>
    <row r="369" spans="2:3">
      <c r="B369" s="11"/>
      <c r="C369" s="11"/>
    </row>
    <row r="370" spans="2:3">
      <c r="B370" s="11"/>
      <c r="C370" s="11"/>
    </row>
    <row r="371" spans="2:3">
      <c r="B371" s="11"/>
      <c r="C371" s="11"/>
    </row>
    <row r="372" spans="2:3">
      <c r="B372" s="11"/>
      <c r="C372" s="11"/>
    </row>
    <row r="373" spans="2:3">
      <c r="B373" s="11"/>
      <c r="C373" s="11"/>
    </row>
    <row r="374" spans="2:3">
      <c r="B374" s="11"/>
      <c r="C374" s="11"/>
    </row>
    <row r="375" spans="2:3">
      <c r="B375" s="11"/>
      <c r="C375" s="11"/>
    </row>
    <row r="376" spans="2:3">
      <c r="B376" s="11"/>
      <c r="C376" s="11"/>
    </row>
    <row r="377" spans="2:3">
      <c r="B377" s="11"/>
      <c r="C377" s="11"/>
    </row>
    <row r="378" spans="2:3">
      <c r="B378" s="11"/>
      <c r="C378" s="11"/>
    </row>
    <row r="379" spans="2:3">
      <c r="B379" s="11"/>
      <c r="C379" s="11"/>
    </row>
    <row r="380" spans="2:3">
      <c r="B380" s="11"/>
      <c r="C380" s="11"/>
    </row>
    <row r="381" spans="2:3">
      <c r="B381" s="11"/>
      <c r="C381" s="11"/>
    </row>
    <row r="382" spans="2:3">
      <c r="B382" s="11"/>
      <c r="C382" s="11"/>
    </row>
    <row r="383" spans="2:3">
      <c r="B383" s="11"/>
      <c r="C383" s="11"/>
    </row>
    <row r="384" spans="2:3">
      <c r="B384" s="11"/>
      <c r="C384" s="11"/>
    </row>
    <row r="385" spans="2:3">
      <c r="B385" s="11"/>
      <c r="C385" s="11"/>
    </row>
    <row r="386" spans="2:3">
      <c r="B386" s="11"/>
      <c r="C386" s="11"/>
    </row>
    <row r="387" spans="2:3">
      <c r="B387" s="11"/>
      <c r="C387" s="11"/>
    </row>
    <row r="388" spans="2:3">
      <c r="B388" s="11"/>
      <c r="C388" s="11"/>
    </row>
    <row r="389" spans="2:3">
      <c r="B389" s="11"/>
      <c r="C389" s="11"/>
    </row>
    <row r="390" spans="2:3">
      <c r="B390" s="11"/>
      <c r="C390" s="11"/>
    </row>
    <row r="391" spans="2:3">
      <c r="B391" s="11"/>
      <c r="C391" s="11"/>
    </row>
    <row r="392" spans="2:3">
      <c r="B392" s="11"/>
      <c r="C392" s="11"/>
    </row>
    <row r="393" spans="2:3">
      <c r="B393" s="11"/>
      <c r="C393" s="11"/>
    </row>
    <row r="394" spans="2:3">
      <c r="B394" s="11"/>
      <c r="C394" s="11"/>
    </row>
    <row r="395" spans="2:3">
      <c r="B395" s="11"/>
      <c r="C395" s="11"/>
    </row>
    <row r="396" spans="2:3">
      <c r="B396" s="11"/>
      <c r="C396" s="11"/>
    </row>
    <row r="397" spans="2:3">
      <c r="B397" s="11"/>
      <c r="C397" s="11"/>
    </row>
    <row r="398" spans="2:3">
      <c r="B398" s="11"/>
      <c r="C398" s="11"/>
    </row>
    <row r="399" spans="2:3">
      <c r="B399" s="11"/>
      <c r="C399" s="11"/>
    </row>
    <row r="400" spans="2:3">
      <c r="B400" s="11"/>
      <c r="C400" s="11"/>
    </row>
    <row r="401" spans="2:3">
      <c r="B401" s="11"/>
      <c r="C401" s="11"/>
    </row>
    <row r="402" spans="2:3">
      <c r="B402" s="11"/>
      <c r="C402" s="11"/>
    </row>
    <row r="403" spans="2:3">
      <c r="B403" s="11"/>
      <c r="C403" s="11"/>
    </row>
    <row r="404" spans="2:3">
      <c r="B404" s="11"/>
      <c r="C404" s="11"/>
    </row>
    <row r="405" spans="2:3">
      <c r="B405" s="11"/>
      <c r="C405" s="11"/>
    </row>
    <row r="406" spans="2:3">
      <c r="B406" s="11"/>
      <c r="C406" s="11"/>
    </row>
    <row r="407" spans="2:3">
      <c r="B407" s="11"/>
      <c r="C407" s="11"/>
    </row>
    <row r="408" spans="2:3">
      <c r="B408" s="11"/>
      <c r="C408" s="11"/>
    </row>
    <row r="409" spans="2:3">
      <c r="B409" s="11"/>
      <c r="C409" s="11"/>
    </row>
    <row r="410" spans="2:3">
      <c r="B410" s="11"/>
      <c r="C410" s="11"/>
    </row>
    <row r="411" spans="2:3">
      <c r="B411" s="11"/>
      <c r="C411" s="11"/>
    </row>
    <row r="412" spans="2:3">
      <c r="B412" s="11"/>
      <c r="C412" s="11"/>
    </row>
    <row r="413" spans="2:3">
      <c r="B413" s="11"/>
      <c r="C413" s="11"/>
    </row>
    <row r="414" spans="2:3">
      <c r="B414" s="11"/>
      <c r="C414" s="11"/>
    </row>
    <row r="415" spans="2:3">
      <c r="B415" s="11"/>
      <c r="C415" s="11"/>
    </row>
    <row r="416" spans="2:3">
      <c r="B416" s="11"/>
      <c r="C416" s="11"/>
    </row>
    <row r="417" spans="2:3">
      <c r="B417" s="11"/>
      <c r="C417" s="11"/>
    </row>
    <row r="418" spans="2:3">
      <c r="B418" s="11"/>
      <c r="C418" s="11"/>
    </row>
    <row r="419" spans="2:3">
      <c r="B419" s="11"/>
      <c r="C419" s="11"/>
    </row>
    <row r="420" spans="2:3">
      <c r="B420" s="11"/>
      <c r="C420" s="11"/>
    </row>
    <row r="421" spans="2:3">
      <c r="B421" s="11"/>
      <c r="C421" s="11"/>
    </row>
    <row r="422" spans="2:3">
      <c r="B422" s="11"/>
      <c r="C422" s="11"/>
    </row>
    <row r="423" spans="2:3">
      <c r="B423" s="11"/>
      <c r="C423" s="11"/>
    </row>
    <row r="424" spans="2:3">
      <c r="B424" s="11"/>
      <c r="C424" s="11"/>
    </row>
    <row r="425" spans="2:3">
      <c r="B425" s="11"/>
      <c r="C425" s="11"/>
    </row>
    <row r="426" spans="2:3">
      <c r="B426" s="11"/>
      <c r="C426" s="11"/>
    </row>
    <row r="427" spans="2:3">
      <c r="B427" s="11"/>
      <c r="C427" s="11"/>
    </row>
    <row r="428" spans="2:3">
      <c r="B428" s="11"/>
      <c r="C428" s="11"/>
    </row>
    <row r="429" spans="2:3">
      <c r="B429" s="11"/>
      <c r="C429" s="11"/>
    </row>
  </sheetData>
  <phoneticPr fontId="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96"/>
  <sheetViews>
    <sheetView topLeftCell="E34" workbookViewId="0">
      <selection activeCell="O35" sqref="O35"/>
    </sheetView>
  </sheetViews>
  <sheetFormatPr defaultRowHeight="13.5"/>
  <cols>
    <col min="1" max="1" width="10.125" customWidth="1"/>
    <col min="2" max="2" width="39.125" customWidth="1"/>
    <col min="3" max="3" width="31.75" customWidth="1"/>
    <col min="4" max="4" width="17.875" customWidth="1"/>
    <col min="5" max="5" width="23.625" customWidth="1"/>
    <col min="6" max="6" width="19.125" customWidth="1"/>
    <col min="7" max="7" width="9" customWidth="1"/>
    <col min="8" max="8" width="11.875" style="1" customWidth="1"/>
    <col min="9" max="11" width="9.125" style="1" customWidth="1"/>
    <col min="12" max="12" width="7.75" style="14" customWidth="1"/>
    <col min="13" max="13" width="8.875" style="14" customWidth="1"/>
    <col min="14" max="14" width="4.625" style="9" customWidth="1"/>
    <col min="15" max="15" width="14.125" customWidth="1"/>
    <col min="16" max="16" width="5.625" customWidth="1"/>
    <col min="17" max="17" width="12.5" customWidth="1"/>
    <col min="18" max="18" width="5.5" customWidth="1"/>
    <col min="19" max="19" width="7.375" customWidth="1"/>
    <col min="20" max="20" width="5.625" customWidth="1"/>
    <col min="21" max="21" width="6.875" customWidth="1"/>
    <col min="22" max="22" width="5.5" customWidth="1"/>
    <col min="23" max="23" width="7" customWidth="1"/>
    <col min="24" max="24" width="5.875" customWidth="1"/>
    <col min="25" max="25" width="6.75" customWidth="1"/>
    <col min="26" max="26" width="5.625" customWidth="1"/>
    <col min="27" max="27" width="7.5" customWidth="1"/>
    <col min="28" max="28" width="5.75" customWidth="1"/>
    <col min="29" max="29" width="8.875" customWidth="1"/>
    <col min="30" max="30" width="5.75" customWidth="1"/>
  </cols>
  <sheetData>
    <row r="1" spans="1:30" ht="54.75" thickBot="1">
      <c r="A1" s="5" t="s">
        <v>4</v>
      </c>
      <c r="B1" s="6" t="s">
        <v>5</v>
      </c>
      <c r="C1" s="6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2" t="s">
        <v>0</v>
      </c>
      <c r="I1" s="2" t="s">
        <v>1</v>
      </c>
      <c r="J1" s="2" t="s">
        <v>2</v>
      </c>
      <c r="K1" s="2" t="s">
        <v>3</v>
      </c>
      <c r="L1" s="7" t="s">
        <v>11</v>
      </c>
      <c r="M1" s="8" t="s">
        <v>12</v>
      </c>
    </row>
    <row r="2" spans="1:30">
      <c r="A2" s="10">
        <v>1</v>
      </c>
      <c r="B2" s="11" t="s">
        <v>13</v>
      </c>
      <c r="C2" s="12" t="s">
        <v>14</v>
      </c>
      <c r="D2" s="13" t="s">
        <v>15</v>
      </c>
      <c r="E2" s="11" t="s">
        <v>16</v>
      </c>
      <c r="F2" s="11"/>
      <c r="G2" s="10" t="s">
        <v>17</v>
      </c>
      <c r="H2" s="3"/>
      <c r="I2" s="3"/>
      <c r="J2" s="3"/>
      <c r="K2" s="3">
        <v>1</v>
      </c>
      <c r="L2" s="15">
        <f>(H2*0)+(I2)+(J2*2)+(K2*3)</f>
        <v>3</v>
      </c>
      <c r="M2" s="15">
        <f>(H2*3)+(I2*2)+(J2)+(K2*0)</f>
        <v>0</v>
      </c>
      <c r="O2" s="16" t="s">
        <v>18</v>
      </c>
      <c r="P2" s="17" t="s">
        <v>19</v>
      </c>
      <c r="Q2" s="18" t="s">
        <v>20</v>
      </c>
    </row>
    <row r="3" spans="1:30">
      <c r="A3" s="10">
        <v>2</v>
      </c>
      <c r="B3" s="11" t="s">
        <v>21</v>
      </c>
      <c r="C3" s="12" t="s">
        <v>22</v>
      </c>
      <c r="D3" s="19" t="s">
        <v>23</v>
      </c>
      <c r="E3" s="11" t="s">
        <v>24</v>
      </c>
      <c r="F3" s="11"/>
      <c r="G3" s="10"/>
      <c r="H3" s="3"/>
      <c r="I3" s="3"/>
      <c r="J3" s="3">
        <v>1</v>
      </c>
      <c r="K3" s="3"/>
      <c r="L3" s="15">
        <f t="shared" ref="L3:L66" si="0">(H3*0)+(I3)+(J3*2)+(K3*3)</f>
        <v>2</v>
      </c>
      <c r="M3" s="15">
        <f t="shared" ref="M3:M66" si="1">(H3*3)+(I3*2)+(J3)+(K3*0)</f>
        <v>1</v>
      </c>
      <c r="O3" s="20" t="s">
        <v>25</v>
      </c>
      <c r="P3" s="21">
        <f>P4+P5+P6+P7+P8+P9</f>
        <v>87</v>
      </c>
      <c r="Q3" s="22">
        <f>(Q4+Q5+Q6+Q7+Q8+Q9)/6</f>
        <v>60.416666666666679</v>
      </c>
      <c r="R3" s="9"/>
      <c r="S3" s="11"/>
      <c r="T3" s="9"/>
      <c r="U3" s="11"/>
      <c r="V3" s="9"/>
      <c r="W3" s="11"/>
      <c r="X3" s="9"/>
      <c r="Y3" s="11"/>
      <c r="Z3" s="9"/>
      <c r="AA3" s="11"/>
      <c r="AB3" s="9"/>
      <c r="AC3" s="11"/>
      <c r="AD3" s="9"/>
    </row>
    <row r="4" spans="1:30">
      <c r="A4" s="23">
        <v>3</v>
      </c>
      <c r="B4" s="24" t="s">
        <v>26</v>
      </c>
      <c r="C4" s="24" t="s">
        <v>27</v>
      </c>
      <c r="D4" s="25" t="s">
        <v>28</v>
      </c>
      <c r="E4" s="26"/>
      <c r="F4" s="26"/>
      <c r="G4" s="10" t="s">
        <v>29</v>
      </c>
      <c r="H4" s="3">
        <v>1</v>
      </c>
      <c r="I4" s="3"/>
      <c r="J4" s="3"/>
      <c r="K4" s="3"/>
      <c r="L4" s="15">
        <f t="shared" si="0"/>
        <v>0</v>
      </c>
      <c r="M4" s="15">
        <f t="shared" si="1"/>
        <v>3</v>
      </c>
      <c r="O4" s="20" t="s">
        <v>30</v>
      </c>
      <c r="P4" s="21">
        <f>M2+L64+M118+L174+M220+L262+M310+L355</f>
        <v>11</v>
      </c>
      <c r="Q4" s="22">
        <f>100/24*P4</f>
        <v>45.833333333333336</v>
      </c>
      <c r="R4" s="9"/>
      <c r="S4" s="11"/>
      <c r="T4" s="9"/>
      <c r="U4" s="11"/>
      <c r="V4" s="9"/>
      <c r="W4" s="11"/>
      <c r="X4" s="9"/>
      <c r="Y4" s="11"/>
      <c r="Z4" s="9"/>
      <c r="AA4" s="11"/>
      <c r="AB4" s="9"/>
      <c r="AC4" s="11"/>
      <c r="AD4" s="9"/>
    </row>
    <row r="5" spans="1:30">
      <c r="A5" s="10">
        <v>4</v>
      </c>
      <c r="B5" s="11" t="s">
        <v>31</v>
      </c>
      <c r="C5" s="12" t="s">
        <v>32</v>
      </c>
      <c r="D5" s="24" t="s">
        <v>33</v>
      </c>
      <c r="E5" s="11" t="s">
        <v>34</v>
      </c>
      <c r="F5" s="11"/>
      <c r="G5" s="10"/>
      <c r="H5" s="3"/>
      <c r="I5" s="3"/>
      <c r="J5" s="3"/>
      <c r="K5" s="3">
        <v>1</v>
      </c>
      <c r="L5" s="15">
        <f t="shared" si="0"/>
        <v>3</v>
      </c>
      <c r="M5" s="15">
        <f t="shared" si="1"/>
        <v>0</v>
      </c>
      <c r="O5" s="20" t="s">
        <v>35</v>
      </c>
      <c r="P5" s="21">
        <f>L11+M72+L128+M182+L226+M269+L318+L361</f>
        <v>15</v>
      </c>
      <c r="Q5" s="22">
        <f t="shared" ref="Q5:Q9" si="2">100/24*P5</f>
        <v>62.500000000000007</v>
      </c>
      <c r="R5" s="9"/>
      <c r="S5" s="11"/>
      <c r="T5" s="9"/>
      <c r="U5" s="11"/>
      <c r="V5" s="9"/>
      <c r="W5" s="11"/>
      <c r="X5" s="9"/>
      <c r="Y5" s="11"/>
      <c r="Z5" s="9"/>
      <c r="AA5" s="11"/>
      <c r="AB5" s="9"/>
      <c r="AC5" s="11"/>
      <c r="AD5" s="9"/>
    </row>
    <row r="6" spans="1:30" ht="40.5">
      <c r="A6" s="23">
        <v>5</v>
      </c>
      <c r="B6" s="24" t="s">
        <v>36</v>
      </c>
      <c r="C6" s="24" t="s">
        <v>37</v>
      </c>
      <c r="D6" s="27" t="s">
        <v>38</v>
      </c>
      <c r="E6" s="26"/>
      <c r="F6" s="26"/>
      <c r="G6" s="10"/>
      <c r="H6" s="3"/>
      <c r="I6" s="3"/>
      <c r="J6" s="3">
        <v>1</v>
      </c>
      <c r="K6" s="3"/>
      <c r="L6" s="15">
        <f t="shared" si="0"/>
        <v>2</v>
      </c>
      <c r="M6" s="15">
        <f t="shared" si="1"/>
        <v>1</v>
      </c>
      <c r="O6" s="20" t="s">
        <v>39</v>
      </c>
      <c r="P6" s="21">
        <f>M23+L82+M137+L192+L234+L278+L327+L368</f>
        <v>12</v>
      </c>
      <c r="Q6" s="22">
        <f t="shared" si="2"/>
        <v>50</v>
      </c>
      <c r="R6" s="9"/>
      <c r="S6" s="11"/>
      <c r="T6" s="9"/>
      <c r="U6" s="11"/>
      <c r="V6" s="9"/>
      <c r="W6" s="11"/>
      <c r="X6" s="9"/>
      <c r="Y6" s="11"/>
      <c r="Z6" s="9"/>
      <c r="AA6" s="11"/>
      <c r="AB6" s="9"/>
      <c r="AC6" s="11"/>
      <c r="AD6" s="9"/>
    </row>
    <row r="7" spans="1:30" ht="27">
      <c r="A7" s="10">
        <v>6</v>
      </c>
      <c r="B7" s="11" t="s">
        <v>40</v>
      </c>
      <c r="C7" s="12" t="s">
        <v>41</v>
      </c>
      <c r="D7" s="28" t="s">
        <v>42</v>
      </c>
      <c r="E7" s="11" t="s">
        <v>43</v>
      </c>
      <c r="F7" s="11"/>
      <c r="G7" s="10" t="s">
        <v>17</v>
      </c>
      <c r="H7" s="3"/>
      <c r="I7" s="4">
        <v>1</v>
      </c>
      <c r="J7" s="3"/>
      <c r="K7" s="3"/>
      <c r="L7" s="15">
        <f t="shared" si="0"/>
        <v>1</v>
      </c>
      <c r="M7" s="15">
        <f t="shared" si="1"/>
        <v>2</v>
      </c>
      <c r="O7" s="20" t="s">
        <v>44</v>
      </c>
      <c r="P7" s="21">
        <f>L33+M89+L146+M198+L241+M285+L334+L375</f>
        <v>17</v>
      </c>
      <c r="Q7" s="22">
        <f t="shared" si="2"/>
        <v>70.833333333333343</v>
      </c>
      <c r="R7" s="9"/>
      <c r="S7" s="11"/>
      <c r="T7" s="9"/>
      <c r="U7" s="11"/>
      <c r="V7" s="9"/>
      <c r="W7" s="11"/>
      <c r="X7" s="9"/>
      <c r="Y7" s="11"/>
      <c r="Z7" s="9"/>
      <c r="AA7" s="11"/>
      <c r="AB7" s="9"/>
      <c r="AC7" s="11"/>
      <c r="AD7" s="9"/>
    </row>
    <row r="8" spans="1:30" ht="27">
      <c r="A8" s="23">
        <v>7</v>
      </c>
      <c r="B8" s="24" t="s">
        <v>45</v>
      </c>
      <c r="C8" s="24" t="s">
        <v>46</v>
      </c>
      <c r="D8" s="11" t="s">
        <v>47</v>
      </c>
      <c r="E8" s="26"/>
      <c r="F8" s="26"/>
      <c r="G8" s="10"/>
      <c r="H8" s="3"/>
      <c r="I8" s="3">
        <v>1</v>
      </c>
      <c r="J8" s="3"/>
      <c r="K8" s="3"/>
      <c r="L8" s="15">
        <f t="shared" si="0"/>
        <v>1</v>
      </c>
      <c r="M8" s="15">
        <f t="shared" si="1"/>
        <v>2</v>
      </c>
      <c r="O8" s="20" t="s">
        <v>48</v>
      </c>
      <c r="P8" s="21">
        <f>M43+L100+M157+L206+M249+L296+L342+M381</f>
        <v>19</v>
      </c>
      <c r="Q8" s="22">
        <f t="shared" si="2"/>
        <v>79.166666666666671</v>
      </c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</row>
    <row r="9" spans="1:30" ht="27">
      <c r="A9" s="23">
        <v>8</v>
      </c>
      <c r="B9" s="24" t="s">
        <v>49</v>
      </c>
      <c r="C9" s="24" t="s">
        <v>50</v>
      </c>
      <c r="D9" s="11" t="s">
        <v>51</v>
      </c>
      <c r="E9" s="26"/>
      <c r="F9" s="26"/>
      <c r="G9" s="10" t="s">
        <v>29</v>
      </c>
      <c r="H9" s="3"/>
      <c r="I9" s="3"/>
      <c r="J9" s="3">
        <v>1</v>
      </c>
      <c r="K9" s="3"/>
      <c r="L9" s="15">
        <f t="shared" si="0"/>
        <v>2</v>
      </c>
      <c r="M9" s="15">
        <f t="shared" si="1"/>
        <v>1</v>
      </c>
      <c r="O9" s="20" t="s">
        <v>52</v>
      </c>
      <c r="P9" s="21">
        <f>L54+M107+L165+M213+L255+M302+M348+M390</f>
        <v>13</v>
      </c>
      <c r="Q9" s="22">
        <f t="shared" si="2"/>
        <v>54.166666666666671</v>
      </c>
      <c r="R9" s="9"/>
      <c r="S9" s="11"/>
      <c r="T9" s="9"/>
      <c r="U9" s="11"/>
      <c r="V9" s="9"/>
      <c r="W9" s="11"/>
      <c r="X9" s="9"/>
      <c r="Y9" s="11"/>
      <c r="Z9" s="9"/>
      <c r="AA9" s="11"/>
      <c r="AB9" s="9"/>
      <c r="AC9" s="11"/>
      <c r="AD9" s="9"/>
    </row>
    <row r="10" spans="1:30" ht="27">
      <c r="A10" s="10">
        <v>9</v>
      </c>
      <c r="B10" s="11" t="s">
        <v>53</v>
      </c>
      <c r="C10" s="12" t="s">
        <v>54</v>
      </c>
      <c r="D10" s="29" t="s">
        <v>55</v>
      </c>
      <c r="E10" s="11" t="s">
        <v>56</v>
      </c>
      <c r="F10" s="11"/>
      <c r="G10" s="10"/>
      <c r="H10" s="3"/>
      <c r="I10" s="4">
        <v>1</v>
      </c>
      <c r="J10" s="3"/>
      <c r="K10" s="3"/>
      <c r="L10" s="15">
        <f t="shared" si="0"/>
        <v>1</v>
      </c>
      <c r="M10" s="15">
        <f t="shared" si="1"/>
        <v>2</v>
      </c>
      <c r="O10" s="30"/>
      <c r="P10" s="21"/>
      <c r="Q10" s="22"/>
      <c r="AC10" s="11"/>
      <c r="AD10" s="9"/>
    </row>
    <row r="11" spans="1:30" ht="27">
      <c r="A11" s="10">
        <v>10</v>
      </c>
      <c r="B11" s="11" t="s">
        <v>57</v>
      </c>
      <c r="C11" s="12" t="s">
        <v>58</v>
      </c>
      <c r="D11" s="13" t="s">
        <v>15</v>
      </c>
      <c r="E11" s="11" t="s">
        <v>59</v>
      </c>
      <c r="F11" s="11"/>
      <c r="G11" s="10"/>
      <c r="H11" s="3"/>
      <c r="I11" s="4">
        <v>1</v>
      </c>
      <c r="J11" s="3"/>
      <c r="K11" s="3"/>
      <c r="L11" s="15">
        <f t="shared" si="0"/>
        <v>1</v>
      </c>
      <c r="M11" s="15">
        <f t="shared" si="1"/>
        <v>2</v>
      </c>
      <c r="O11" s="20" t="s">
        <v>60</v>
      </c>
      <c r="P11" s="21">
        <f>P12+P13+P14+P15+P16+P17</f>
        <v>84</v>
      </c>
      <c r="Q11" s="22">
        <f>(Q12+Q13+Q14+Q15+Q16+Q17)/6</f>
        <v>58.333333333333343</v>
      </c>
      <c r="R11" s="9"/>
      <c r="S11" s="11"/>
      <c r="T11" s="9"/>
      <c r="U11" s="11"/>
      <c r="V11" s="9"/>
      <c r="W11" s="11"/>
      <c r="X11" s="9"/>
      <c r="Y11" s="11"/>
      <c r="Z11" s="9"/>
      <c r="AA11" s="11"/>
      <c r="AB11" s="9"/>
    </row>
    <row r="12" spans="1:30" ht="40.5">
      <c r="A12" s="23">
        <v>11</v>
      </c>
      <c r="B12" s="24" t="s">
        <v>61</v>
      </c>
      <c r="C12" s="24" t="s">
        <v>62</v>
      </c>
      <c r="D12" s="27" t="s">
        <v>38</v>
      </c>
      <c r="E12" s="26"/>
      <c r="F12" s="26"/>
      <c r="G12" s="10"/>
      <c r="H12" s="3"/>
      <c r="I12" s="3"/>
      <c r="J12" s="3">
        <v>1</v>
      </c>
      <c r="K12" s="3"/>
      <c r="L12" s="15">
        <f t="shared" si="0"/>
        <v>2</v>
      </c>
      <c r="M12" s="15">
        <f t="shared" si="1"/>
        <v>1</v>
      </c>
      <c r="O12" s="20" t="s">
        <v>63</v>
      </c>
      <c r="P12" s="21">
        <f>L3+M66+L120+M176+L221+L264+L312+L356</f>
        <v>18</v>
      </c>
      <c r="Q12" s="22">
        <f t="shared" ref="Q12:Q17" si="3">100/24*P12</f>
        <v>75</v>
      </c>
      <c r="R12" s="9"/>
      <c r="S12" s="11"/>
      <c r="T12" s="9"/>
      <c r="U12" s="11"/>
      <c r="V12" s="9"/>
      <c r="W12" s="11"/>
      <c r="X12" s="9"/>
      <c r="Y12" s="11"/>
      <c r="Z12" s="9"/>
      <c r="AA12" s="11"/>
      <c r="AB12" s="9"/>
    </row>
    <row r="13" spans="1:30" ht="40.5">
      <c r="A13" s="23">
        <v>12</v>
      </c>
      <c r="B13" s="24" t="s">
        <v>64</v>
      </c>
      <c r="C13" s="24" t="s">
        <v>65</v>
      </c>
      <c r="D13" s="11" t="s">
        <v>66</v>
      </c>
      <c r="E13" s="26"/>
      <c r="F13" s="26"/>
      <c r="G13" s="10" t="s">
        <v>29</v>
      </c>
      <c r="H13" s="3"/>
      <c r="I13" s="3"/>
      <c r="J13" s="3"/>
      <c r="K13" s="3">
        <v>1</v>
      </c>
      <c r="L13" s="15">
        <f t="shared" si="0"/>
        <v>3</v>
      </c>
      <c r="M13" s="15">
        <f t="shared" si="1"/>
        <v>0</v>
      </c>
      <c r="O13" s="20" t="s">
        <v>67</v>
      </c>
      <c r="P13" s="21">
        <f>M14+L73+M130+L184+M227+L271+M319+L363</f>
        <v>10</v>
      </c>
      <c r="Q13" s="22">
        <f t="shared" si="3"/>
        <v>41.666666666666671</v>
      </c>
      <c r="R13" s="9"/>
      <c r="S13" s="11"/>
      <c r="T13" s="9"/>
      <c r="U13" s="11"/>
      <c r="V13" s="9"/>
      <c r="W13" s="11"/>
      <c r="X13" s="9"/>
      <c r="Y13" s="11"/>
      <c r="Z13" s="9"/>
      <c r="AA13" s="11"/>
      <c r="AB13" s="9"/>
    </row>
    <row r="14" spans="1:30" ht="27">
      <c r="A14" s="10">
        <v>13</v>
      </c>
      <c r="B14" s="11" t="s">
        <v>68</v>
      </c>
      <c r="C14" s="12" t="s">
        <v>69</v>
      </c>
      <c r="D14" s="19" t="s">
        <v>23</v>
      </c>
      <c r="E14" s="11" t="s">
        <v>70</v>
      </c>
      <c r="F14" s="11"/>
      <c r="G14" s="10" t="s">
        <v>17</v>
      </c>
      <c r="H14" s="3">
        <v>1</v>
      </c>
      <c r="I14" s="3"/>
      <c r="J14" s="3"/>
      <c r="K14" s="3"/>
      <c r="L14" s="15">
        <f t="shared" si="0"/>
        <v>0</v>
      </c>
      <c r="M14" s="15">
        <f t="shared" si="1"/>
        <v>3</v>
      </c>
      <c r="O14" s="20" t="s">
        <v>71</v>
      </c>
      <c r="P14" s="21">
        <f>L25+M83+L138+M193+L235+M279+L328+M370</f>
        <v>12</v>
      </c>
      <c r="Q14" s="22">
        <f t="shared" si="3"/>
        <v>50</v>
      </c>
      <c r="R14" s="9"/>
      <c r="S14" s="11"/>
      <c r="T14" s="9"/>
      <c r="U14" s="11"/>
      <c r="V14" s="9"/>
      <c r="W14" s="11"/>
      <c r="X14" s="9"/>
      <c r="Y14" s="11"/>
      <c r="Z14" s="9"/>
      <c r="AA14" s="11"/>
      <c r="AB14" s="9"/>
    </row>
    <row r="15" spans="1:30" ht="27">
      <c r="A15" s="23">
        <v>14</v>
      </c>
      <c r="B15" s="24" t="s">
        <v>72</v>
      </c>
      <c r="C15" s="24" t="s">
        <v>73</v>
      </c>
      <c r="D15" s="31" t="s">
        <v>74</v>
      </c>
      <c r="E15" s="26"/>
      <c r="F15" s="26"/>
      <c r="G15" s="10"/>
      <c r="H15" s="3"/>
      <c r="I15" s="3">
        <v>1</v>
      </c>
      <c r="J15" s="3"/>
      <c r="K15" s="3"/>
      <c r="L15" s="15">
        <f t="shared" si="0"/>
        <v>1</v>
      </c>
      <c r="M15" s="15">
        <f t="shared" si="1"/>
        <v>2</v>
      </c>
      <c r="O15" s="20" t="s">
        <v>75</v>
      </c>
      <c r="P15" s="21">
        <f>M35+L92+M148+L201+M242+L287+L335+L376</f>
        <v>12</v>
      </c>
      <c r="Q15" s="22">
        <f t="shared" si="3"/>
        <v>50</v>
      </c>
      <c r="R15" s="9"/>
      <c r="S15" s="11"/>
      <c r="T15" s="9"/>
      <c r="U15" s="11"/>
      <c r="V15" s="9"/>
      <c r="W15" s="11"/>
      <c r="X15" s="9"/>
      <c r="Y15" s="11"/>
      <c r="Z15" s="9"/>
      <c r="AA15" s="11"/>
      <c r="AB15" s="9"/>
    </row>
    <row r="16" spans="1:30" ht="40.5">
      <c r="A16" s="23">
        <v>15</v>
      </c>
      <c r="B16" s="24" t="s">
        <v>76</v>
      </c>
      <c r="C16" s="24" t="s">
        <v>77</v>
      </c>
      <c r="D16" s="11" t="s">
        <v>78</v>
      </c>
      <c r="E16" s="26"/>
      <c r="F16" s="11" t="s">
        <v>79</v>
      </c>
      <c r="G16" s="10"/>
      <c r="H16" s="3"/>
      <c r="I16" s="3"/>
      <c r="J16" s="3">
        <v>1</v>
      </c>
      <c r="K16" s="3"/>
      <c r="L16" s="15">
        <f t="shared" si="0"/>
        <v>2</v>
      </c>
      <c r="M16" s="15">
        <f t="shared" si="1"/>
        <v>1</v>
      </c>
      <c r="O16" s="20" t="s">
        <v>80</v>
      </c>
      <c r="P16" s="21">
        <f>L46+M101+L158+M208+L250+L298+L343+L383</f>
        <v>10</v>
      </c>
      <c r="Q16" s="22">
        <f t="shared" si="3"/>
        <v>41.666666666666671</v>
      </c>
      <c r="R16" s="9"/>
      <c r="S16" s="11"/>
      <c r="T16" s="9"/>
      <c r="U16" s="11"/>
      <c r="V16" s="9"/>
      <c r="W16" s="11"/>
      <c r="X16" s="9"/>
      <c r="Y16" s="11"/>
      <c r="Z16" s="9"/>
      <c r="AA16" s="11"/>
      <c r="AB16" s="9"/>
    </row>
    <row r="17" spans="1:28" ht="27">
      <c r="A17" s="10">
        <v>16</v>
      </c>
      <c r="B17" s="11" t="s">
        <v>81</v>
      </c>
      <c r="C17" s="12" t="s">
        <v>82</v>
      </c>
      <c r="D17" s="24" t="s">
        <v>33</v>
      </c>
      <c r="E17" s="11" t="s">
        <v>83</v>
      </c>
      <c r="F17" s="11"/>
      <c r="G17" s="10" t="s">
        <v>17</v>
      </c>
      <c r="H17" s="3"/>
      <c r="I17" s="3">
        <v>1</v>
      </c>
      <c r="J17" s="3"/>
      <c r="K17" s="3"/>
      <c r="L17" s="15">
        <f t="shared" si="0"/>
        <v>1</v>
      </c>
      <c r="M17" s="15">
        <f t="shared" si="1"/>
        <v>2</v>
      </c>
      <c r="O17" s="20" t="s">
        <v>84</v>
      </c>
      <c r="P17" s="21">
        <f>M55+L110+M167+L214+M256+L305+M349+L391</f>
        <v>22</v>
      </c>
      <c r="Q17" s="22">
        <f t="shared" si="3"/>
        <v>91.666666666666671</v>
      </c>
      <c r="R17" s="9"/>
      <c r="S17" s="11"/>
      <c r="T17" s="9"/>
      <c r="U17" s="11"/>
      <c r="V17" s="9"/>
      <c r="W17" s="11"/>
      <c r="X17" s="9"/>
      <c r="Y17" s="11"/>
      <c r="Z17" s="9"/>
      <c r="AA17" s="11"/>
      <c r="AB17" s="9"/>
    </row>
    <row r="18" spans="1:28" ht="40.5">
      <c r="A18" s="23">
        <v>17</v>
      </c>
      <c r="B18" s="24" t="s">
        <v>85</v>
      </c>
      <c r="C18" s="24" t="s">
        <v>86</v>
      </c>
      <c r="D18" s="32" t="s">
        <v>87</v>
      </c>
      <c r="E18" s="11"/>
      <c r="F18" s="33" t="s">
        <v>28</v>
      </c>
      <c r="G18" s="10"/>
      <c r="H18" s="3"/>
      <c r="I18" s="3">
        <v>1</v>
      </c>
      <c r="J18" s="3"/>
      <c r="K18" s="3"/>
      <c r="L18" s="15">
        <f t="shared" si="0"/>
        <v>1</v>
      </c>
      <c r="M18" s="15">
        <f t="shared" si="1"/>
        <v>2</v>
      </c>
      <c r="O18" s="30"/>
      <c r="P18" s="21"/>
      <c r="Q18" s="22"/>
      <c r="AA18" s="11"/>
      <c r="AB18" s="9"/>
    </row>
    <row r="19" spans="1:28">
      <c r="A19" s="10">
        <v>18</v>
      </c>
      <c r="B19" s="11" t="s">
        <v>88</v>
      </c>
      <c r="C19" s="12" t="s">
        <v>89</v>
      </c>
      <c r="D19" s="28" t="s">
        <v>42</v>
      </c>
      <c r="E19" s="11" t="s">
        <v>90</v>
      </c>
      <c r="F19" s="11"/>
      <c r="G19" s="10"/>
      <c r="H19" s="3"/>
      <c r="I19" s="3"/>
      <c r="J19" s="3">
        <v>1</v>
      </c>
      <c r="K19" s="3"/>
      <c r="L19" s="15">
        <f t="shared" si="0"/>
        <v>2</v>
      </c>
      <c r="M19" s="15">
        <f t="shared" si="1"/>
        <v>1</v>
      </c>
      <c r="O19" s="20" t="s">
        <v>91</v>
      </c>
      <c r="P19" s="21">
        <f>P20+P21+P22+P23+P24+P25</f>
        <v>108</v>
      </c>
      <c r="Q19" s="22">
        <f>(Q20+Q21+Q22+Q23+Q24+Q25)/6</f>
        <v>75.000000000000014</v>
      </c>
      <c r="R19" s="9"/>
      <c r="S19" s="11"/>
      <c r="T19" s="9"/>
      <c r="U19" s="11"/>
      <c r="V19" s="9"/>
      <c r="W19" s="11"/>
      <c r="X19" s="9"/>
      <c r="Y19" s="11"/>
      <c r="Z19" s="9"/>
    </row>
    <row r="20" spans="1:28" ht="81">
      <c r="A20" s="23">
        <v>19</v>
      </c>
      <c r="B20" s="24" t="s">
        <v>92</v>
      </c>
      <c r="C20" s="24" t="s">
        <v>93</v>
      </c>
      <c r="D20" s="34" t="s">
        <v>94</v>
      </c>
      <c r="E20" s="10"/>
      <c r="F20" s="10"/>
      <c r="G20" s="10"/>
      <c r="H20" s="3"/>
      <c r="I20" s="3">
        <v>1</v>
      </c>
      <c r="J20" s="3"/>
      <c r="K20" s="3"/>
      <c r="L20" s="15">
        <f t="shared" si="0"/>
        <v>1</v>
      </c>
      <c r="M20" s="15">
        <f t="shared" si="1"/>
        <v>2</v>
      </c>
      <c r="O20" s="20" t="s">
        <v>95</v>
      </c>
      <c r="P20" s="21">
        <f>L5+M67+L122+M178+L222+M265+L314+M357</f>
        <v>19</v>
      </c>
      <c r="Q20" s="22">
        <f t="shared" ref="Q20:Q25" si="4">100/24*P20</f>
        <v>79.166666666666671</v>
      </c>
      <c r="R20" s="9"/>
      <c r="S20" s="11"/>
      <c r="T20" s="9"/>
      <c r="U20" s="11"/>
      <c r="V20" s="9"/>
      <c r="W20" s="11"/>
      <c r="X20" s="9"/>
      <c r="Y20" s="11"/>
      <c r="Z20" s="9"/>
    </row>
    <row r="21" spans="1:28" ht="27">
      <c r="A21" s="10">
        <v>20</v>
      </c>
      <c r="B21" s="11" t="s">
        <v>96</v>
      </c>
      <c r="C21" s="12" t="s">
        <v>97</v>
      </c>
      <c r="D21" s="29" t="s">
        <v>55</v>
      </c>
      <c r="E21" s="11" t="s">
        <v>98</v>
      </c>
      <c r="F21" s="11"/>
      <c r="G21" s="10" t="s">
        <v>17</v>
      </c>
      <c r="H21" s="3"/>
      <c r="I21" s="3">
        <v>1</v>
      </c>
      <c r="J21" s="3"/>
      <c r="K21" s="3"/>
      <c r="L21" s="15">
        <f t="shared" si="0"/>
        <v>1</v>
      </c>
      <c r="M21" s="15">
        <f t="shared" si="1"/>
        <v>2</v>
      </c>
      <c r="O21" s="20" t="s">
        <v>99</v>
      </c>
      <c r="P21" s="21">
        <f>M17+L75+M131+L187+M229+L273+L321+L364</f>
        <v>21</v>
      </c>
      <c r="Q21" s="22">
        <f t="shared" si="4"/>
        <v>87.5</v>
      </c>
      <c r="R21" s="9"/>
      <c r="S21" s="11"/>
      <c r="T21" s="9"/>
      <c r="U21" s="11"/>
      <c r="V21" s="9"/>
      <c r="W21" s="11"/>
      <c r="X21" s="9"/>
      <c r="Y21" s="11"/>
      <c r="Z21" s="9"/>
    </row>
    <row r="22" spans="1:28" ht="27">
      <c r="A22" s="23">
        <v>21</v>
      </c>
      <c r="B22" s="24" t="s">
        <v>100</v>
      </c>
      <c r="C22" s="24" t="s">
        <v>101</v>
      </c>
      <c r="D22" s="35" t="s">
        <v>102</v>
      </c>
      <c r="E22" s="26"/>
      <c r="F22" s="26"/>
      <c r="G22" s="10" t="s">
        <v>17</v>
      </c>
      <c r="H22" s="3"/>
      <c r="I22" s="3"/>
      <c r="J22" s="3">
        <v>1</v>
      </c>
      <c r="K22" s="3"/>
      <c r="L22" s="15">
        <f t="shared" si="0"/>
        <v>2</v>
      </c>
      <c r="M22" s="15">
        <f t="shared" si="1"/>
        <v>1</v>
      </c>
      <c r="O22" s="20" t="s">
        <v>103</v>
      </c>
      <c r="P22" s="21">
        <f>L26+M84+L140+M194+L237+M280+L330+L371</f>
        <v>22</v>
      </c>
      <c r="Q22" s="22">
        <f t="shared" si="4"/>
        <v>91.666666666666671</v>
      </c>
      <c r="R22" s="9"/>
      <c r="S22" s="11"/>
      <c r="T22" s="9"/>
      <c r="U22" s="11"/>
      <c r="V22" s="9"/>
      <c r="W22" s="11"/>
      <c r="X22" s="9"/>
      <c r="Y22" s="11"/>
      <c r="Z22" s="9"/>
    </row>
    <row r="23" spans="1:28">
      <c r="A23" s="10">
        <v>22</v>
      </c>
      <c r="B23" s="11" t="s">
        <v>104</v>
      </c>
      <c r="C23" s="12" t="s">
        <v>105</v>
      </c>
      <c r="D23" s="13" t="s">
        <v>15</v>
      </c>
      <c r="E23" s="11" t="s">
        <v>106</v>
      </c>
      <c r="F23" s="11"/>
      <c r="G23" s="10" t="s">
        <v>17</v>
      </c>
      <c r="H23" s="3"/>
      <c r="I23" s="4">
        <v>1</v>
      </c>
      <c r="J23" s="3"/>
      <c r="K23" s="3"/>
      <c r="L23" s="15">
        <f t="shared" si="0"/>
        <v>1</v>
      </c>
      <c r="M23" s="15">
        <f t="shared" si="1"/>
        <v>2</v>
      </c>
      <c r="O23" s="20" t="s">
        <v>107</v>
      </c>
      <c r="P23" s="21">
        <f>M37+L94+M151+L202+M244+L289+M336+M378</f>
        <v>13</v>
      </c>
      <c r="Q23" s="22">
        <f t="shared" si="4"/>
        <v>54.166666666666671</v>
      </c>
      <c r="R23" s="9"/>
      <c r="S23" s="11"/>
      <c r="T23" s="9"/>
      <c r="U23" s="11"/>
      <c r="V23" s="9"/>
      <c r="W23" s="11"/>
      <c r="X23" s="9"/>
      <c r="Y23" s="11"/>
      <c r="Z23" s="9"/>
    </row>
    <row r="24" spans="1:28" ht="27">
      <c r="A24" s="23">
        <v>23</v>
      </c>
      <c r="B24" s="24" t="s">
        <v>108</v>
      </c>
      <c r="C24" s="24" t="s">
        <v>109</v>
      </c>
      <c r="D24" s="32" t="s">
        <v>87</v>
      </c>
      <c r="E24" s="26"/>
      <c r="F24" s="26"/>
      <c r="G24" s="10"/>
      <c r="H24" s="3"/>
      <c r="I24" s="3">
        <v>1</v>
      </c>
      <c r="J24" s="3"/>
      <c r="K24" s="3"/>
      <c r="L24" s="15">
        <f t="shared" si="0"/>
        <v>1</v>
      </c>
      <c r="M24" s="15">
        <f t="shared" si="1"/>
        <v>2</v>
      </c>
      <c r="O24" s="20" t="s">
        <v>110</v>
      </c>
      <c r="P24" s="21">
        <f>L47+M103+L159+M209+L251+M299+L344+L384</f>
        <v>16</v>
      </c>
      <c r="Q24" s="22">
        <f t="shared" si="4"/>
        <v>66.666666666666671</v>
      </c>
      <c r="R24" s="9"/>
      <c r="S24" s="11"/>
      <c r="T24" s="9"/>
      <c r="U24" s="11"/>
      <c r="V24" s="9"/>
      <c r="W24" s="11"/>
      <c r="X24" s="9"/>
      <c r="Y24" s="11"/>
      <c r="Z24" s="9"/>
    </row>
    <row r="25" spans="1:28" ht="27">
      <c r="A25" s="10">
        <v>24</v>
      </c>
      <c r="B25" s="11" t="s">
        <v>111</v>
      </c>
      <c r="C25" s="12" t="s">
        <v>112</v>
      </c>
      <c r="D25" s="19" t="s">
        <v>23</v>
      </c>
      <c r="E25" s="11" t="s">
        <v>113</v>
      </c>
      <c r="F25" s="11" t="s">
        <v>47</v>
      </c>
      <c r="G25" s="10"/>
      <c r="H25" s="3"/>
      <c r="I25" s="3"/>
      <c r="J25" s="3">
        <v>1</v>
      </c>
      <c r="K25" s="3"/>
      <c r="L25" s="15">
        <f t="shared" si="0"/>
        <v>2</v>
      </c>
      <c r="M25" s="15">
        <f t="shared" si="1"/>
        <v>1</v>
      </c>
      <c r="O25" s="20" t="s">
        <v>114</v>
      </c>
      <c r="P25" s="21">
        <f>M58+L112+M169+M217+L257+L307+M350+M393</f>
        <v>17</v>
      </c>
      <c r="Q25" s="22">
        <f t="shared" si="4"/>
        <v>70.833333333333343</v>
      </c>
      <c r="R25" s="9"/>
      <c r="S25" s="11"/>
      <c r="T25" s="9"/>
      <c r="U25" s="11"/>
      <c r="V25" s="9"/>
      <c r="W25" s="11"/>
      <c r="X25" s="9"/>
      <c r="Y25" s="11"/>
      <c r="Z25" s="9"/>
    </row>
    <row r="26" spans="1:28" ht="27">
      <c r="A26" s="10">
        <v>25</v>
      </c>
      <c r="B26" s="11" t="s">
        <v>115</v>
      </c>
      <c r="C26" s="12" t="s">
        <v>116</v>
      </c>
      <c r="D26" s="24" t="s">
        <v>33</v>
      </c>
      <c r="E26" s="11" t="s">
        <v>117</v>
      </c>
      <c r="F26" s="11"/>
      <c r="G26" s="10"/>
      <c r="H26" s="3"/>
      <c r="I26" s="3"/>
      <c r="J26" s="3"/>
      <c r="K26" s="3">
        <v>1</v>
      </c>
      <c r="L26" s="15">
        <f t="shared" si="0"/>
        <v>3</v>
      </c>
      <c r="M26" s="15">
        <f t="shared" si="1"/>
        <v>0</v>
      </c>
      <c r="O26" s="30"/>
      <c r="P26" s="21"/>
      <c r="Q26" s="22"/>
      <c r="Y26" s="11"/>
      <c r="Z26" s="9"/>
    </row>
    <row r="27" spans="1:28" ht="40.5">
      <c r="A27" s="23">
        <v>26</v>
      </c>
      <c r="B27" s="24" t="s">
        <v>118</v>
      </c>
      <c r="C27" s="24" t="s">
        <v>119</v>
      </c>
      <c r="D27" s="32" t="s">
        <v>87</v>
      </c>
      <c r="E27" s="26"/>
      <c r="F27" s="26"/>
      <c r="G27" s="10"/>
      <c r="H27" s="3">
        <v>1</v>
      </c>
      <c r="I27" s="3"/>
      <c r="J27" s="3"/>
      <c r="K27" s="3"/>
      <c r="L27" s="15">
        <f t="shared" si="0"/>
        <v>0</v>
      </c>
      <c r="M27" s="15">
        <f t="shared" si="1"/>
        <v>3</v>
      </c>
      <c r="O27" s="20" t="s">
        <v>120</v>
      </c>
      <c r="P27" s="21">
        <f>P28+P29+P30+P31+P32+P33</f>
        <v>75</v>
      </c>
      <c r="Q27" s="22">
        <f>(Q28+Q29+Q30+Q31+Q32+Q33)/6</f>
        <v>52.083333333333336</v>
      </c>
      <c r="R27" s="9"/>
      <c r="S27" s="11"/>
      <c r="T27" s="9"/>
      <c r="U27" s="11"/>
      <c r="V27" s="9"/>
      <c r="W27" s="11"/>
    </row>
    <row r="28" spans="1:28" ht="27">
      <c r="A28" s="23">
        <v>27</v>
      </c>
      <c r="B28" s="24" t="s">
        <v>121</v>
      </c>
      <c r="C28" s="24" t="s">
        <v>122</v>
      </c>
      <c r="D28" s="11" t="s">
        <v>123</v>
      </c>
      <c r="E28" s="26"/>
      <c r="F28" s="26"/>
      <c r="G28" s="10" t="s">
        <v>29</v>
      </c>
      <c r="H28" s="3">
        <v>1</v>
      </c>
      <c r="I28" s="3"/>
      <c r="J28" s="3"/>
      <c r="K28" s="3"/>
      <c r="L28" s="15">
        <f t="shared" si="0"/>
        <v>0</v>
      </c>
      <c r="M28" s="15">
        <f t="shared" si="1"/>
        <v>3</v>
      </c>
      <c r="O28" s="20" t="s">
        <v>124</v>
      </c>
      <c r="P28" s="21">
        <f>M7+L68+M124+L179+M224+L266+L316+L359</f>
        <v>14</v>
      </c>
      <c r="Q28" s="22">
        <f t="shared" ref="Q28:Q33" si="5">100/24*P28</f>
        <v>58.333333333333336</v>
      </c>
      <c r="R28" s="9"/>
      <c r="S28" s="11"/>
      <c r="T28" s="9"/>
      <c r="U28" s="11"/>
      <c r="V28" s="9"/>
      <c r="W28" s="11"/>
    </row>
    <row r="29" spans="1:28" ht="40.5">
      <c r="A29" s="10">
        <v>28</v>
      </c>
      <c r="B29" s="11" t="s">
        <v>125</v>
      </c>
      <c r="C29" s="12" t="s">
        <v>126</v>
      </c>
      <c r="D29" s="28" t="s">
        <v>42</v>
      </c>
      <c r="E29" s="11" t="s">
        <v>127</v>
      </c>
      <c r="F29" s="11"/>
      <c r="G29" s="10" t="s">
        <v>17</v>
      </c>
      <c r="H29" s="3"/>
      <c r="I29" s="3">
        <v>1</v>
      </c>
      <c r="J29" s="3"/>
      <c r="K29" s="3"/>
      <c r="L29" s="15">
        <f t="shared" si="0"/>
        <v>1</v>
      </c>
      <c r="M29" s="15">
        <f t="shared" si="1"/>
        <v>2</v>
      </c>
      <c r="O29" s="20" t="s">
        <v>128</v>
      </c>
      <c r="P29" s="21">
        <f>L19+M78+L133+M189+L231+M275+M323+M365</f>
        <v>9</v>
      </c>
      <c r="Q29" s="22">
        <f t="shared" si="5"/>
        <v>37.5</v>
      </c>
      <c r="R29" s="9"/>
      <c r="S29" s="11"/>
      <c r="T29" s="9"/>
      <c r="U29" s="11"/>
      <c r="V29" s="9"/>
      <c r="W29" s="11"/>
    </row>
    <row r="30" spans="1:28" ht="67.5">
      <c r="A30" s="23">
        <v>29</v>
      </c>
      <c r="B30" s="24" t="s">
        <v>129</v>
      </c>
      <c r="C30" s="24" t="s">
        <v>130</v>
      </c>
      <c r="D30" s="27" t="s">
        <v>38</v>
      </c>
      <c r="E30" s="26"/>
      <c r="F30" s="26"/>
      <c r="G30" s="10"/>
      <c r="H30" s="3"/>
      <c r="I30" s="3">
        <v>1</v>
      </c>
      <c r="J30" s="3"/>
      <c r="K30" s="3"/>
      <c r="L30" s="15">
        <f t="shared" si="0"/>
        <v>1</v>
      </c>
      <c r="M30" s="15">
        <f t="shared" si="1"/>
        <v>2</v>
      </c>
      <c r="O30" s="20" t="s">
        <v>131</v>
      </c>
      <c r="P30" s="21">
        <f>M29+L87+M141+L196+M238+L282+L331+L373</f>
        <v>16</v>
      </c>
      <c r="Q30" s="22">
        <f t="shared" si="5"/>
        <v>66.666666666666671</v>
      </c>
      <c r="R30" s="9"/>
      <c r="S30" s="11"/>
      <c r="T30" s="9"/>
      <c r="U30" s="11"/>
      <c r="V30" s="9"/>
      <c r="W30" s="11"/>
    </row>
    <row r="31" spans="1:28" ht="27">
      <c r="A31" s="10">
        <v>30</v>
      </c>
      <c r="B31" s="11" t="s">
        <v>132</v>
      </c>
      <c r="C31" s="12" t="s">
        <v>133</v>
      </c>
      <c r="D31" s="29" t="s">
        <v>55</v>
      </c>
      <c r="E31" s="11" t="s">
        <v>134</v>
      </c>
      <c r="F31" s="11"/>
      <c r="G31" s="10"/>
      <c r="H31" s="3"/>
      <c r="I31" s="4"/>
      <c r="J31" s="3">
        <v>1</v>
      </c>
      <c r="K31" s="3"/>
      <c r="L31" s="15">
        <f t="shared" si="0"/>
        <v>2</v>
      </c>
      <c r="M31" s="15">
        <f t="shared" si="1"/>
        <v>1</v>
      </c>
      <c r="O31" s="20" t="s">
        <v>135</v>
      </c>
      <c r="P31" s="21">
        <f>L39+M96+L154+L203+L246+M292+M338+M379</f>
        <v>15</v>
      </c>
      <c r="Q31" s="22">
        <f t="shared" si="5"/>
        <v>62.500000000000007</v>
      </c>
      <c r="R31" s="9"/>
      <c r="S31" s="11"/>
      <c r="T31" s="9"/>
      <c r="U31" s="11"/>
      <c r="V31" s="9"/>
      <c r="W31" s="11"/>
    </row>
    <row r="32" spans="1:28" ht="27">
      <c r="A32" s="23">
        <v>31</v>
      </c>
      <c r="B32" s="24" t="s">
        <v>136</v>
      </c>
      <c r="C32" s="24" t="s">
        <v>137</v>
      </c>
      <c r="D32" s="34" t="s">
        <v>138</v>
      </c>
      <c r="E32" s="10"/>
      <c r="F32" s="10"/>
      <c r="G32" s="10"/>
      <c r="H32" s="3">
        <v>1</v>
      </c>
      <c r="I32" s="3"/>
      <c r="J32" s="3"/>
      <c r="K32" s="3"/>
      <c r="L32" s="15">
        <f t="shared" si="0"/>
        <v>0</v>
      </c>
      <c r="M32" s="15">
        <f t="shared" si="1"/>
        <v>3</v>
      </c>
      <c r="O32" s="20" t="s">
        <v>139</v>
      </c>
      <c r="P32" s="21">
        <f>M49+L105+M162+L210+M252+L300+L345+M386</f>
        <v>8</v>
      </c>
      <c r="Q32" s="22">
        <f t="shared" si="5"/>
        <v>33.333333333333336</v>
      </c>
      <c r="R32" s="9"/>
      <c r="S32" s="11"/>
      <c r="T32" s="9"/>
      <c r="U32" s="11"/>
      <c r="V32" s="9"/>
      <c r="W32" s="11"/>
    </row>
    <row r="33" spans="1:23" ht="27">
      <c r="A33" s="10">
        <v>32</v>
      </c>
      <c r="B33" s="11" t="s">
        <v>140</v>
      </c>
      <c r="C33" s="12" t="s">
        <v>141</v>
      </c>
      <c r="D33" s="13" t="s">
        <v>15</v>
      </c>
      <c r="E33" s="11" t="s">
        <v>142</v>
      </c>
      <c r="F33" s="11"/>
      <c r="G33" s="10"/>
      <c r="H33" s="3"/>
      <c r="I33" s="3"/>
      <c r="J33" s="3"/>
      <c r="K33" s="3">
        <v>1</v>
      </c>
      <c r="L33" s="15">
        <f t="shared" si="0"/>
        <v>3</v>
      </c>
      <c r="M33" s="15">
        <f t="shared" si="1"/>
        <v>0</v>
      </c>
      <c r="O33" s="20" t="s">
        <v>143</v>
      </c>
      <c r="P33" s="21">
        <f>L59+M115+L170+M218+L247+L258+L308+L352</f>
        <v>13</v>
      </c>
      <c r="Q33" s="22">
        <f t="shared" si="5"/>
        <v>54.166666666666671</v>
      </c>
      <c r="R33" s="9"/>
      <c r="S33" s="11"/>
      <c r="T33" s="9"/>
      <c r="U33" s="11"/>
      <c r="V33" s="9"/>
      <c r="W33" s="11"/>
    </row>
    <row r="34" spans="1:23" ht="40.5">
      <c r="A34" s="23">
        <v>33</v>
      </c>
      <c r="B34" s="24" t="s">
        <v>144</v>
      </c>
      <c r="C34" s="24" t="s">
        <v>145</v>
      </c>
      <c r="D34" s="27" t="s">
        <v>38</v>
      </c>
      <c r="E34" s="26"/>
      <c r="F34" s="26"/>
      <c r="G34" s="10"/>
      <c r="H34" s="3"/>
      <c r="I34" s="3">
        <v>1</v>
      </c>
      <c r="J34" s="3"/>
      <c r="K34" s="3"/>
      <c r="L34" s="15">
        <f t="shared" si="0"/>
        <v>1</v>
      </c>
      <c r="M34" s="15">
        <f t="shared" si="1"/>
        <v>2</v>
      </c>
      <c r="O34" s="30"/>
      <c r="P34" s="21"/>
      <c r="Q34" s="22"/>
      <c r="W34" s="11"/>
    </row>
    <row r="35" spans="1:23" ht="27">
      <c r="A35" s="10">
        <v>34</v>
      </c>
      <c r="B35" s="11" t="s">
        <v>146</v>
      </c>
      <c r="C35" s="12" t="s">
        <v>147</v>
      </c>
      <c r="D35" s="19" t="s">
        <v>23</v>
      </c>
      <c r="E35" s="11" t="s">
        <v>148</v>
      </c>
      <c r="F35" s="11"/>
      <c r="G35" s="10" t="s">
        <v>17</v>
      </c>
      <c r="H35" s="3"/>
      <c r="I35" s="3">
        <v>1</v>
      </c>
      <c r="J35" s="3"/>
      <c r="K35" s="3"/>
      <c r="L35" s="15">
        <f t="shared" si="0"/>
        <v>1</v>
      </c>
      <c r="M35" s="15">
        <f t="shared" si="1"/>
        <v>2</v>
      </c>
      <c r="O35" s="20" t="s">
        <v>149</v>
      </c>
      <c r="P35" s="21">
        <f>P36+P37+P38+P39+P40+P41</f>
        <v>66</v>
      </c>
      <c r="Q35" s="22">
        <f>(Q36+Q37+Q38+Q39+Q40+Q41)/6</f>
        <v>45.833333333333343</v>
      </c>
      <c r="R35" s="9"/>
      <c r="S35" s="11"/>
      <c r="T35" s="9"/>
      <c r="U35" s="11"/>
    </row>
    <row r="36" spans="1:23" ht="40.5">
      <c r="A36" s="23">
        <v>35</v>
      </c>
      <c r="B36" s="36" t="s">
        <v>150</v>
      </c>
      <c r="C36" s="36" t="s">
        <v>151</v>
      </c>
      <c r="D36" s="37" t="s">
        <v>94</v>
      </c>
      <c r="E36" s="38"/>
      <c r="F36" s="38"/>
      <c r="G36" s="10"/>
      <c r="H36" s="3"/>
      <c r="I36" s="3"/>
      <c r="J36" s="3"/>
      <c r="K36" s="3">
        <v>1</v>
      </c>
      <c r="L36" s="15">
        <f t="shared" si="0"/>
        <v>3</v>
      </c>
      <c r="M36" s="15">
        <f t="shared" si="1"/>
        <v>0</v>
      </c>
      <c r="O36" s="20" t="s">
        <v>152</v>
      </c>
      <c r="P36" s="21">
        <f>L10+M69+L126+M181+L225+M268+L317+L360</f>
        <v>14</v>
      </c>
      <c r="Q36" s="22">
        <f t="shared" ref="Q36:Q41" si="6">100/24*P36</f>
        <v>58.333333333333336</v>
      </c>
      <c r="R36" s="9"/>
      <c r="S36" s="11"/>
      <c r="T36" s="9"/>
      <c r="U36" s="11"/>
    </row>
    <row r="37" spans="1:23">
      <c r="A37" s="10">
        <v>36</v>
      </c>
      <c r="B37" s="11" t="s">
        <v>153</v>
      </c>
      <c r="C37" s="12" t="s">
        <v>154</v>
      </c>
      <c r="D37" s="24" t="s">
        <v>33</v>
      </c>
      <c r="E37" s="11" t="s">
        <v>155</v>
      </c>
      <c r="F37" s="11"/>
      <c r="G37" s="10" t="s">
        <v>17</v>
      </c>
      <c r="H37" s="3"/>
      <c r="I37" s="3"/>
      <c r="J37" s="3"/>
      <c r="K37" s="3">
        <v>1</v>
      </c>
      <c r="L37" s="15">
        <f t="shared" si="0"/>
        <v>3</v>
      </c>
      <c r="M37" s="15">
        <f t="shared" si="1"/>
        <v>0</v>
      </c>
      <c r="O37" s="20" t="s">
        <v>156</v>
      </c>
      <c r="P37" s="21">
        <f>M21+L80+M136+L191+M233+L276+M325+M367</f>
        <v>9</v>
      </c>
      <c r="Q37" s="22">
        <f t="shared" si="6"/>
        <v>37.5</v>
      </c>
      <c r="R37" s="9"/>
      <c r="S37" s="11"/>
      <c r="T37" s="9"/>
      <c r="U37" s="11"/>
    </row>
    <row r="38" spans="1:23" ht="27">
      <c r="A38" s="23">
        <v>37</v>
      </c>
      <c r="B38" s="24" t="s">
        <v>157</v>
      </c>
      <c r="C38" s="24" t="s">
        <v>158</v>
      </c>
      <c r="D38" s="32" t="s">
        <v>87</v>
      </c>
      <c r="E38" s="11"/>
      <c r="F38" s="33" t="s">
        <v>28</v>
      </c>
      <c r="G38" s="10"/>
      <c r="H38" s="3">
        <v>1</v>
      </c>
      <c r="I38" s="3"/>
      <c r="J38" s="3"/>
      <c r="K38" s="3"/>
      <c r="L38" s="15">
        <f t="shared" si="0"/>
        <v>0</v>
      </c>
      <c r="M38" s="15">
        <f t="shared" si="1"/>
        <v>3</v>
      </c>
      <c r="O38" s="20" t="s">
        <v>159</v>
      </c>
      <c r="P38" s="21">
        <f>L31+M88+L144+M197+L239+L283+L332+L374</f>
        <v>14</v>
      </c>
      <c r="Q38" s="22">
        <f t="shared" si="6"/>
        <v>58.333333333333336</v>
      </c>
      <c r="R38" s="9"/>
      <c r="S38" s="11"/>
      <c r="T38" s="9"/>
      <c r="U38" s="11"/>
    </row>
    <row r="39" spans="1:23" ht="40.5">
      <c r="A39" s="10">
        <v>38</v>
      </c>
      <c r="B39" s="11" t="s">
        <v>160</v>
      </c>
      <c r="C39" s="12" t="s">
        <v>161</v>
      </c>
      <c r="D39" s="28" t="s">
        <v>42</v>
      </c>
      <c r="E39" s="11" t="s">
        <v>162</v>
      </c>
      <c r="F39" s="11"/>
      <c r="G39" s="10"/>
      <c r="H39" s="3"/>
      <c r="I39" s="3">
        <v>1</v>
      </c>
      <c r="J39" s="3"/>
      <c r="K39" s="3"/>
      <c r="L39" s="15">
        <f t="shared" si="0"/>
        <v>1</v>
      </c>
      <c r="M39" s="15">
        <f t="shared" si="1"/>
        <v>2</v>
      </c>
      <c r="O39" s="20" t="s">
        <v>163</v>
      </c>
      <c r="P39" s="21">
        <f>M42+L98+M155+L205+M248+L294+L339+L380</f>
        <v>10</v>
      </c>
      <c r="Q39" s="22">
        <f t="shared" si="6"/>
        <v>41.666666666666671</v>
      </c>
      <c r="R39" s="9"/>
      <c r="S39" s="11"/>
      <c r="T39" s="9"/>
      <c r="U39" s="11"/>
    </row>
    <row r="40" spans="1:23" ht="40.5">
      <c r="A40" s="23">
        <v>39</v>
      </c>
      <c r="B40" s="24" t="s">
        <v>164</v>
      </c>
      <c r="C40" s="24" t="s">
        <v>165</v>
      </c>
      <c r="D40" s="34" t="s">
        <v>138</v>
      </c>
      <c r="E40" s="10"/>
      <c r="F40" s="10"/>
      <c r="G40" s="10"/>
      <c r="H40" s="3"/>
      <c r="I40" s="3">
        <v>1</v>
      </c>
      <c r="J40" s="3"/>
      <c r="K40" s="3"/>
      <c r="L40" s="15">
        <f t="shared" si="0"/>
        <v>1</v>
      </c>
      <c r="M40" s="15">
        <f t="shared" si="1"/>
        <v>2</v>
      </c>
      <c r="O40" s="20" t="s">
        <v>166</v>
      </c>
      <c r="P40" s="21">
        <f>L51+M106+L163+M212+L254+M301+M346+L388</f>
        <v>5</v>
      </c>
      <c r="Q40" s="22">
        <f t="shared" si="6"/>
        <v>20.833333333333336</v>
      </c>
      <c r="R40" s="9"/>
      <c r="S40" s="11"/>
      <c r="T40" s="9"/>
      <c r="U40" s="11"/>
    </row>
    <row r="41" spans="1:23" ht="27">
      <c r="A41" s="23">
        <v>40</v>
      </c>
      <c r="B41" s="24" t="s">
        <v>167</v>
      </c>
      <c r="C41" s="24" t="s">
        <v>168</v>
      </c>
      <c r="D41" s="11" t="s">
        <v>47</v>
      </c>
      <c r="E41" s="26"/>
      <c r="F41" s="26"/>
      <c r="G41" s="10" t="s">
        <v>29</v>
      </c>
      <c r="H41" s="3"/>
      <c r="I41" s="3">
        <v>1</v>
      </c>
      <c r="J41" s="3"/>
      <c r="K41" s="3"/>
      <c r="L41" s="15">
        <f t="shared" si="0"/>
        <v>1</v>
      </c>
      <c r="M41" s="15">
        <f t="shared" si="1"/>
        <v>2</v>
      </c>
      <c r="O41" s="20" t="s">
        <v>169</v>
      </c>
      <c r="P41" s="21">
        <f>M62+L117+M172+L219+M260+L309+L353+L396</f>
        <v>14</v>
      </c>
      <c r="Q41" s="22">
        <f t="shared" si="6"/>
        <v>58.333333333333336</v>
      </c>
      <c r="R41" s="9"/>
      <c r="S41" s="11"/>
      <c r="T41" s="9"/>
      <c r="U41" s="11"/>
    </row>
    <row r="42" spans="1:23">
      <c r="A42" s="10">
        <v>41</v>
      </c>
      <c r="B42" s="11" t="s">
        <v>170</v>
      </c>
      <c r="C42" s="12" t="s">
        <v>171</v>
      </c>
      <c r="D42" s="29" t="s">
        <v>55</v>
      </c>
      <c r="E42" s="11" t="s">
        <v>172</v>
      </c>
      <c r="F42" s="11"/>
      <c r="G42" s="10" t="s">
        <v>17</v>
      </c>
      <c r="H42" s="3"/>
      <c r="I42" s="3"/>
      <c r="J42" s="3"/>
      <c r="K42" s="3">
        <v>1</v>
      </c>
      <c r="L42" s="15">
        <f t="shared" si="0"/>
        <v>3</v>
      </c>
      <c r="M42" s="15">
        <f t="shared" si="1"/>
        <v>0</v>
      </c>
      <c r="O42" s="30"/>
      <c r="P42" s="21"/>
      <c r="Q42" s="22"/>
      <c r="U42" s="11"/>
    </row>
    <row r="43" spans="1:23" ht="27">
      <c r="A43" s="10">
        <v>42</v>
      </c>
      <c r="B43" s="11" t="s">
        <v>173</v>
      </c>
      <c r="C43" s="12" t="s">
        <v>174</v>
      </c>
      <c r="D43" s="13" t="s">
        <v>15</v>
      </c>
      <c r="E43" s="11" t="s">
        <v>175</v>
      </c>
      <c r="F43" s="11"/>
      <c r="G43" s="10" t="s">
        <v>17</v>
      </c>
      <c r="H43" s="3">
        <v>1</v>
      </c>
      <c r="I43" s="3"/>
      <c r="J43" s="3"/>
      <c r="K43" s="3"/>
      <c r="L43" s="15">
        <f t="shared" si="0"/>
        <v>0</v>
      </c>
      <c r="M43" s="15">
        <f t="shared" si="1"/>
        <v>3</v>
      </c>
      <c r="O43" s="20" t="s">
        <v>176</v>
      </c>
      <c r="P43" s="21"/>
      <c r="Q43" s="22"/>
      <c r="R43" s="9"/>
      <c r="S43" s="11"/>
    </row>
    <row r="44" spans="1:23" ht="27">
      <c r="A44" s="23">
        <v>43</v>
      </c>
      <c r="B44" s="24" t="s">
        <v>177</v>
      </c>
      <c r="C44" s="24" t="s">
        <v>178</v>
      </c>
      <c r="D44" s="11" t="s">
        <v>47</v>
      </c>
      <c r="E44" s="26"/>
      <c r="F44" s="26"/>
      <c r="G44" s="10" t="s">
        <v>29</v>
      </c>
      <c r="H44" s="3"/>
      <c r="I44" s="3"/>
      <c r="J44" s="3">
        <v>1</v>
      </c>
      <c r="K44" s="3"/>
      <c r="L44" s="15">
        <f t="shared" si="0"/>
        <v>2</v>
      </c>
      <c r="M44" s="15">
        <f t="shared" si="1"/>
        <v>1</v>
      </c>
      <c r="O44" s="20" t="s">
        <v>179</v>
      </c>
      <c r="P44" s="21">
        <f>L6+L12+L30+L34+L90+L95+L104+L113+L142+L152+L168+L177+L183+L188+L199+L270+L277+L315+L320+L326+L377+L387</f>
        <v>32</v>
      </c>
      <c r="Q44" s="22">
        <f>100/66*P44</f>
        <v>48.484848484848484</v>
      </c>
      <c r="R44" s="9">
        <v>22</v>
      </c>
      <c r="S44" s="11">
        <v>66</v>
      </c>
    </row>
    <row r="45" spans="1:23" ht="27">
      <c r="A45" s="23">
        <v>44</v>
      </c>
      <c r="B45" s="24" t="s">
        <v>180</v>
      </c>
      <c r="C45" s="24" t="s">
        <v>181</v>
      </c>
      <c r="D45" s="11" t="s">
        <v>78</v>
      </c>
      <c r="E45" s="11"/>
      <c r="F45" s="11"/>
      <c r="G45" s="10"/>
      <c r="H45" s="3">
        <v>1</v>
      </c>
      <c r="I45" s="3"/>
      <c r="J45" s="3"/>
      <c r="K45" s="3"/>
      <c r="L45" s="15">
        <f t="shared" si="0"/>
        <v>0</v>
      </c>
      <c r="M45" s="15">
        <f t="shared" si="1"/>
        <v>3</v>
      </c>
      <c r="O45" s="20" t="s">
        <v>182</v>
      </c>
      <c r="P45" s="21">
        <f>L15+L99+L108+L127+L174+L311+L366</f>
        <v>9</v>
      </c>
      <c r="Q45" s="22">
        <f>100/21*P45</f>
        <v>42.857142857142854</v>
      </c>
      <c r="R45" s="9">
        <v>7</v>
      </c>
      <c r="S45" s="11">
        <v>21</v>
      </c>
    </row>
    <row r="46" spans="1:23">
      <c r="A46" s="10">
        <v>45</v>
      </c>
      <c r="B46" s="11" t="s">
        <v>183</v>
      </c>
      <c r="C46" s="12" t="s">
        <v>184</v>
      </c>
      <c r="D46" s="19" t="s">
        <v>23</v>
      </c>
      <c r="E46" s="11" t="s">
        <v>185</v>
      </c>
      <c r="F46" s="11"/>
      <c r="G46" s="10"/>
      <c r="H46" s="3"/>
      <c r="I46" s="4"/>
      <c r="J46" s="3">
        <v>1</v>
      </c>
      <c r="K46" s="3"/>
      <c r="L46" s="15">
        <f t="shared" si="0"/>
        <v>2</v>
      </c>
      <c r="M46" s="15">
        <f t="shared" si="1"/>
        <v>1</v>
      </c>
      <c r="O46" s="20"/>
      <c r="P46" s="21"/>
      <c r="Q46" s="22"/>
      <c r="R46" s="9"/>
      <c r="S46" s="11"/>
    </row>
    <row r="47" spans="1:23" ht="27">
      <c r="A47" s="10">
        <v>46</v>
      </c>
      <c r="B47" s="11" t="s">
        <v>186</v>
      </c>
      <c r="C47" s="12" t="s">
        <v>187</v>
      </c>
      <c r="D47" s="24" t="s">
        <v>33</v>
      </c>
      <c r="E47" s="11" t="s">
        <v>188</v>
      </c>
      <c r="F47" s="11"/>
      <c r="G47" s="10"/>
      <c r="H47" s="3"/>
      <c r="I47" s="3"/>
      <c r="J47" s="3"/>
      <c r="K47" s="3">
        <v>1</v>
      </c>
      <c r="L47" s="15">
        <f t="shared" si="0"/>
        <v>3</v>
      </c>
      <c r="M47" s="15">
        <f t="shared" si="1"/>
        <v>0</v>
      </c>
      <c r="O47" s="20" t="s">
        <v>189</v>
      </c>
      <c r="P47" s="21"/>
      <c r="Q47" s="22">
        <f>(Q48+Q49+Q50)/3</f>
        <v>38.250855897914725</v>
      </c>
      <c r="R47" s="9"/>
      <c r="S47" s="11"/>
    </row>
    <row r="48" spans="1:23" ht="40.5">
      <c r="A48" s="23">
        <v>47</v>
      </c>
      <c r="B48" s="24" t="s">
        <v>190</v>
      </c>
      <c r="C48" s="24" t="s">
        <v>191</v>
      </c>
      <c r="D48" s="11" t="s">
        <v>78</v>
      </c>
      <c r="E48" s="26"/>
      <c r="F48" s="26"/>
      <c r="G48" s="10" t="s">
        <v>29</v>
      </c>
      <c r="H48" s="3"/>
      <c r="I48" s="3"/>
      <c r="J48" s="3">
        <v>1</v>
      </c>
      <c r="K48" s="3"/>
      <c r="L48" s="15">
        <f t="shared" si="0"/>
        <v>2</v>
      </c>
      <c r="M48" s="15">
        <f t="shared" si="1"/>
        <v>1</v>
      </c>
      <c r="O48" s="20" t="s">
        <v>192</v>
      </c>
      <c r="P48" s="21">
        <f>L18+L24+L27+L38+L85+L102+L123+L175+L180+L185+L190+L195+L204+L284+L329+L372+L394</f>
        <v>14</v>
      </c>
      <c r="Q48" s="22">
        <f>100/51*P48</f>
        <v>27.450980392156861</v>
      </c>
      <c r="R48" s="9">
        <v>17</v>
      </c>
      <c r="S48" s="11">
        <v>51</v>
      </c>
    </row>
    <row r="49" spans="1:19" ht="40.5">
      <c r="A49" s="10">
        <v>48</v>
      </c>
      <c r="B49" s="11" t="s">
        <v>193</v>
      </c>
      <c r="C49" s="12" t="s">
        <v>194</v>
      </c>
      <c r="D49" s="28" t="s">
        <v>42</v>
      </c>
      <c r="E49" s="11" t="s">
        <v>195</v>
      </c>
      <c r="F49" s="11"/>
      <c r="G49" s="10" t="s">
        <v>17</v>
      </c>
      <c r="H49" s="3"/>
      <c r="I49" s="3"/>
      <c r="J49" s="3">
        <v>1</v>
      </c>
      <c r="K49" s="3"/>
      <c r="L49" s="15">
        <f t="shared" si="0"/>
        <v>2</v>
      </c>
      <c r="M49" s="15">
        <f t="shared" si="1"/>
        <v>1</v>
      </c>
      <c r="O49" s="20" t="s">
        <v>196</v>
      </c>
      <c r="P49" s="21">
        <f>M4+L18+L38+L61+L127+M139+L145+M150+L180+L190+M211+M215+M232+M274+M281+L329+L385+L394</f>
        <v>24</v>
      </c>
      <c r="Q49" s="22">
        <f>100/54*P49</f>
        <v>44.444444444444443</v>
      </c>
      <c r="R49" s="9">
        <v>18</v>
      </c>
      <c r="S49" s="11">
        <v>54</v>
      </c>
    </row>
    <row r="50" spans="1:19" ht="27">
      <c r="A50" s="23">
        <v>49</v>
      </c>
      <c r="B50" s="24" t="s">
        <v>197</v>
      </c>
      <c r="C50" s="24" t="s">
        <v>198</v>
      </c>
      <c r="D50" s="11" t="s">
        <v>78</v>
      </c>
      <c r="E50" s="26"/>
      <c r="F50" s="26"/>
      <c r="G50" s="10"/>
      <c r="H50" s="3"/>
      <c r="I50" s="3"/>
      <c r="J50" s="3">
        <v>1</v>
      </c>
      <c r="K50" s="3"/>
      <c r="L50" s="15">
        <f t="shared" si="0"/>
        <v>2</v>
      </c>
      <c r="M50" s="15">
        <f t="shared" si="1"/>
        <v>1</v>
      </c>
      <c r="O50" s="20" t="s">
        <v>199</v>
      </c>
      <c r="P50" s="21">
        <f>M22+M129+M173+M211+M215+M243+M288</f>
        <v>9</v>
      </c>
      <c r="Q50" s="22">
        <f>100/21*P50</f>
        <v>42.857142857142854</v>
      </c>
      <c r="R50" s="9">
        <v>7</v>
      </c>
      <c r="S50" s="11">
        <v>21</v>
      </c>
    </row>
    <row r="51" spans="1:19" ht="27">
      <c r="A51" s="10">
        <v>50</v>
      </c>
      <c r="B51" s="11" t="s">
        <v>200</v>
      </c>
      <c r="C51" s="12" t="s">
        <v>201</v>
      </c>
      <c r="D51" s="29" t="s">
        <v>55</v>
      </c>
      <c r="E51" s="11" t="s">
        <v>202</v>
      </c>
      <c r="F51" s="11"/>
      <c r="G51" s="10"/>
      <c r="H51" s="3"/>
      <c r="I51" s="4">
        <v>1</v>
      </c>
      <c r="J51" s="3"/>
      <c r="K51" s="3"/>
      <c r="L51" s="15">
        <f t="shared" si="0"/>
        <v>1</v>
      </c>
      <c r="M51" s="15">
        <f t="shared" si="1"/>
        <v>2</v>
      </c>
      <c r="O51" s="30"/>
      <c r="P51" s="21"/>
      <c r="Q51" s="22"/>
    </row>
    <row r="52" spans="1:19" ht="27">
      <c r="A52" s="23">
        <v>51</v>
      </c>
      <c r="B52" s="24" t="s">
        <v>203</v>
      </c>
      <c r="C52" s="24" t="s">
        <v>204</v>
      </c>
      <c r="D52" s="11" t="s">
        <v>78</v>
      </c>
      <c r="E52" s="26"/>
      <c r="F52" s="11" t="s">
        <v>205</v>
      </c>
      <c r="G52" s="10" t="s">
        <v>29</v>
      </c>
      <c r="H52" s="3"/>
      <c r="I52" s="3"/>
      <c r="J52" s="3"/>
      <c r="K52" s="3">
        <v>1</v>
      </c>
      <c r="L52" s="15">
        <f t="shared" si="0"/>
        <v>3</v>
      </c>
      <c r="M52" s="15">
        <f t="shared" si="1"/>
        <v>0</v>
      </c>
      <c r="O52" s="20" t="s">
        <v>206</v>
      </c>
      <c r="P52" s="21"/>
      <c r="Q52" s="22"/>
    </row>
    <row r="53" spans="1:19" ht="27">
      <c r="A53" s="23">
        <v>52</v>
      </c>
      <c r="B53" s="24" t="s">
        <v>207</v>
      </c>
      <c r="C53" s="24" t="s">
        <v>208</v>
      </c>
      <c r="D53" s="11" t="s">
        <v>209</v>
      </c>
      <c r="E53" s="26"/>
      <c r="F53" s="26"/>
      <c r="G53" s="10"/>
      <c r="H53" s="3"/>
      <c r="I53" s="3">
        <v>1</v>
      </c>
      <c r="J53" s="3"/>
      <c r="K53" s="3"/>
      <c r="L53" s="15">
        <f t="shared" si="0"/>
        <v>1</v>
      </c>
      <c r="M53" s="15">
        <f t="shared" si="1"/>
        <v>2</v>
      </c>
      <c r="O53" s="20"/>
      <c r="P53" s="21"/>
      <c r="Q53" s="22"/>
    </row>
    <row r="54" spans="1:19" ht="27">
      <c r="A54" s="10">
        <v>53</v>
      </c>
      <c r="B54" s="11" t="s">
        <v>210</v>
      </c>
      <c r="C54" s="12" t="s">
        <v>211</v>
      </c>
      <c r="D54" s="13" t="s">
        <v>15</v>
      </c>
      <c r="E54" s="11" t="s">
        <v>212</v>
      </c>
      <c r="F54" s="11"/>
      <c r="G54" s="10"/>
      <c r="H54" s="3"/>
      <c r="I54" s="3"/>
      <c r="J54" s="3">
        <v>1</v>
      </c>
      <c r="K54" s="3"/>
      <c r="L54" s="15">
        <f t="shared" si="0"/>
        <v>2</v>
      </c>
      <c r="M54" s="15">
        <f t="shared" si="1"/>
        <v>1</v>
      </c>
      <c r="O54" s="20" t="s">
        <v>213</v>
      </c>
      <c r="P54" s="21"/>
      <c r="Q54" s="22">
        <f>(Q55+Q56)/2</f>
        <v>30.63973063973064</v>
      </c>
    </row>
    <row r="55" spans="1:19" ht="40.5">
      <c r="A55" s="10">
        <v>54</v>
      </c>
      <c r="B55" s="11" t="s">
        <v>214</v>
      </c>
      <c r="C55" s="12" t="s">
        <v>215</v>
      </c>
      <c r="D55" s="19" t="s">
        <v>23</v>
      </c>
      <c r="E55" s="11" t="s">
        <v>216</v>
      </c>
      <c r="F55" s="11"/>
      <c r="G55" s="10" t="s">
        <v>17</v>
      </c>
      <c r="H55" s="3"/>
      <c r="I55" s="4">
        <v>1</v>
      </c>
      <c r="J55" s="3"/>
      <c r="K55" s="3"/>
      <c r="L55" s="15">
        <f t="shared" si="0"/>
        <v>1</v>
      </c>
      <c r="M55" s="15">
        <f t="shared" si="1"/>
        <v>2</v>
      </c>
      <c r="O55" s="20" t="s">
        <v>217</v>
      </c>
      <c r="P55" s="21">
        <f>L32+L40+L81+L171+L263+L295+L297+L333+L362</f>
        <v>10</v>
      </c>
      <c r="Q55" s="22">
        <f>100/27*P55</f>
        <v>37.037037037037038</v>
      </c>
      <c r="R55">
        <v>9</v>
      </c>
      <c r="S55">
        <v>27</v>
      </c>
    </row>
    <row r="56" spans="1:19" ht="40.5">
      <c r="A56" s="23">
        <v>55</v>
      </c>
      <c r="B56" s="24" t="s">
        <v>218</v>
      </c>
      <c r="C56" s="24" t="s">
        <v>219</v>
      </c>
      <c r="D56" s="11" t="s">
        <v>66</v>
      </c>
      <c r="E56" s="26"/>
      <c r="F56" s="26"/>
      <c r="G56" s="10"/>
      <c r="H56" s="3"/>
      <c r="I56" s="3"/>
      <c r="J56" s="3"/>
      <c r="K56" s="3">
        <v>1</v>
      </c>
      <c r="L56" s="15">
        <f t="shared" si="0"/>
        <v>3</v>
      </c>
      <c r="M56" s="15">
        <f t="shared" si="1"/>
        <v>0</v>
      </c>
      <c r="O56" s="20" t="s">
        <v>220</v>
      </c>
      <c r="P56" s="21">
        <f>L20+L36+L116+L132+L134+L171+L200+L216+L263+L272+L297</f>
        <v>8</v>
      </c>
      <c r="Q56" s="22">
        <f>100/33*P56</f>
        <v>24.242424242424242</v>
      </c>
      <c r="R56">
        <v>11</v>
      </c>
      <c r="S56">
        <v>33</v>
      </c>
    </row>
    <row r="57" spans="1:19" ht="27">
      <c r="A57" s="23">
        <v>56</v>
      </c>
      <c r="B57" s="24" t="s">
        <v>221</v>
      </c>
      <c r="C57" s="24" t="s">
        <v>222</v>
      </c>
      <c r="D57" s="11" t="s">
        <v>223</v>
      </c>
      <c r="E57" s="26"/>
      <c r="F57" s="26"/>
      <c r="G57" s="10" t="s">
        <v>29</v>
      </c>
      <c r="H57" s="3"/>
      <c r="I57" s="3"/>
      <c r="J57" s="3">
        <v>1</v>
      </c>
      <c r="K57" s="3"/>
      <c r="L57" s="15">
        <f t="shared" si="0"/>
        <v>2</v>
      </c>
      <c r="M57" s="15">
        <f t="shared" si="1"/>
        <v>1</v>
      </c>
      <c r="O57" s="30"/>
      <c r="P57" s="21"/>
      <c r="Q57" s="22"/>
    </row>
    <row r="58" spans="1:19" ht="40.5">
      <c r="A58" s="10">
        <v>57</v>
      </c>
      <c r="B58" s="11" t="s">
        <v>224</v>
      </c>
      <c r="C58" s="12" t="s">
        <v>225</v>
      </c>
      <c r="D58" s="24" t="s">
        <v>33</v>
      </c>
      <c r="E58" s="11" t="s">
        <v>226</v>
      </c>
      <c r="F58" s="11"/>
      <c r="G58" s="10" t="s">
        <v>17</v>
      </c>
      <c r="H58" s="3"/>
      <c r="I58" s="4">
        <v>1</v>
      </c>
      <c r="J58" s="3"/>
      <c r="K58" s="3"/>
      <c r="L58" s="15">
        <f t="shared" si="0"/>
        <v>1</v>
      </c>
      <c r="M58" s="15">
        <f t="shared" si="1"/>
        <v>2</v>
      </c>
      <c r="O58" s="20" t="s">
        <v>227</v>
      </c>
      <c r="P58" s="21">
        <f>P59+P60+P61+P62+P63+P64+P65</f>
        <v>101</v>
      </c>
      <c r="Q58" s="22">
        <f>(Q59+Q60+Q61+Q62+Q63+Q64+Q65)/7</f>
        <v>45.073696145124714</v>
      </c>
    </row>
    <row r="59" spans="1:19" ht="40.5">
      <c r="A59" s="10">
        <v>58</v>
      </c>
      <c r="B59" s="11" t="s">
        <v>228</v>
      </c>
      <c r="C59" s="12" t="s">
        <v>229</v>
      </c>
      <c r="D59" s="28" t="s">
        <v>42</v>
      </c>
      <c r="E59" s="11" t="s">
        <v>230</v>
      </c>
      <c r="F59" s="11"/>
      <c r="G59" s="10"/>
      <c r="H59" s="3"/>
      <c r="I59" s="3"/>
      <c r="J59" s="3"/>
      <c r="K59" s="3">
        <v>1</v>
      </c>
      <c r="L59" s="15">
        <f t="shared" si="0"/>
        <v>3</v>
      </c>
      <c r="M59" s="15">
        <f t="shared" si="1"/>
        <v>0</v>
      </c>
      <c r="O59" s="20" t="s">
        <v>47</v>
      </c>
      <c r="P59" s="21">
        <f>L8+L25+M41+M44+M83+M93+M114+M119+M142+M143+L290+L303+M306+L324+L337+L358</f>
        <v>14</v>
      </c>
      <c r="Q59" s="22">
        <f>100/48*P59</f>
        <v>29.166666666666668</v>
      </c>
      <c r="R59">
        <v>16</v>
      </c>
      <c r="S59">
        <v>48</v>
      </c>
    </row>
    <row r="60" spans="1:19" ht="40.5">
      <c r="A60" s="23">
        <v>59</v>
      </c>
      <c r="B60" s="24" t="s">
        <v>231</v>
      </c>
      <c r="C60" s="24" t="s">
        <v>232</v>
      </c>
      <c r="D60" s="11" t="s">
        <v>123</v>
      </c>
      <c r="E60" s="26"/>
      <c r="F60" s="26"/>
      <c r="G60" s="10" t="s">
        <v>29</v>
      </c>
      <c r="H60" s="3"/>
      <c r="I60" s="3">
        <v>1</v>
      </c>
      <c r="J60" s="3"/>
      <c r="K60" s="3"/>
      <c r="L60" s="15">
        <f t="shared" si="0"/>
        <v>1</v>
      </c>
      <c r="M60" s="15">
        <f t="shared" si="1"/>
        <v>2</v>
      </c>
      <c r="O60" s="20" t="s">
        <v>78</v>
      </c>
      <c r="P60" s="21">
        <f>L16+L45+M48+L50+M52+L76+M121+L164+M223+L259+M340+M392</f>
        <v>18</v>
      </c>
      <c r="Q60" s="22">
        <f>100/36*P60</f>
        <v>50</v>
      </c>
      <c r="R60">
        <v>12</v>
      </c>
      <c r="S60">
        <v>36</v>
      </c>
    </row>
    <row r="61" spans="1:19" ht="27">
      <c r="A61" s="23">
        <v>60</v>
      </c>
      <c r="B61" s="24" t="s">
        <v>233</v>
      </c>
      <c r="C61" s="24" t="s">
        <v>234</v>
      </c>
      <c r="D61" s="25" t="s">
        <v>28</v>
      </c>
      <c r="E61" s="10"/>
      <c r="F61" s="10"/>
      <c r="G61" s="10"/>
      <c r="H61" s="3">
        <v>1</v>
      </c>
      <c r="I61" s="3"/>
      <c r="J61" s="3"/>
      <c r="K61" s="3"/>
      <c r="L61" s="15">
        <f t="shared" si="0"/>
        <v>0</v>
      </c>
      <c r="M61" s="15">
        <f t="shared" si="1"/>
        <v>3</v>
      </c>
      <c r="O61" s="20" t="s">
        <v>66</v>
      </c>
      <c r="P61" s="21">
        <f>M13+L56+M91+M109+L111+L160+M166+M253+L293+L304</f>
        <v>16</v>
      </c>
      <c r="Q61" s="22">
        <f>100/30*P61</f>
        <v>53.333333333333336</v>
      </c>
      <c r="R61">
        <v>10</v>
      </c>
      <c r="S61">
        <v>30</v>
      </c>
    </row>
    <row r="62" spans="1:19" ht="27">
      <c r="A62" s="10">
        <v>61</v>
      </c>
      <c r="B62" s="11" t="s">
        <v>235</v>
      </c>
      <c r="C62" s="12" t="s">
        <v>236</v>
      </c>
      <c r="D62" s="29" t="s">
        <v>55</v>
      </c>
      <c r="E62" s="11" t="s">
        <v>237</v>
      </c>
      <c r="F62" s="11"/>
      <c r="G62" s="10" t="s">
        <v>17</v>
      </c>
      <c r="H62" s="3"/>
      <c r="I62" s="4"/>
      <c r="J62" s="3"/>
      <c r="K62" s="3">
        <v>1</v>
      </c>
      <c r="L62" s="15">
        <f t="shared" si="0"/>
        <v>3</v>
      </c>
      <c r="M62" s="15">
        <f t="shared" si="1"/>
        <v>0</v>
      </c>
      <c r="O62" s="20" t="s">
        <v>51</v>
      </c>
      <c r="P62" s="21">
        <f>M9+L70+L125+M153+L156+M161+M186+L207+M210+M228+M245+L351+L354+L389</f>
        <v>14</v>
      </c>
      <c r="Q62" s="22">
        <f>100/42*P62</f>
        <v>33.333333333333336</v>
      </c>
      <c r="R62">
        <v>14</v>
      </c>
      <c r="S62">
        <v>42</v>
      </c>
    </row>
    <row r="63" spans="1:19" ht="40.5">
      <c r="A63" s="23">
        <v>62</v>
      </c>
      <c r="B63" s="24" t="s">
        <v>238</v>
      </c>
      <c r="C63" s="24" t="s">
        <v>239</v>
      </c>
      <c r="D63" s="11" t="s">
        <v>223</v>
      </c>
      <c r="E63" s="26"/>
      <c r="F63" s="26"/>
      <c r="G63" s="10" t="s">
        <v>29</v>
      </c>
      <c r="H63" s="3"/>
      <c r="I63" s="3"/>
      <c r="J63" s="3"/>
      <c r="K63" s="3">
        <v>1</v>
      </c>
      <c r="L63" s="15">
        <f t="shared" si="0"/>
        <v>3</v>
      </c>
      <c r="M63" s="15">
        <f t="shared" si="1"/>
        <v>0</v>
      </c>
      <c r="O63" s="20" t="s">
        <v>209</v>
      </c>
      <c r="P63" s="21">
        <f>L53+M65+L71+L79+M135+M261+L291+L313+M369+M395</f>
        <v>13</v>
      </c>
      <c r="Q63" s="22">
        <f>100/30*P63</f>
        <v>43.333333333333336</v>
      </c>
      <c r="R63">
        <v>10</v>
      </c>
      <c r="S63">
        <v>30</v>
      </c>
    </row>
    <row r="64" spans="1:19" ht="27">
      <c r="A64" s="10">
        <v>63</v>
      </c>
      <c r="B64" s="11" t="s">
        <v>240</v>
      </c>
      <c r="C64" s="12" t="s">
        <v>241</v>
      </c>
      <c r="D64" s="13" t="s">
        <v>15</v>
      </c>
      <c r="E64" s="11" t="s">
        <v>16</v>
      </c>
      <c r="F64" s="11"/>
      <c r="G64" s="10"/>
      <c r="H64" s="3"/>
      <c r="I64" s="3">
        <v>1</v>
      </c>
      <c r="J64" s="3"/>
      <c r="K64" s="3"/>
      <c r="L64" s="15">
        <f t="shared" si="0"/>
        <v>1</v>
      </c>
      <c r="M64" s="15">
        <f t="shared" si="1"/>
        <v>2</v>
      </c>
      <c r="O64" s="20" t="s">
        <v>123</v>
      </c>
      <c r="P64" s="21">
        <f>M28+M60+L77+L149+M240+L347</f>
        <v>14</v>
      </c>
      <c r="Q64" s="22">
        <f>100/18*P64</f>
        <v>77.777777777777771</v>
      </c>
      <c r="R64">
        <v>6</v>
      </c>
      <c r="S64">
        <v>18</v>
      </c>
    </row>
    <row r="65" spans="1:19" ht="27.75" thickBot="1">
      <c r="A65" s="23">
        <v>64</v>
      </c>
      <c r="B65" s="24" t="s">
        <v>242</v>
      </c>
      <c r="C65" s="24" t="s">
        <v>243</v>
      </c>
      <c r="D65" s="11" t="s">
        <v>209</v>
      </c>
      <c r="E65" s="26"/>
      <c r="F65" s="26"/>
      <c r="G65" s="10" t="s">
        <v>29</v>
      </c>
      <c r="H65" s="3">
        <v>1</v>
      </c>
      <c r="I65" s="3"/>
      <c r="J65" s="3"/>
      <c r="K65" s="3"/>
      <c r="L65" s="15">
        <f t="shared" si="0"/>
        <v>0</v>
      </c>
      <c r="M65" s="15">
        <f t="shared" si="1"/>
        <v>3</v>
      </c>
      <c r="O65" s="39" t="s">
        <v>223</v>
      </c>
      <c r="P65" s="40">
        <f>L16+M52+M57+M63+L74+M86+M97+M147+L230+L236+L267+L286+L322+M341</f>
        <v>12</v>
      </c>
      <c r="Q65" s="41">
        <f>100/42*P65</f>
        <v>28.571428571428569</v>
      </c>
      <c r="R65">
        <v>14</v>
      </c>
      <c r="S65">
        <v>42</v>
      </c>
    </row>
    <row r="66" spans="1:19" ht="27">
      <c r="A66" s="10">
        <v>65</v>
      </c>
      <c r="B66" s="11" t="s">
        <v>244</v>
      </c>
      <c r="C66" s="12" t="s">
        <v>245</v>
      </c>
      <c r="D66" s="19" t="s">
        <v>23</v>
      </c>
      <c r="E66" s="11" t="s">
        <v>24</v>
      </c>
      <c r="F66" s="11"/>
      <c r="G66" s="10" t="s">
        <v>17</v>
      </c>
      <c r="H66" s="3"/>
      <c r="I66" s="3">
        <v>1</v>
      </c>
      <c r="J66" s="3"/>
      <c r="K66" s="3"/>
      <c r="L66" s="15">
        <f t="shared" si="0"/>
        <v>1</v>
      </c>
      <c r="M66" s="15">
        <f t="shared" si="1"/>
        <v>2</v>
      </c>
    </row>
    <row r="67" spans="1:19" ht="40.5">
      <c r="A67" s="10">
        <v>66</v>
      </c>
      <c r="B67" s="11" t="s">
        <v>246</v>
      </c>
      <c r="C67" s="12" t="s">
        <v>247</v>
      </c>
      <c r="D67" s="24" t="s">
        <v>33</v>
      </c>
      <c r="E67" s="11" t="s">
        <v>34</v>
      </c>
      <c r="F67" s="11"/>
      <c r="G67" s="10" t="s">
        <v>17</v>
      </c>
      <c r="H67" s="3">
        <v>1</v>
      </c>
      <c r="I67" s="3"/>
      <c r="J67" s="3"/>
      <c r="K67" s="3"/>
      <c r="L67" s="15">
        <f t="shared" ref="L67:L130" si="7">(H67*0)+(I67)+(J67*2)+(K67*3)</f>
        <v>0</v>
      </c>
      <c r="M67" s="15">
        <f t="shared" ref="M67:M130" si="8">(H67*3)+(I67*2)+(J67)+(K67*0)</f>
        <v>3</v>
      </c>
      <c r="O67" s="11"/>
    </row>
    <row r="68" spans="1:19" ht="27">
      <c r="A68" s="10">
        <v>67</v>
      </c>
      <c r="B68" s="11" t="s">
        <v>248</v>
      </c>
      <c r="C68" s="12" t="s">
        <v>249</v>
      </c>
      <c r="D68" s="28" t="s">
        <v>42</v>
      </c>
      <c r="E68" s="11" t="s">
        <v>43</v>
      </c>
      <c r="F68" s="11"/>
      <c r="G68" s="10"/>
      <c r="H68" s="3"/>
      <c r="I68" s="3"/>
      <c r="J68" s="3">
        <v>1</v>
      </c>
      <c r="K68" s="3"/>
      <c r="L68" s="15">
        <f t="shared" si="7"/>
        <v>2</v>
      </c>
      <c r="M68" s="15">
        <f t="shared" si="8"/>
        <v>1</v>
      </c>
    </row>
    <row r="69" spans="1:19" ht="27">
      <c r="A69" s="10">
        <v>68</v>
      </c>
      <c r="B69" s="11" t="s">
        <v>250</v>
      </c>
      <c r="C69" s="12" t="s">
        <v>251</v>
      </c>
      <c r="D69" s="29" t="s">
        <v>55</v>
      </c>
      <c r="E69" s="11" t="s">
        <v>56</v>
      </c>
      <c r="F69" s="11"/>
      <c r="G69" s="10" t="s">
        <v>17</v>
      </c>
      <c r="H69" s="3"/>
      <c r="I69" s="4"/>
      <c r="J69" s="3">
        <v>1</v>
      </c>
      <c r="K69" s="3"/>
      <c r="L69" s="15">
        <f t="shared" si="7"/>
        <v>2</v>
      </c>
      <c r="M69" s="15">
        <f t="shared" si="8"/>
        <v>1</v>
      </c>
    </row>
    <row r="70" spans="1:19" ht="27">
      <c r="A70" s="23">
        <v>69</v>
      </c>
      <c r="B70" s="24" t="s">
        <v>252</v>
      </c>
      <c r="C70" s="24" t="s">
        <v>253</v>
      </c>
      <c r="D70" s="11" t="s">
        <v>51</v>
      </c>
      <c r="E70" s="26"/>
      <c r="F70" s="26"/>
      <c r="G70" s="10"/>
      <c r="H70" s="3"/>
      <c r="I70" s="3">
        <v>1</v>
      </c>
      <c r="J70" s="3"/>
      <c r="K70" s="3"/>
      <c r="L70" s="15">
        <f t="shared" si="7"/>
        <v>1</v>
      </c>
      <c r="M70" s="15">
        <f t="shared" si="8"/>
        <v>2</v>
      </c>
    </row>
    <row r="71" spans="1:19" ht="27">
      <c r="A71" s="23">
        <v>70</v>
      </c>
      <c r="B71" s="24" t="s">
        <v>254</v>
      </c>
      <c r="C71" s="24" t="s">
        <v>255</v>
      </c>
      <c r="D71" s="11" t="s">
        <v>209</v>
      </c>
      <c r="E71" s="26"/>
      <c r="F71" s="26"/>
      <c r="G71" s="10"/>
      <c r="H71" s="3"/>
      <c r="I71" s="3">
        <v>1</v>
      </c>
      <c r="J71" s="3"/>
      <c r="K71" s="3"/>
      <c r="L71" s="15">
        <f t="shared" si="7"/>
        <v>1</v>
      </c>
      <c r="M71" s="15">
        <f t="shared" si="8"/>
        <v>2</v>
      </c>
    </row>
    <row r="72" spans="1:19">
      <c r="A72" s="10">
        <v>71</v>
      </c>
      <c r="B72" s="11" t="s">
        <v>256</v>
      </c>
      <c r="C72" s="12" t="s">
        <v>257</v>
      </c>
      <c r="D72" s="13" t="s">
        <v>15</v>
      </c>
      <c r="E72" s="11" t="s">
        <v>59</v>
      </c>
      <c r="F72" s="11"/>
      <c r="G72" s="10" t="s">
        <v>17</v>
      </c>
      <c r="H72" s="3"/>
      <c r="I72" s="4">
        <v>1</v>
      </c>
      <c r="J72" s="3"/>
      <c r="K72" s="3"/>
      <c r="L72" s="15">
        <f t="shared" si="7"/>
        <v>1</v>
      </c>
      <c r="M72" s="15">
        <f t="shared" si="8"/>
        <v>2</v>
      </c>
    </row>
    <row r="73" spans="1:19" ht="27">
      <c r="A73" s="10">
        <v>72</v>
      </c>
      <c r="B73" s="11" t="s">
        <v>258</v>
      </c>
      <c r="C73" s="12" t="s">
        <v>259</v>
      </c>
      <c r="D73" s="19" t="s">
        <v>23</v>
      </c>
      <c r="E73" s="11" t="s">
        <v>70</v>
      </c>
      <c r="F73" s="11"/>
      <c r="G73" s="10"/>
      <c r="H73" s="3"/>
      <c r="I73" s="3">
        <v>1</v>
      </c>
      <c r="J73" s="3"/>
      <c r="K73" s="3"/>
      <c r="L73" s="15">
        <f t="shared" si="7"/>
        <v>1</v>
      </c>
      <c r="M73" s="15">
        <f t="shared" si="8"/>
        <v>2</v>
      </c>
    </row>
    <row r="74" spans="1:19" ht="27">
      <c r="A74" s="23">
        <v>73</v>
      </c>
      <c r="B74" s="24" t="s">
        <v>260</v>
      </c>
      <c r="C74" s="24" t="s">
        <v>261</v>
      </c>
      <c r="D74" s="11" t="s">
        <v>223</v>
      </c>
      <c r="E74" s="26"/>
      <c r="F74" s="26"/>
      <c r="G74" s="10"/>
      <c r="H74" s="3">
        <v>1</v>
      </c>
      <c r="I74" s="3"/>
      <c r="J74" s="3"/>
      <c r="K74" s="3"/>
      <c r="L74" s="15">
        <f t="shared" si="7"/>
        <v>0</v>
      </c>
      <c r="M74" s="15">
        <f t="shared" si="8"/>
        <v>3</v>
      </c>
    </row>
    <row r="75" spans="1:19" ht="27">
      <c r="A75" s="10">
        <v>74</v>
      </c>
      <c r="B75" s="11" t="s">
        <v>262</v>
      </c>
      <c r="C75" s="12" t="s">
        <v>263</v>
      </c>
      <c r="D75" s="24" t="s">
        <v>33</v>
      </c>
      <c r="E75" s="11" t="s">
        <v>83</v>
      </c>
      <c r="F75" s="11"/>
      <c r="G75" s="10"/>
      <c r="H75" s="3"/>
      <c r="I75" s="3"/>
      <c r="J75" s="3"/>
      <c r="K75" s="3">
        <v>1</v>
      </c>
      <c r="L75" s="15">
        <f t="shared" si="7"/>
        <v>3</v>
      </c>
      <c r="M75" s="15">
        <f t="shared" si="8"/>
        <v>0</v>
      </c>
    </row>
    <row r="76" spans="1:19" ht="27">
      <c r="A76" s="23">
        <v>75</v>
      </c>
      <c r="B76" s="24" t="s">
        <v>264</v>
      </c>
      <c r="C76" s="24" t="s">
        <v>265</v>
      </c>
      <c r="D76" s="11" t="s">
        <v>78</v>
      </c>
      <c r="E76" s="26"/>
      <c r="F76" s="26"/>
      <c r="G76" s="10"/>
      <c r="H76" s="3"/>
      <c r="I76" s="3"/>
      <c r="J76" s="3"/>
      <c r="K76" s="3">
        <v>1</v>
      </c>
      <c r="L76" s="15">
        <f t="shared" si="7"/>
        <v>3</v>
      </c>
      <c r="M76" s="15">
        <f t="shared" si="8"/>
        <v>0</v>
      </c>
    </row>
    <row r="77" spans="1:19" ht="27">
      <c r="A77" s="23">
        <v>76</v>
      </c>
      <c r="B77" s="24" t="s">
        <v>266</v>
      </c>
      <c r="C77" s="24" t="s">
        <v>267</v>
      </c>
      <c r="D77" s="11" t="s">
        <v>123</v>
      </c>
      <c r="E77" s="26"/>
      <c r="F77" s="26"/>
      <c r="G77" s="10"/>
      <c r="H77" s="3"/>
      <c r="I77" s="3"/>
      <c r="J77" s="3">
        <v>1</v>
      </c>
      <c r="K77" s="3"/>
      <c r="L77" s="15">
        <f t="shared" si="7"/>
        <v>2</v>
      </c>
      <c r="M77" s="15">
        <f t="shared" si="8"/>
        <v>1</v>
      </c>
    </row>
    <row r="78" spans="1:19" ht="27">
      <c r="A78" s="10">
        <v>77</v>
      </c>
      <c r="B78" s="11" t="s">
        <v>268</v>
      </c>
      <c r="C78" s="12" t="s">
        <v>269</v>
      </c>
      <c r="D78" s="28" t="s">
        <v>42</v>
      </c>
      <c r="E78" s="11" t="s">
        <v>90</v>
      </c>
      <c r="F78" s="11"/>
      <c r="G78" s="10" t="s">
        <v>17</v>
      </c>
      <c r="H78" s="3"/>
      <c r="I78" s="3"/>
      <c r="J78" s="3">
        <v>1</v>
      </c>
      <c r="K78" s="3"/>
      <c r="L78" s="15">
        <f t="shared" si="7"/>
        <v>2</v>
      </c>
      <c r="M78" s="15">
        <f t="shared" si="8"/>
        <v>1</v>
      </c>
    </row>
    <row r="79" spans="1:19" ht="27">
      <c r="A79" s="23">
        <v>78</v>
      </c>
      <c r="B79" s="24" t="s">
        <v>270</v>
      </c>
      <c r="C79" s="24" t="s">
        <v>271</v>
      </c>
      <c r="D79" s="11" t="s">
        <v>209</v>
      </c>
      <c r="E79" s="26"/>
      <c r="F79" s="26"/>
      <c r="G79" s="10"/>
      <c r="H79" s="3">
        <v>1</v>
      </c>
      <c r="I79" s="3"/>
      <c r="J79" s="3"/>
      <c r="K79" s="3"/>
      <c r="L79" s="15">
        <f t="shared" si="7"/>
        <v>0</v>
      </c>
      <c r="M79" s="15">
        <f t="shared" si="8"/>
        <v>3</v>
      </c>
    </row>
    <row r="80" spans="1:19">
      <c r="A80" s="10">
        <v>79</v>
      </c>
      <c r="B80" s="11" t="s">
        <v>272</v>
      </c>
      <c r="C80" s="12" t="s">
        <v>273</v>
      </c>
      <c r="D80" s="29" t="s">
        <v>55</v>
      </c>
      <c r="E80" s="11" t="s">
        <v>98</v>
      </c>
      <c r="F80" s="11"/>
      <c r="G80" s="10"/>
      <c r="H80" s="3"/>
      <c r="I80" s="3">
        <v>1</v>
      </c>
      <c r="J80" s="3"/>
      <c r="K80" s="3"/>
      <c r="L80" s="15">
        <f t="shared" si="7"/>
        <v>1</v>
      </c>
      <c r="M80" s="15">
        <f t="shared" si="8"/>
        <v>2</v>
      </c>
    </row>
    <row r="81" spans="1:13" ht="27">
      <c r="A81" s="23">
        <v>80</v>
      </c>
      <c r="B81" s="24" t="s">
        <v>274</v>
      </c>
      <c r="C81" s="24" t="s">
        <v>275</v>
      </c>
      <c r="D81" s="34" t="s">
        <v>138</v>
      </c>
      <c r="E81" s="10"/>
      <c r="F81" s="10"/>
      <c r="G81" s="10"/>
      <c r="H81" s="3"/>
      <c r="I81" s="3"/>
      <c r="J81" s="3"/>
      <c r="K81" s="3">
        <v>1</v>
      </c>
      <c r="L81" s="15">
        <f t="shared" si="7"/>
        <v>3</v>
      </c>
      <c r="M81" s="15">
        <f t="shared" si="8"/>
        <v>0</v>
      </c>
    </row>
    <row r="82" spans="1:13">
      <c r="A82" s="10">
        <v>81</v>
      </c>
      <c r="B82" s="11" t="s">
        <v>276</v>
      </c>
      <c r="C82" s="12" t="s">
        <v>277</v>
      </c>
      <c r="D82" s="13" t="s">
        <v>15</v>
      </c>
      <c r="E82" s="11" t="s">
        <v>106</v>
      </c>
      <c r="F82" s="11"/>
      <c r="G82" s="10"/>
      <c r="H82" s="3"/>
      <c r="I82" s="4">
        <v>1</v>
      </c>
      <c r="J82" s="3"/>
      <c r="K82" s="3"/>
      <c r="L82" s="15">
        <f t="shared" si="7"/>
        <v>1</v>
      </c>
      <c r="M82" s="15">
        <f t="shared" si="8"/>
        <v>2</v>
      </c>
    </row>
    <row r="83" spans="1:13" ht="27">
      <c r="A83" s="10">
        <v>82</v>
      </c>
      <c r="B83" s="11" t="s">
        <v>278</v>
      </c>
      <c r="C83" s="12" t="s">
        <v>279</v>
      </c>
      <c r="D83" s="19" t="s">
        <v>23</v>
      </c>
      <c r="E83" s="11" t="s">
        <v>113</v>
      </c>
      <c r="F83" s="11" t="s">
        <v>47</v>
      </c>
      <c r="G83" s="10" t="s">
        <v>17</v>
      </c>
      <c r="H83" s="3"/>
      <c r="I83" s="4"/>
      <c r="J83" s="3">
        <v>1</v>
      </c>
      <c r="K83" s="3"/>
      <c r="L83" s="15">
        <f t="shared" si="7"/>
        <v>2</v>
      </c>
      <c r="M83" s="15">
        <f t="shared" si="8"/>
        <v>1</v>
      </c>
    </row>
    <row r="84" spans="1:13">
      <c r="A84" s="10">
        <v>83</v>
      </c>
      <c r="B84" s="11" t="s">
        <v>280</v>
      </c>
      <c r="C84" s="12" t="s">
        <v>281</v>
      </c>
      <c r="D84" s="24" t="s">
        <v>33</v>
      </c>
      <c r="E84" s="11" t="s">
        <v>117</v>
      </c>
      <c r="F84" s="11"/>
      <c r="G84" s="10" t="s">
        <v>17</v>
      </c>
      <c r="H84" s="3">
        <v>1</v>
      </c>
      <c r="I84" s="3"/>
      <c r="J84" s="3"/>
      <c r="K84" s="3"/>
      <c r="L84" s="15">
        <f t="shared" si="7"/>
        <v>0</v>
      </c>
      <c r="M84" s="15">
        <f t="shared" si="8"/>
        <v>3</v>
      </c>
    </row>
    <row r="85" spans="1:13">
      <c r="A85" s="23">
        <v>84</v>
      </c>
      <c r="B85" s="24" t="s">
        <v>282</v>
      </c>
      <c r="C85" s="24" t="s">
        <v>283</v>
      </c>
      <c r="D85" s="32" t="s">
        <v>87</v>
      </c>
      <c r="E85" s="26"/>
      <c r="F85" s="26"/>
      <c r="G85" s="10"/>
      <c r="H85" s="3">
        <v>1</v>
      </c>
      <c r="I85" s="3"/>
      <c r="J85" s="3"/>
      <c r="K85" s="3"/>
      <c r="L85" s="15">
        <f t="shared" si="7"/>
        <v>0</v>
      </c>
      <c r="M85" s="15">
        <f t="shared" si="8"/>
        <v>3</v>
      </c>
    </row>
    <row r="86" spans="1:13" ht="27">
      <c r="A86" s="23">
        <v>85</v>
      </c>
      <c r="B86" s="24" t="s">
        <v>284</v>
      </c>
      <c r="C86" s="24" t="s">
        <v>285</v>
      </c>
      <c r="D86" s="11" t="s">
        <v>223</v>
      </c>
      <c r="E86" s="26"/>
      <c r="F86" s="26"/>
      <c r="G86" s="10" t="s">
        <v>29</v>
      </c>
      <c r="H86" s="3"/>
      <c r="I86" s="3"/>
      <c r="J86" s="3"/>
      <c r="K86" s="3">
        <v>1</v>
      </c>
      <c r="L86" s="15">
        <f t="shared" si="7"/>
        <v>3</v>
      </c>
      <c r="M86" s="15">
        <f t="shared" si="8"/>
        <v>0</v>
      </c>
    </row>
    <row r="87" spans="1:13" ht="27">
      <c r="A87" s="10">
        <v>86</v>
      </c>
      <c r="B87" s="11" t="s">
        <v>286</v>
      </c>
      <c r="C87" s="12" t="s">
        <v>287</v>
      </c>
      <c r="D87" s="28" t="s">
        <v>42</v>
      </c>
      <c r="E87" s="11" t="s">
        <v>127</v>
      </c>
      <c r="F87" s="11"/>
      <c r="G87" s="10"/>
      <c r="H87" s="3"/>
      <c r="I87" s="3"/>
      <c r="J87" s="3"/>
      <c r="K87" s="3">
        <v>1</v>
      </c>
      <c r="L87" s="15">
        <f t="shared" si="7"/>
        <v>3</v>
      </c>
      <c r="M87" s="15">
        <f t="shared" si="8"/>
        <v>0</v>
      </c>
    </row>
    <row r="88" spans="1:13" ht="27">
      <c r="A88" s="10">
        <v>87</v>
      </c>
      <c r="B88" s="11" t="s">
        <v>288</v>
      </c>
      <c r="C88" s="12" t="s">
        <v>289</v>
      </c>
      <c r="D88" s="29" t="s">
        <v>55</v>
      </c>
      <c r="E88" s="11" t="s">
        <v>134</v>
      </c>
      <c r="F88" s="11"/>
      <c r="G88" s="10" t="s">
        <v>17</v>
      </c>
      <c r="H88" s="3"/>
      <c r="I88" s="3"/>
      <c r="J88" s="3"/>
      <c r="K88" s="3">
        <v>1</v>
      </c>
      <c r="L88" s="15">
        <f t="shared" si="7"/>
        <v>3</v>
      </c>
      <c r="M88" s="15">
        <f t="shared" si="8"/>
        <v>0</v>
      </c>
    </row>
    <row r="89" spans="1:13" ht="27">
      <c r="A89" s="10">
        <v>88</v>
      </c>
      <c r="B89" s="11" t="s">
        <v>290</v>
      </c>
      <c r="C89" s="12" t="s">
        <v>291</v>
      </c>
      <c r="D89" s="13" t="s">
        <v>15</v>
      </c>
      <c r="E89" s="11" t="s">
        <v>142</v>
      </c>
      <c r="F89" s="11"/>
      <c r="G89" s="10" t="s">
        <v>17</v>
      </c>
      <c r="H89" s="3"/>
      <c r="I89" s="3"/>
      <c r="J89" s="3">
        <v>1</v>
      </c>
      <c r="K89" s="3"/>
      <c r="L89" s="15">
        <f t="shared" si="7"/>
        <v>2</v>
      </c>
      <c r="M89" s="15">
        <f t="shared" si="8"/>
        <v>1</v>
      </c>
    </row>
    <row r="90" spans="1:13" ht="27">
      <c r="A90" s="23">
        <v>89</v>
      </c>
      <c r="B90" s="24" t="s">
        <v>292</v>
      </c>
      <c r="C90" s="24" t="s">
        <v>293</v>
      </c>
      <c r="D90" s="27" t="s">
        <v>38</v>
      </c>
      <c r="E90" s="26"/>
      <c r="F90" s="26"/>
      <c r="G90" s="10"/>
      <c r="H90" s="3"/>
      <c r="I90" s="3"/>
      <c r="J90" s="3">
        <v>1</v>
      </c>
      <c r="K90" s="3"/>
      <c r="L90" s="15">
        <f t="shared" si="7"/>
        <v>2</v>
      </c>
      <c r="M90" s="15">
        <f t="shared" si="8"/>
        <v>1</v>
      </c>
    </row>
    <row r="91" spans="1:13" ht="27">
      <c r="A91" s="23">
        <v>90</v>
      </c>
      <c r="B91" s="24" t="s">
        <v>294</v>
      </c>
      <c r="C91" s="24" t="s">
        <v>295</v>
      </c>
      <c r="D91" s="11" t="s">
        <v>66</v>
      </c>
      <c r="E91" s="26"/>
      <c r="F91" s="26"/>
      <c r="G91" s="10" t="s">
        <v>29</v>
      </c>
      <c r="H91" s="3"/>
      <c r="I91" s="3"/>
      <c r="J91" s="3">
        <v>1</v>
      </c>
      <c r="K91" s="3"/>
      <c r="L91" s="15">
        <f t="shared" si="7"/>
        <v>2</v>
      </c>
      <c r="M91" s="15">
        <f t="shared" si="8"/>
        <v>1</v>
      </c>
    </row>
    <row r="92" spans="1:13" ht="27">
      <c r="A92" s="10">
        <v>91</v>
      </c>
      <c r="B92" s="11" t="s">
        <v>296</v>
      </c>
      <c r="C92" s="12" t="s">
        <v>297</v>
      </c>
      <c r="D92" s="19" t="s">
        <v>23</v>
      </c>
      <c r="E92" s="11" t="s">
        <v>148</v>
      </c>
      <c r="F92" s="11"/>
      <c r="G92" s="10"/>
      <c r="H92" s="3"/>
      <c r="I92" s="3"/>
      <c r="J92" s="3">
        <v>1</v>
      </c>
      <c r="K92" s="3"/>
      <c r="L92" s="15">
        <f t="shared" si="7"/>
        <v>2</v>
      </c>
      <c r="M92" s="15">
        <f t="shared" si="8"/>
        <v>1</v>
      </c>
    </row>
    <row r="93" spans="1:13" ht="27">
      <c r="A93" s="23">
        <v>92</v>
      </c>
      <c r="B93" s="24" t="s">
        <v>298</v>
      </c>
      <c r="C93" s="24" t="s">
        <v>299</v>
      </c>
      <c r="D93" s="11" t="s">
        <v>47</v>
      </c>
      <c r="E93" s="26"/>
      <c r="F93" s="26"/>
      <c r="G93" s="10" t="s">
        <v>29</v>
      </c>
      <c r="H93" s="3"/>
      <c r="I93" s="3"/>
      <c r="J93" s="3"/>
      <c r="K93" s="3">
        <v>1</v>
      </c>
      <c r="L93" s="15">
        <f t="shared" si="7"/>
        <v>3</v>
      </c>
      <c r="M93" s="15">
        <f t="shared" si="8"/>
        <v>0</v>
      </c>
    </row>
    <row r="94" spans="1:13" ht="27">
      <c r="A94" s="10">
        <v>93</v>
      </c>
      <c r="B94" s="11" t="s">
        <v>300</v>
      </c>
      <c r="C94" s="12" t="s">
        <v>301</v>
      </c>
      <c r="D94" s="24" t="s">
        <v>33</v>
      </c>
      <c r="E94" s="11" t="s">
        <v>155</v>
      </c>
      <c r="F94" s="11"/>
      <c r="G94" s="10"/>
      <c r="H94" s="3"/>
      <c r="I94" s="3"/>
      <c r="J94" s="3"/>
      <c r="K94" s="3">
        <v>1</v>
      </c>
      <c r="L94" s="15">
        <f t="shared" si="7"/>
        <v>3</v>
      </c>
      <c r="M94" s="15">
        <f t="shared" si="8"/>
        <v>0</v>
      </c>
    </row>
    <row r="95" spans="1:13" ht="27">
      <c r="A95" s="23">
        <v>94</v>
      </c>
      <c r="B95" s="24" t="s">
        <v>302</v>
      </c>
      <c r="C95" s="24" t="s">
        <v>303</v>
      </c>
      <c r="D95" s="27" t="s">
        <v>38</v>
      </c>
      <c r="E95" s="26"/>
      <c r="F95" s="26"/>
      <c r="G95" s="10"/>
      <c r="H95" s="3"/>
      <c r="I95" s="3"/>
      <c r="J95" s="3"/>
      <c r="K95" s="3">
        <v>1</v>
      </c>
      <c r="L95" s="15">
        <f t="shared" si="7"/>
        <v>3</v>
      </c>
      <c r="M95" s="15">
        <f t="shared" si="8"/>
        <v>0</v>
      </c>
    </row>
    <row r="96" spans="1:13" ht="27">
      <c r="A96" s="10">
        <v>95</v>
      </c>
      <c r="B96" s="11" t="s">
        <v>304</v>
      </c>
      <c r="C96" s="12" t="s">
        <v>305</v>
      </c>
      <c r="D96" s="28" t="s">
        <v>42</v>
      </c>
      <c r="E96" s="11" t="s">
        <v>162</v>
      </c>
      <c r="F96" s="11"/>
      <c r="G96" s="10" t="s">
        <v>17</v>
      </c>
      <c r="H96" s="3">
        <v>1</v>
      </c>
      <c r="I96" s="3"/>
      <c r="J96" s="3"/>
      <c r="K96" s="3"/>
      <c r="L96" s="15">
        <f t="shared" si="7"/>
        <v>0</v>
      </c>
      <c r="M96" s="15">
        <f t="shared" si="8"/>
        <v>3</v>
      </c>
    </row>
    <row r="97" spans="1:13" ht="27">
      <c r="A97" s="23">
        <v>96</v>
      </c>
      <c r="B97" s="24" t="s">
        <v>306</v>
      </c>
      <c r="C97" s="24" t="s">
        <v>307</v>
      </c>
      <c r="D97" s="11" t="s">
        <v>223</v>
      </c>
      <c r="E97" s="26"/>
      <c r="F97" s="26"/>
      <c r="G97" s="10" t="s">
        <v>29</v>
      </c>
      <c r="H97" s="3"/>
      <c r="I97" s="3">
        <v>1</v>
      </c>
      <c r="J97" s="3"/>
      <c r="K97" s="3"/>
      <c r="L97" s="15">
        <f t="shared" si="7"/>
        <v>1</v>
      </c>
      <c r="M97" s="15">
        <f t="shared" si="8"/>
        <v>2</v>
      </c>
    </row>
    <row r="98" spans="1:13" ht="27">
      <c r="A98" s="10">
        <v>97</v>
      </c>
      <c r="B98" s="11" t="s">
        <v>308</v>
      </c>
      <c r="C98" s="12" t="s">
        <v>309</v>
      </c>
      <c r="D98" s="29" t="s">
        <v>55</v>
      </c>
      <c r="E98" s="11" t="s">
        <v>172</v>
      </c>
      <c r="F98" s="11"/>
      <c r="G98" s="10"/>
      <c r="H98" s="3">
        <v>1</v>
      </c>
      <c r="I98" s="3"/>
      <c r="J98" s="3"/>
      <c r="K98" s="3"/>
      <c r="L98" s="15">
        <f t="shared" si="7"/>
        <v>0</v>
      </c>
      <c r="M98" s="15">
        <f t="shared" si="8"/>
        <v>3</v>
      </c>
    </row>
    <row r="99" spans="1:13" ht="27">
      <c r="A99" s="23">
        <v>98</v>
      </c>
      <c r="B99" s="24" t="s">
        <v>310</v>
      </c>
      <c r="C99" s="24" t="s">
        <v>311</v>
      </c>
      <c r="D99" s="31" t="s">
        <v>74</v>
      </c>
      <c r="E99" s="26"/>
      <c r="F99" s="26"/>
      <c r="G99" s="10"/>
      <c r="H99" s="3"/>
      <c r="I99" s="3"/>
      <c r="J99" s="3">
        <v>1</v>
      </c>
      <c r="K99" s="3"/>
      <c r="L99" s="15">
        <f t="shared" si="7"/>
        <v>2</v>
      </c>
      <c r="M99" s="15">
        <f t="shared" si="8"/>
        <v>1</v>
      </c>
    </row>
    <row r="100" spans="1:13">
      <c r="A100" s="10">
        <v>99</v>
      </c>
      <c r="B100" s="11" t="s">
        <v>312</v>
      </c>
      <c r="C100" s="12" t="s">
        <v>313</v>
      </c>
      <c r="D100" s="13" t="s">
        <v>15</v>
      </c>
      <c r="E100" s="11" t="s">
        <v>175</v>
      </c>
      <c r="F100" s="11"/>
      <c r="G100" s="10"/>
      <c r="H100" s="3"/>
      <c r="I100" s="3"/>
      <c r="J100" s="3"/>
      <c r="K100" s="3">
        <v>1</v>
      </c>
      <c r="L100" s="15">
        <f t="shared" si="7"/>
        <v>3</v>
      </c>
      <c r="M100" s="15">
        <f t="shared" si="8"/>
        <v>0</v>
      </c>
    </row>
    <row r="101" spans="1:13" ht="27">
      <c r="A101" s="10">
        <v>100</v>
      </c>
      <c r="B101" s="11" t="s">
        <v>314</v>
      </c>
      <c r="C101" s="12" t="s">
        <v>315</v>
      </c>
      <c r="D101" s="19" t="s">
        <v>23</v>
      </c>
      <c r="E101" s="11" t="s">
        <v>185</v>
      </c>
      <c r="F101" s="11"/>
      <c r="G101" s="10" t="s">
        <v>17</v>
      </c>
      <c r="H101" s="3"/>
      <c r="I101" s="4"/>
      <c r="J101" s="3"/>
      <c r="K101" s="3">
        <v>1</v>
      </c>
      <c r="L101" s="15">
        <f t="shared" si="7"/>
        <v>3</v>
      </c>
      <c r="M101" s="15">
        <f t="shared" si="8"/>
        <v>0</v>
      </c>
    </row>
    <row r="102" spans="1:13" ht="27">
      <c r="A102" s="23">
        <v>101</v>
      </c>
      <c r="B102" s="24" t="s">
        <v>316</v>
      </c>
      <c r="C102" s="24" t="s">
        <v>317</v>
      </c>
      <c r="D102" s="32" t="s">
        <v>87</v>
      </c>
      <c r="E102" s="26"/>
      <c r="F102" s="26"/>
      <c r="G102" s="10"/>
      <c r="H102" s="3">
        <v>1</v>
      </c>
      <c r="I102" s="3"/>
      <c r="J102" s="3"/>
      <c r="K102" s="3"/>
      <c r="L102" s="15">
        <f t="shared" si="7"/>
        <v>0</v>
      </c>
      <c r="M102" s="15">
        <f t="shared" si="8"/>
        <v>3</v>
      </c>
    </row>
    <row r="103" spans="1:13">
      <c r="A103" s="10">
        <v>102</v>
      </c>
      <c r="B103" s="11" t="s">
        <v>318</v>
      </c>
      <c r="C103" s="12" t="s">
        <v>319</v>
      </c>
      <c r="D103" s="24" t="s">
        <v>33</v>
      </c>
      <c r="E103" s="11" t="s">
        <v>188</v>
      </c>
      <c r="F103" s="11"/>
      <c r="G103" s="10" t="s">
        <v>17</v>
      </c>
      <c r="H103" s="3">
        <v>1</v>
      </c>
      <c r="I103" s="3"/>
      <c r="J103" s="3"/>
      <c r="K103" s="3"/>
      <c r="L103" s="15">
        <f t="shared" si="7"/>
        <v>0</v>
      </c>
      <c r="M103" s="15">
        <f t="shared" si="8"/>
        <v>3</v>
      </c>
    </row>
    <row r="104" spans="1:13" ht="40.5">
      <c r="A104" s="23">
        <v>103</v>
      </c>
      <c r="B104" s="24" t="s">
        <v>320</v>
      </c>
      <c r="C104" s="24" t="s">
        <v>321</v>
      </c>
      <c r="D104" s="27" t="s">
        <v>38</v>
      </c>
      <c r="E104" s="26"/>
      <c r="F104" s="26"/>
      <c r="G104" s="10"/>
      <c r="H104" s="3"/>
      <c r="I104" s="3">
        <v>1</v>
      </c>
      <c r="J104" s="3"/>
      <c r="K104" s="3"/>
      <c r="L104" s="15">
        <f t="shared" si="7"/>
        <v>1</v>
      </c>
      <c r="M104" s="15">
        <f t="shared" si="8"/>
        <v>2</v>
      </c>
    </row>
    <row r="105" spans="1:13" ht="27">
      <c r="A105" s="10">
        <v>104</v>
      </c>
      <c r="B105" s="11" t="s">
        <v>322</v>
      </c>
      <c r="C105" s="12" t="s">
        <v>323</v>
      </c>
      <c r="D105" s="28" t="s">
        <v>42</v>
      </c>
      <c r="E105" s="11" t="s">
        <v>195</v>
      </c>
      <c r="F105" s="11"/>
      <c r="G105" s="10"/>
      <c r="H105" s="3"/>
      <c r="I105" s="3">
        <v>1</v>
      </c>
      <c r="J105" s="3"/>
      <c r="K105" s="3"/>
      <c r="L105" s="15">
        <f t="shared" si="7"/>
        <v>1</v>
      </c>
      <c r="M105" s="15">
        <f t="shared" si="8"/>
        <v>2</v>
      </c>
    </row>
    <row r="106" spans="1:13" ht="27">
      <c r="A106" s="10">
        <v>105</v>
      </c>
      <c r="B106" s="11" t="s">
        <v>324</v>
      </c>
      <c r="C106" s="12" t="s">
        <v>325</v>
      </c>
      <c r="D106" s="29" t="s">
        <v>55</v>
      </c>
      <c r="E106" s="11" t="s">
        <v>202</v>
      </c>
      <c r="F106" s="11"/>
      <c r="G106" s="10" t="s">
        <v>17</v>
      </c>
      <c r="H106" s="3"/>
      <c r="I106" s="4"/>
      <c r="J106" s="3"/>
      <c r="K106" s="3">
        <v>1</v>
      </c>
      <c r="L106" s="15">
        <f t="shared" si="7"/>
        <v>3</v>
      </c>
      <c r="M106" s="15">
        <f t="shared" si="8"/>
        <v>0</v>
      </c>
    </row>
    <row r="107" spans="1:13" ht="27">
      <c r="A107" s="10">
        <v>106</v>
      </c>
      <c r="B107" s="11" t="s">
        <v>326</v>
      </c>
      <c r="C107" s="12" t="s">
        <v>327</v>
      </c>
      <c r="D107" s="13" t="s">
        <v>15</v>
      </c>
      <c r="E107" s="11" t="s">
        <v>212</v>
      </c>
      <c r="F107" s="11"/>
      <c r="G107" s="10" t="s">
        <v>17</v>
      </c>
      <c r="H107" s="3"/>
      <c r="I107" s="3">
        <v>1</v>
      </c>
      <c r="J107" s="3"/>
      <c r="K107" s="3"/>
      <c r="L107" s="15">
        <f t="shared" si="7"/>
        <v>1</v>
      </c>
      <c r="M107" s="15">
        <f t="shared" si="8"/>
        <v>2</v>
      </c>
    </row>
    <row r="108" spans="1:13">
      <c r="A108" s="23">
        <v>107</v>
      </c>
      <c r="B108" s="24" t="s">
        <v>328</v>
      </c>
      <c r="C108" s="24" t="s">
        <v>329</v>
      </c>
      <c r="D108" s="31" t="s">
        <v>74</v>
      </c>
      <c r="E108" s="26"/>
      <c r="F108" s="26"/>
      <c r="G108" s="10"/>
      <c r="H108" s="3"/>
      <c r="I108" s="3">
        <v>1</v>
      </c>
      <c r="J108" s="3"/>
      <c r="K108" s="3"/>
      <c r="L108" s="15">
        <f t="shared" si="7"/>
        <v>1</v>
      </c>
      <c r="M108" s="15">
        <f t="shared" si="8"/>
        <v>2</v>
      </c>
    </row>
    <row r="109" spans="1:13" ht="27">
      <c r="A109" s="23">
        <v>108</v>
      </c>
      <c r="B109" s="24" t="s">
        <v>330</v>
      </c>
      <c r="C109" s="24" t="s">
        <v>331</v>
      </c>
      <c r="D109" s="11" t="s">
        <v>66</v>
      </c>
      <c r="E109" s="26"/>
      <c r="F109" s="26"/>
      <c r="G109" s="10" t="s">
        <v>29</v>
      </c>
      <c r="H109" s="3"/>
      <c r="I109" s="3"/>
      <c r="J109" s="3">
        <v>1</v>
      </c>
      <c r="K109" s="3"/>
      <c r="L109" s="15">
        <f t="shared" si="7"/>
        <v>2</v>
      </c>
      <c r="M109" s="15">
        <f t="shared" si="8"/>
        <v>1</v>
      </c>
    </row>
    <row r="110" spans="1:13" ht="27">
      <c r="A110" s="10">
        <v>109</v>
      </c>
      <c r="B110" s="11" t="s">
        <v>332</v>
      </c>
      <c r="C110" s="12" t="s">
        <v>333</v>
      </c>
      <c r="D110" s="19" t="s">
        <v>23</v>
      </c>
      <c r="E110" s="11" t="s">
        <v>216</v>
      </c>
      <c r="F110" s="11"/>
      <c r="G110" s="10"/>
      <c r="H110" s="3"/>
      <c r="I110" s="4"/>
      <c r="J110" s="3"/>
      <c r="K110" s="3">
        <v>1</v>
      </c>
      <c r="L110" s="15">
        <f t="shared" si="7"/>
        <v>3</v>
      </c>
      <c r="M110" s="15">
        <f t="shared" si="8"/>
        <v>0</v>
      </c>
    </row>
    <row r="111" spans="1:13" ht="27">
      <c r="A111" s="23">
        <v>110</v>
      </c>
      <c r="B111" s="24" t="s">
        <v>334</v>
      </c>
      <c r="C111" s="24" t="s">
        <v>335</v>
      </c>
      <c r="D111" s="11" t="s">
        <v>66</v>
      </c>
      <c r="E111" s="26"/>
      <c r="F111" s="26"/>
      <c r="G111" s="10"/>
      <c r="H111" s="3"/>
      <c r="I111" s="3"/>
      <c r="J111" s="3">
        <v>1</v>
      </c>
      <c r="K111" s="3"/>
      <c r="L111" s="15">
        <f t="shared" si="7"/>
        <v>2</v>
      </c>
      <c r="M111" s="15">
        <f t="shared" si="8"/>
        <v>1</v>
      </c>
    </row>
    <row r="112" spans="1:13" ht="40.5">
      <c r="A112" s="10">
        <v>111</v>
      </c>
      <c r="B112" s="11" t="s">
        <v>336</v>
      </c>
      <c r="C112" s="12" t="s">
        <v>337</v>
      </c>
      <c r="D112" s="24" t="s">
        <v>33</v>
      </c>
      <c r="E112" s="11" t="s">
        <v>226</v>
      </c>
      <c r="F112" s="11"/>
      <c r="G112" s="10"/>
      <c r="H112" s="3"/>
      <c r="I112" s="4"/>
      <c r="J112" s="3"/>
      <c r="K112" s="3">
        <v>1</v>
      </c>
      <c r="L112" s="15">
        <f t="shared" si="7"/>
        <v>3</v>
      </c>
      <c r="M112" s="15">
        <f t="shared" si="8"/>
        <v>0</v>
      </c>
    </row>
    <row r="113" spans="1:13" ht="27">
      <c r="A113" s="23">
        <v>112</v>
      </c>
      <c r="B113" s="24" t="s">
        <v>338</v>
      </c>
      <c r="C113" s="24" t="s">
        <v>339</v>
      </c>
      <c r="D113" s="27" t="s">
        <v>38</v>
      </c>
      <c r="E113" s="26"/>
      <c r="F113" s="26"/>
      <c r="G113" s="10"/>
      <c r="H113" s="3"/>
      <c r="I113" s="3"/>
      <c r="J113" s="3">
        <v>1</v>
      </c>
      <c r="K113" s="3"/>
      <c r="L113" s="15">
        <f t="shared" si="7"/>
        <v>2</v>
      </c>
      <c r="M113" s="15">
        <f t="shared" si="8"/>
        <v>1</v>
      </c>
    </row>
    <row r="114" spans="1:13" ht="27">
      <c r="A114" s="23">
        <v>113</v>
      </c>
      <c r="B114" s="24" t="s">
        <v>340</v>
      </c>
      <c r="C114" s="24" t="s">
        <v>341</v>
      </c>
      <c r="D114" s="11" t="s">
        <v>47</v>
      </c>
      <c r="E114" s="26"/>
      <c r="F114" s="26"/>
      <c r="G114" s="10" t="s">
        <v>29</v>
      </c>
      <c r="H114" s="3"/>
      <c r="I114" s="3"/>
      <c r="J114" s="3"/>
      <c r="K114" s="3">
        <v>1</v>
      </c>
      <c r="L114" s="15">
        <f t="shared" si="7"/>
        <v>3</v>
      </c>
      <c r="M114" s="15">
        <f t="shared" si="8"/>
        <v>0</v>
      </c>
    </row>
    <row r="115" spans="1:13" ht="27">
      <c r="A115" s="10">
        <v>114</v>
      </c>
      <c r="B115" s="11" t="s">
        <v>342</v>
      </c>
      <c r="C115" s="12" t="s">
        <v>343</v>
      </c>
      <c r="D115" s="28" t="s">
        <v>42</v>
      </c>
      <c r="E115" s="11" t="s">
        <v>230</v>
      </c>
      <c r="F115" s="11"/>
      <c r="G115" s="10" t="s">
        <v>17</v>
      </c>
      <c r="H115" s="3"/>
      <c r="I115" s="3"/>
      <c r="J115" s="3"/>
      <c r="K115" s="3">
        <v>1</v>
      </c>
      <c r="L115" s="15">
        <f t="shared" si="7"/>
        <v>3</v>
      </c>
      <c r="M115" s="15">
        <f t="shared" si="8"/>
        <v>0</v>
      </c>
    </row>
    <row r="116" spans="1:13" ht="94.5">
      <c r="A116" s="23">
        <v>115</v>
      </c>
      <c r="B116" s="24" t="s">
        <v>344</v>
      </c>
      <c r="C116" s="24" t="s">
        <v>345</v>
      </c>
      <c r="D116" s="34" t="s">
        <v>94</v>
      </c>
      <c r="E116" s="10"/>
      <c r="F116" s="10"/>
      <c r="G116" s="10"/>
      <c r="H116" s="3"/>
      <c r="I116" s="3">
        <v>1</v>
      </c>
      <c r="J116" s="3"/>
      <c r="K116" s="3"/>
      <c r="L116" s="15">
        <f t="shared" si="7"/>
        <v>1</v>
      </c>
      <c r="M116" s="15">
        <f t="shared" si="8"/>
        <v>2</v>
      </c>
    </row>
    <row r="117" spans="1:13" ht="27">
      <c r="A117" s="10">
        <v>116</v>
      </c>
      <c r="B117" s="11" t="s">
        <v>346</v>
      </c>
      <c r="C117" s="12" t="s">
        <v>347</v>
      </c>
      <c r="D117" s="29" t="s">
        <v>55</v>
      </c>
      <c r="E117" s="11" t="s">
        <v>237</v>
      </c>
      <c r="F117" s="11"/>
      <c r="G117" s="10"/>
      <c r="H117" s="3"/>
      <c r="I117" s="4"/>
      <c r="J117" s="3">
        <v>1</v>
      </c>
      <c r="K117" s="3"/>
      <c r="L117" s="15">
        <f t="shared" si="7"/>
        <v>2</v>
      </c>
      <c r="M117" s="15">
        <f t="shared" si="8"/>
        <v>1</v>
      </c>
    </row>
    <row r="118" spans="1:13">
      <c r="A118" s="10">
        <v>117</v>
      </c>
      <c r="B118" s="11" t="s">
        <v>348</v>
      </c>
      <c r="C118" s="12" t="s">
        <v>349</v>
      </c>
      <c r="D118" s="13" t="s">
        <v>15</v>
      </c>
      <c r="E118" s="11" t="s">
        <v>16</v>
      </c>
      <c r="F118" s="11"/>
      <c r="G118" s="10" t="s">
        <v>17</v>
      </c>
      <c r="H118" s="3"/>
      <c r="I118" s="3"/>
      <c r="J118" s="3">
        <v>1</v>
      </c>
      <c r="K118" s="3"/>
      <c r="L118" s="15">
        <f t="shared" si="7"/>
        <v>2</v>
      </c>
      <c r="M118" s="15">
        <f t="shared" si="8"/>
        <v>1</v>
      </c>
    </row>
    <row r="119" spans="1:13" ht="27">
      <c r="A119" s="23">
        <v>118</v>
      </c>
      <c r="B119" s="24" t="s">
        <v>350</v>
      </c>
      <c r="C119" s="24" t="s">
        <v>351</v>
      </c>
      <c r="D119" s="11" t="s">
        <v>47</v>
      </c>
      <c r="E119" s="26"/>
      <c r="F119" s="26"/>
      <c r="G119" s="10" t="s">
        <v>29</v>
      </c>
      <c r="H119" s="3"/>
      <c r="I119" s="3"/>
      <c r="J119" s="3"/>
      <c r="K119" s="3">
        <v>1</v>
      </c>
      <c r="L119" s="15">
        <f t="shared" si="7"/>
        <v>3</v>
      </c>
      <c r="M119" s="15">
        <f t="shared" si="8"/>
        <v>0</v>
      </c>
    </row>
    <row r="120" spans="1:13" ht="27">
      <c r="A120" s="10">
        <v>119</v>
      </c>
      <c r="B120" s="11" t="s">
        <v>352</v>
      </c>
      <c r="C120" s="12" t="s">
        <v>353</v>
      </c>
      <c r="D120" s="19" t="s">
        <v>23</v>
      </c>
      <c r="E120" s="11" t="s">
        <v>24</v>
      </c>
      <c r="F120" s="11"/>
      <c r="G120" s="10"/>
      <c r="H120" s="3"/>
      <c r="I120" s="3"/>
      <c r="J120" s="3"/>
      <c r="K120" s="3">
        <v>1</v>
      </c>
      <c r="L120" s="15">
        <f t="shared" si="7"/>
        <v>3</v>
      </c>
      <c r="M120" s="15">
        <f t="shared" si="8"/>
        <v>0</v>
      </c>
    </row>
    <row r="121" spans="1:13" ht="40.5">
      <c r="A121" s="23">
        <v>120</v>
      </c>
      <c r="B121" s="24" t="s">
        <v>354</v>
      </c>
      <c r="C121" s="24" t="s">
        <v>355</v>
      </c>
      <c r="D121" s="11" t="s">
        <v>78</v>
      </c>
      <c r="E121" s="26"/>
      <c r="F121" s="26"/>
      <c r="G121" s="10" t="s">
        <v>29</v>
      </c>
      <c r="H121" s="3"/>
      <c r="I121" s="3">
        <v>1</v>
      </c>
      <c r="J121" s="3"/>
      <c r="K121" s="3"/>
      <c r="L121" s="15">
        <f t="shared" si="7"/>
        <v>1</v>
      </c>
      <c r="M121" s="15">
        <f t="shared" si="8"/>
        <v>2</v>
      </c>
    </row>
    <row r="122" spans="1:13">
      <c r="A122" s="10">
        <v>121</v>
      </c>
      <c r="B122" s="11" t="s">
        <v>356</v>
      </c>
      <c r="C122" s="12" t="s">
        <v>357</v>
      </c>
      <c r="D122" s="24" t="s">
        <v>33</v>
      </c>
      <c r="E122" s="11" t="s">
        <v>34</v>
      </c>
      <c r="F122" s="11"/>
      <c r="G122" s="10"/>
      <c r="H122" s="3"/>
      <c r="I122" s="3"/>
      <c r="J122" s="3">
        <v>1</v>
      </c>
      <c r="K122" s="3"/>
      <c r="L122" s="15">
        <f t="shared" si="7"/>
        <v>2</v>
      </c>
      <c r="M122" s="15">
        <f t="shared" si="8"/>
        <v>1</v>
      </c>
    </row>
    <row r="123" spans="1:13" ht="54">
      <c r="A123" s="23">
        <v>122</v>
      </c>
      <c r="B123" s="24" t="s">
        <v>358</v>
      </c>
      <c r="C123" s="24" t="s">
        <v>359</v>
      </c>
      <c r="D123" s="32" t="s">
        <v>87</v>
      </c>
      <c r="E123" s="26"/>
      <c r="F123" s="26"/>
      <c r="G123" s="10"/>
      <c r="H123" s="3"/>
      <c r="I123" s="3"/>
      <c r="J123" s="3">
        <v>1</v>
      </c>
      <c r="K123" s="3"/>
      <c r="L123" s="15">
        <f t="shared" si="7"/>
        <v>2</v>
      </c>
      <c r="M123" s="15">
        <f t="shared" si="8"/>
        <v>1</v>
      </c>
    </row>
    <row r="124" spans="1:13" ht="27">
      <c r="A124" s="10">
        <v>123</v>
      </c>
      <c r="B124" s="11" t="s">
        <v>360</v>
      </c>
      <c r="C124" s="12" t="s">
        <v>361</v>
      </c>
      <c r="D124" s="28" t="s">
        <v>42</v>
      </c>
      <c r="E124" s="11" t="s">
        <v>43</v>
      </c>
      <c r="F124" s="11"/>
      <c r="G124" s="10" t="s">
        <v>17</v>
      </c>
      <c r="H124" s="3"/>
      <c r="I124" s="3"/>
      <c r="J124" s="3"/>
      <c r="K124" s="3">
        <v>1</v>
      </c>
      <c r="L124" s="15">
        <f t="shared" si="7"/>
        <v>3</v>
      </c>
      <c r="M124" s="15">
        <f t="shared" si="8"/>
        <v>0</v>
      </c>
    </row>
    <row r="125" spans="1:13" ht="27">
      <c r="A125" s="23">
        <v>124</v>
      </c>
      <c r="B125" s="24" t="s">
        <v>362</v>
      </c>
      <c r="C125" s="24" t="s">
        <v>363</v>
      </c>
      <c r="D125" s="11" t="s">
        <v>51</v>
      </c>
      <c r="E125" s="26"/>
      <c r="F125" s="26"/>
      <c r="G125" s="10"/>
      <c r="H125" s="3"/>
      <c r="I125" s="3"/>
      <c r="J125" s="3">
        <v>1</v>
      </c>
      <c r="K125" s="3"/>
      <c r="L125" s="15">
        <f t="shared" si="7"/>
        <v>2</v>
      </c>
      <c r="M125" s="15">
        <f t="shared" si="8"/>
        <v>1</v>
      </c>
    </row>
    <row r="126" spans="1:13" ht="27">
      <c r="A126" s="10">
        <v>125</v>
      </c>
      <c r="B126" s="11" t="s">
        <v>364</v>
      </c>
      <c r="C126" s="12" t="s">
        <v>365</v>
      </c>
      <c r="D126" s="29" t="s">
        <v>55</v>
      </c>
      <c r="E126" s="11" t="s">
        <v>56</v>
      </c>
      <c r="F126" s="11"/>
      <c r="G126" s="10"/>
      <c r="H126" s="3"/>
      <c r="I126" s="4"/>
      <c r="J126" s="3">
        <v>1</v>
      </c>
      <c r="K126" s="3"/>
      <c r="L126" s="15">
        <f t="shared" si="7"/>
        <v>2</v>
      </c>
      <c r="M126" s="15">
        <f t="shared" si="8"/>
        <v>1</v>
      </c>
    </row>
    <row r="127" spans="1:13" ht="27">
      <c r="A127" s="23">
        <v>126</v>
      </c>
      <c r="B127" s="24" t="s">
        <v>366</v>
      </c>
      <c r="C127" s="24" t="s">
        <v>367</v>
      </c>
      <c r="D127" s="31" t="s">
        <v>74</v>
      </c>
      <c r="E127" s="11"/>
      <c r="F127" s="33" t="s">
        <v>28</v>
      </c>
      <c r="G127" s="10"/>
      <c r="H127" s="3"/>
      <c r="I127" s="3">
        <v>1</v>
      </c>
      <c r="J127" s="3"/>
      <c r="K127" s="3"/>
      <c r="L127" s="15">
        <f t="shared" si="7"/>
        <v>1</v>
      </c>
      <c r="M127" s="15">
        <f t="shared" si="8"/>
        <v>2</v>
      </c>
    </row>
    <row r="128" spans="1:13" ht="27">
      <c r="A128" s="10">
        <v>127</v>
      </c>
      <c r="B128" s="11" t="s">
        <v>368</v>
      </c>
      <c r="C128" s="12" t="s">
        <v>369</v>
      </c>
      <c r="D128" s="13" t="s">
        <v>15</v>
      </c>
      <c r="E128" s="11" t="s">
        <v>59</v>
      </c>
      <c r="F128" s="11"/>
      <c r="G128" s="10"/>
      <c r="H128" s="3"/>
      <c r="I128" s="4"/>
      <c r="J128" s="3"/>
      <c r="K128" s="3">
        <v>1</v>
      </c>
      <c r="L128" s="15">
        <f t="shared" si="7"/>
        <v>3</v>
      </c>
      <c r="M128" s="15">
        <f t="shared" si="8"/>
        <v>0</v>
      </c>
    </row>
    <row r="129" spans="1:13" ht="27">
      <c r="A129" s="23">
        <v>128</v>
      </c>
      <c r="B129" s="24" t="s">
        <v>370</v>
      </c>
      <c r="C129" s="24" t="s">
        <v>371</v>
      </c>
      <c r="D129" s="35" t="s">
        <v>102</v>
      </c>
      <c r="E129" s="26"/>
      <c r="F129" s="26"/>
      <c r="G129" s="10" t="s">
        <v>17</v>
      </c>
      <c r="H129" s="3"/>
      <c r="I129" s="3"/>
      <c r="J129" s="3">
        <v>1</v>
      </c>
      <c r="K129" s="3"/>
      <c r="L129" s="15">
        <f t="shared" si="7"/>
        <v>2</v>
      </c>
      <c r="M129" s="15">
        <f t="shared" si="8"/>
        <v>1</v>
      </c>
    </row>
    <row r="130" spans="1:13">
      <c r="A130" s="10">
        <v>129</v>
      </c>
      <c r="B130" s="11" t="s">
        <v>372</v>
      </c>
      <c r="C130" s="12" t="s">
        <v>373</v>
      </c>
      <c r="D130" s="19" t="s">
        <v>23</v>
      </c>
      <c r="E130" s="11" t="s">
        <v>70</v>
      </c>
      <c r="F130" s="11"/>
      <c r="G130" s="10" t="s">
        <v>17</v>
      </c>
      <c r="H130" s="3"/>
      <c r="I130" s="3"/>
      <c r="J130" s="3"/>
      <c r="K130" s="3">
        <v>1</v>
      </c>
      <c r="L130" s="15">
        <f t="shared" si="7"/>
        <v>3</v>
      </c>
      <c r="M130" s="15">
        <f t="shared" si="8"/>
        <v>0</v>
      </c>
    </row>
    <row r="131" spans="1:13" ht="27">
      <c r="A131" s="10">
        <v>130</v>
      </c>
      <c r="B131" s="11" t="s">
        <v>374</v>
      </c>
      <c r="C131" s="12" t="s">
        <v>375</v>
      </c>
      <c r="D131" s="24" t="s">
        <v>33</v>
      </c>
      <c r="E131" s="11" t="s">
        <v>83</v>
      </c>
      <c r="F131" s="11"/>
      <c r="G131" s="10" t="s">
        <v>17</v>
      </c>
      <c r="H131" s="3"/>
      <c r="I131" s="3">
        <v>1</v>
      </c>
      <c r="J131" s="3"/>
      <c r="K131" s="3"/>
      <c r="L131" s="15">
        <f t="shared" ref="L131:L194" si="9">(H131*0)+(I131)+(J131*2)+(K131*3)</f>
        <v>1</v>
      </c>
      <c r="M131" s="15">
        <f t="shared" ref="M131:M194" si="10">(H131*3)+(I131*2)+(J131)+(K131*0)</f>
        <v>2</v>
      </c>
    </row>
    <row r="132" spans="1:13" ht="54">
      <c r="A132" s="23">
        <v>131</v>
      </c>
      <c r="B132" s="36" t="s">
        <v>376</v>
      </c>
      <c r="C132" s="36" t="s">
        <v>377</v>
      </c>
      <c r="D132" s="37" t="s">
        <v>94</v>
      </c>
      <c r="E132" s="38"/>
      <c r="F132" s="38"/>
      <c r="G132" s="10"/>
      <c r="H132" s="3">
        <v>1</v>
      </c>
      <c r="I132" s="3"/>
      <c r="J132" s="3"/>
      <c r="K132" s="3"/>
      <c r="L132" s="15">
        <f t="shared" si="9"/>
        <v>0</v>
      </c>
      <c r="M132" s="15">
        <f t="shared" si="10"/>
        <v>3</v>
      </c>
    </row>
    <row r="133" spans="1:13" ht="27">
      <c r="A133" s="10">
        <v>132</v>
      </c>
      <c r="B133" s="11" t="s">
        <v>378</v>
      </c>
      <c r="C133" s="12" t="s">
        <v>379</v>
      </c>
      <c r="D133" s="28" t="s">
        <v>42</v>
      </c>
      <c r="E133" s="11" t="s">
        <v>90</v>
      </c>
      <c r="F133" s="11"/>
      <c r="G133" s="10"/>
      <c r="H133" s="3"/>
      <c r="I133" s="3">
        <v>1</v>
      </c>
      <c r="J133" s="3"/>
      <c r="K133" s="3"/>
      <c r="L133" s="15">
        <f t="shared" si="9"/>
        <v>1</v>
      </c>
      <c r="M133" s="15">
        <f t="shared" si="10"/>
        <v>2</v>
      </c>
    </row>
    <row r="134" spans="1:13" ht="54">
      <c r="A134" s="23">
        <v>133</v>
      </c>
      <c r="B134" s="24" t="s">
        <v>380</v>
      </c>
      <c r="C134" s="24" t="s">
        <v>381</v>
      </c>
      <c r="D134" s="34" t="s">
        <v>94</v>
      </c>
      <c r="E134" s="10"/>
      <c r="F134" s="10"/>
      <c r="G134" s="10"/>
      <c r="H134" s="3">
        <v>1</v>
      </c>
      <c r="I134" s="3"/>
      <c r="J134" s="3"/>
      <c r="K134" s="3"/>
      <c r="L134" s="15">
        <f t="shared" si="9"/>
        <v>0</v>
      </c>
      <c r="M134" s="15">
        <f t="shared" si="10"/>
        <v>3</v>
      </c>
    </row>
    <row r="135" spans="1:13" ht="27">
      <c r="A135" s="23">
        <v>134</v>
      </c>
      <c r="B135" s="24" t="s">
        <v>382</v>
      </c>
      <c r="C135" s="24" t="s">
        <v>383</v>
      </c>
      <c r="D135" s="11" t="s">
        <v>209</v>
      </c>
      <c r="E135" s="26"/>
      <c r="F135" s="26"/>
      <c r="G135" s="10" t="s">
        <v>29</v>
      </c>
      <c r="H135" s="3"/>
      <c r="I135" s="3"/>
      <c r="J135" s="3"/>
      <c r="K135" s="3">
        <v>1</v>
      </c>
      <c r="L135" s="15">
        <f t="shared" si="9"/>
        <v>3</v>
      </c>
      <c r="M135" s="15">
        <f t="shared" si="10"/>
        <v>0</v>
      </c>
    </row>
    <row r="136" spans="1:13">
      <c r="A136" s="10">
        <v>135</v>
      </c>
      <c r="B136" s="11" t="s">
        <v>384</v>
      </c>
      <c r="C136" s="12" t="s">
        <v>385</v>
      </c>
      <c r="D136" s="29" t="s">
        <v>55</v>
      </c>
      <c r="E136" s="11" t="s">
        <v>98</v>
      </c>
      <c r="F136" s="11"/>
      <c r="G136" s="10" t="s">
        <v>17</v>
      </c>
      <c r="H136" s="3"/>
      <c r="I136" s="3"/>
      <c r="J136" s="3"/>
      <c r="K136" s="3">
        <v>1</v>
      </c>
      <c r="L136" s="15">
        <f t="shared" si="9"/>
        <v>3</v>
      </c>
      <c r="M136" s="15">
        <f t="shared" si="10"/>
        <v>0</v>
      </c>
    </row>
    <row r="137" spans="1:13">
      <c r="A137" s="10">
        <v>136</v>
      </c>
      <c r="B137" s="11" t="s">
        <v>386</v>
      </c>
      <c r="C137" s="12" t="s">
        <v>387</v>
      </c>
      <c r="D137" s="13" t="s">
        <v>15</v>
      </c>
      <c r="E137" s="11" t="s">
        <v>106</v>
      </c>
      <c r="F137" s="11"/>
      <c r="G137" s="10" t="s">
        <v>17</v>
      </c>
      <c r="H137" s="3"/>
      <c r="I137" s="4"/>
      <c r="J137" s="3">
        <v>1</v>
      </c>
      <c r="K137" s="3"/>
      <c r="L137" s="15">
        <f t="shared" si="9"/>
        <v>2</v>
      </c>
      <c r="M137" s="15">
        <f t="shared" si="10"/>
        <v>1</v>
      </c>
    </row>
    <row r="138" spans="1:13" ht="27">
      <c r="A138" s="10">
        <v>137</v>
      </c>
      <c r="B138" s="11" t="s">
        <v>388</v>
      </c>
      <c r="C138" s="12" t="s">
        <v>389</v>
      </c>
      <c r="D138" s="19" t="s">
        <v>23</v>
      </c>
      <c r="E138" s="11" t="s">
        <v>113</v>
      </c>
      <c r="F138" s="11"/>
      <c r="G138" s="10"/>
      <c r="H138" s="3"/>
      <c r="I138" s="3">
        <v>1</v>
      </c>
      <c r="J138" s="3"/>
      <c r="K138" s="3"/>
      <c r="L138" s="15">
        <f t="shared" si="9"/>
        <v>1</v>
      </c>
      <c r="M138" s="15">
        <f t="shared" si="10"/>
        <v>2</v>
      </c>
    </row>
    <row r="139" spans="1:13">
      <c r="A139" s="23">
        <v>138</v>
      </c>
      <c r="B139" s="24" t="s">
        <v>390</v>
      </c>
      <c r="C139" s="24" t="s">
        <v>391</v>
      </c>
      <c r="D139" s="33" t="s">
        <v>28</v>
      </c>
      <c r="E139" s="10"/>
      <c r="F139" s="10"/>
      <c r="G139" s="10" t="s">
        <v>29</v>
      </c>
      <c r="H139" s="3"/>
      <c r="I139" s="3"/>
      <c r="J139" s="3"/>
      <c r="K139" s="3">
        <v>1</v>
      </c>
      <c r="L139" s="15">
        <f t="shared" si="9"/>
        <v>3</v>
      </c>
      <c r="M139" s="15">
        <f t="shared" si="10"/>
        <v>0</v>
      </c>
    </row>
    <row r="140" spans="1:13" ht="27">
      <c r="A140" s="10">
        <v>139</v>
      </c>
      <c r="B140" s="11" t="s">
        <v>392</v>
      </c>
      <c r="C140" s="12" t="s">
        <v>393</v>
      </c>
      <c r="D140" s="24" t="s">
        <v>33</v>
      </c>
      <c r="E140" s="11" t="s">
        <v>117</v>
      </c>
      <c r="F140" s="11"/>
      <c r="G140" s="10"/>
      <c r="H140" s="3"/>
      <c r="I140" s="3"/>
      <c r="J140" s="3"/>
      <c r="K140" s="3">
        <v>1</v>
      </c>
      <c r="L140" s="15">
        <f t="shared" si="9"/>
        <v>3</v>
      </c>
      <c r="M140" s="15">
        <f t="shared" si="10"/>
        <v>0</v>
      </c>
    </row>
    <row r="141" spans="1:13" ht="27">
      <c r="A141" s="10">
        <v>140</v>
      </c>
      <c r="B141" s="11" t="s">
        <v>394</v>
      </c>
      <c r="C141" s="12" t="s">
        <v>395</v>
      </c>
      <c r="D141" s="28" t="s">
        <v>42</v>
      </c>
      <c r="E141" s="11" t="s">
        <v>127</v>
      </c>
      <c r="F141" s="11"/>
      <c r="G141" s="10" t="s">
        <v>17</v>
      </c>
      <c r="H141" s="3">
        <v>1</v>
      </c>
      <c r="I141" s="4"/>
      <c r="J141" s="3"/>
      <c r="K141" s="3"/>
      <c r="L141" s="15">
        <f t="shared" si="9"/>
        <v>0</v>
      </c>
      <c r="M141" s="15">
        <f t="shared" si="10"/>
        <v>3</v>
      </c>
    </row>
    <row r="142" spans="1:13" ht="40.5">
      <c r="A142" s="23">
        <v>141</v>
      </c>
      <c r="B142" s="24" t="s">
        <v>396</v>
      </c>
      <c r="C142" s="24" t="s">
        <v>397</v>
      </c>
      <c r="D142" s="27" t="s">
        <v>38</v>
      </c>
      <c r="E142" s="26"/>
      <c r="F142" s="11" t="s">
        <v>398</v>
      </c>
      <c r="G142" s="10"/>
      <c r="H142" s="3">
        <v>1</v>
      </c>
      <c r="I142" s="3"/>
      <c r="J142" s="3"/>
      <c r="K142" s="3"/>
      <c r="L142" s="15">
        <f t="shared" si="9"/>
        <v>0</v>
      </c>
      <c r="M142" s="15">
        <f t="shared" si="10"/>
        <v>3</v>
      </c>
    </row>
    <row r="143" spans="1:13" ht="27">
      <c r="A143" s="23">
        <v>142</v>
      </c>
      <c r="B143" s="24" t="s">
        <v>399</v>
      </c>
      <c r="C143" s="24" t="s">
        <v>400</v>
      </c>
      <c r="D143" s="11" t="s">
        <v>47</v>
      </c>
      <c r="E143" s="26"/>
      <c r="F143" s="26"/>
      <c r="G143" s="10" t="s">
        <v>29</v>
      </c>
      <c r="H143" s="3"/>
      <c r="I143" s="3"/>
      <c r="J143" s="3"/>
      <c r="K143" s="3">
        <v>1</v>
      </c>
      <c r="L143" s="15">
        <f t="shared" si="9"/>
        <v>3</v>
      </c>
      <c r="M143" s="15">
        <f t="shared" si="10"/>
        <v>0</v>
      </c>
    </row>
    <row r="144" spans="1:13">
      <c r="A144" s="10">
        <v>143</v>
      </c>
      <c r="B144" s="11" t="s">
        <v>401</v>
      </c>
      <c r="C144" s="12" t="s">
        <v>402</v>
      </c>
      <c r="D144" s="29" t="s">
        <v>55</v>
      </c>
      <c r="E144" s="11" t="s">
        <v>134</v>
      </c>
      <c r="F144" s="11"/>
      <c r="G144" s="10"/>
      <c r="H144" s="3"/>
      <c r="I144" s="3"/>
      <c r="J144" s="3"/>
      <c r="K144" s="3">
        <v>1</v>
      </c>
      <c r="L144" s="15">
        <f t="shared" si="9"/>
        <v>3</v>
      </c>
      <c r="M144" s="15">
        <f t="shared" si="10"/>
        <v>0</v>
      </c>
    </row>
    <row r="145" spans="1:13" ht="27">
      <c r="A145" s="23">
        <v>144</v>
      </c>
      <c r="B145" s="24" t="s">
        <v>403</v>
      </c>
      <c r="C145" s="24" t="s">
        <v>404</v>
      </c>
      <c r="D145" s="25" t="s">
        <v>28</v>
      </c>
      <c r="E145" s="10"/>
      <c r="F145" s="10"/>
      <c r="G145" s="10"/>
      <c r="H145" s="3"/>
      <c r="I145" s="3"/>
      <c r="J145" s="3">
        <v>1</v>
      </c>
      <c r="K145" s="3"/>
      <c r="L145" s="15">
        <f t="shared" si="9"/>
        <v>2</v>
      </c>
      <c r="M145" s="15">
        <f t="shared" si="10"/>
        <v>1</v>
      </c>
    </row>
    <row r="146" spans="1:13" ht="27">
      <c r="A146" s="10">
        <v>145</v>
      </c>
      <c r="B146" s="11" t="s">
        <v>405</v>
      </c>
      <c r="C146" s="12" t="s">
        <v>406</v>
      </c>
      <c r="D146" s="13" t="s">
        <v>15</v>
      </c>
      <c r="E146" s="11" t="s">
        <v>142</v>
      </c>
      <c r="F146" s="11"/>
      <c r="G146" s="10"/>
      <c r="H146" s="3"/>
      <c r="I146" s="3"/>
      <c r="J146" s="3"/>
      <c r="K146" s="3">
        <v>1</v>
      </c>
      <c r="L146" s="15">
        <f t="shared" si="9"/>
        <v>3</v>
      </c>
      <c r="M146" s="15">
        <f t="shared" si="10"/>
        <v>0</v>
      </c>
    </row>
    <row r="147" spans="1:13" ht="27">
      <c r="A147" s="23">
        <v>146</v>
      </c>
      <c r="B147" s="24" t="s">
        <v>407</v>
      </c>
      <c r="C147" s="24" t="s">
        <v>408</v>
      </c>
      <c r="D147" s="11" t="s">
        <v>223</v>
      </c>
      <c r="E147" s="26"/>
      <c r="F147" s="26"/>
      <c r="G147" s="10" t="s">
        <v>29</v>
      </c>
      <c r="H147" s="3"/>
      <c r="I147" s="3"/>
      <c r="J147" s="3"/>
      <c r="K147" s="3">
        <v>1</v>
      </c>
      <c r="L147" s="15">
        <f t="shared" si="9"/>
        <v>3</v>
      </c>
      <c r="M147" s="15">
        <f t="shared" si="10"/>
        <v>0</v>
      </c>
    </row>
    <row r="148" spans="1:13" ht="27">
      <c r="A148" s="10">
        <v>147</v>
      </c>
      <c r="B148" s="11" t="s">
        <v>409</v>
      </c>
      <c r="C148" s="12" t="s">
        <v>410</v>
      </c>
      <c r="D148" s="19" t="s">
        <v>23</v>
      </c>
      <c r="E148" s="11" t="s">
        <v>148</v>
      </c>
      <c r="F148" s="11"/>
      <c r="G148" s="10" t="s">
        <v>17</v>
      </c>
      <c r="H148" s="3">
        <v>1</v>
      </c>
      <c r="I148" s="3"/>
      <c r="J148" s="3"/>
      <c r="K148" s="3"/>
      <c r="L148" s="15">
        <f t="shared" si="9"/>
        <v>0</v>
      </c>
      <c r="M148" s="15">
        <f t="shared" si="10"/>
        <v>3</v>
      </c>
    </row>
    <row r="149" spans="1:13" ht="27">
      <c r="A149" s="23">
        <v>148</v>
      </c>
      <c r="B149" s="24" t="s">
        <v>411</v>
      </c>
      <c r="C149" s="24" t="s">
        <v>412</v>
      </c>
      <c r="D149" s="11" t="s">
        <v>123</v>
      </c>
      <c r="E149" s="26"/>
      <c r="F149" s="26"/>
      <c r="G149" s="10"/>
      <c r="H149" s="3"/>
      <c r="I149" s="3"/>
      <c r="J149" s="3"/>
      <c r="K149" s="3">
        <v>1</v>
      </c>
      <c r="L149" s="15">
        <f t="shared" si="9"/>
        <v>3</v>
      </c>
      <c r="M149" s="15">
        <f t="shared" si="10"/>
        <v>0</v>
      </c>
    </row>
    <row r="150" spans="1:13">
      <c r="A150" s="23">
        <v>149</v>
      </c>
      <c r="B150" s="24" t="s">
        <v>413</v>
      </c>
      <c r="C150" s="24" t="s">
        <v>414</v>
      </c>
      <c r="D150" s="25" t="s">
        <v>28</v>
      </c>
      <c r="E150" s="10"/>
      <c r="F150" s="10"/>
      <c r="G150" s="10" t="s">
        <v>29</v>
      </c>
      <c r="H150" s="3"/>
      <c r="I150" s="3"/>
      <c r="J150" s="3"/>
      <c r="K150" s="3">
        <v>1</v>
      </c>
      <c r="L150" s="15">
        <f t="shared" si="9"/>
        <v>3</v>
      </c>
      <c r="M150" s="15">
        <f t="shared" si="10"/>
        <v>0</v>
      </c>
    </row>
    <row r="151" spans="1:13" ht="27">
      <c r="A151" s="10">
        <v>150</v>
      </c>
      <c r="B151" s="11" t="s">
        <v>415</v>
      </c>
      <c r="C151" s="12" t="s">
        <v>416</v>
      </c>
      <c r="D151" s="24" t="s">
        <v>33</v>
      </c>
      <c r="E151" s="11" t="s">
        <v>155</v>
      </c>
      <c r="F151" s="11"/>
      <c r="G151" s="10" t="s">
        <v>17</v>
      </c>
      <c r="H151" s="3"/>
      <c r="I151" s="3"/>
      <c r="J151" s="3">
        <v>1</v>
      </c>
      <c r="K151" s="3"/>
      <c r="L151" s="15">
        <f t="shared" si="9"/>
        <v>2</v>
      </c>
      <c r="M151" s="15">
        <f t="shared" si="10"/>
        <v>1</v>
      </c>
    </row>
    <row r="152" spans="1:13" ht="27">
      <c r="A152" s="23">
        <v>151</v>
      </c>
      <c r="B152" s="24" t="s">
        <v>417</v>
      </c>
      <c r="C152" s="24" t="s">
        <v>418</v>
      </c>
      <c r="D152" s="27" t="s">
        <v>38</v>
      </c>
      <c r="E152" s="26"/>
      <c r="F152" s="26"/>
      <c r="G152" s="10"/>
      <c r="H152" s="3"/>
      <c r="I152" s="3"/>
      <c r="J152" s="3">
        <v>1</v>
      </c>
      <c r="K152" s="3"/>
      <c r="L152" s="15">
        <f t="shared" si="9"/>
        <v>2</v>
      </c>
      <c r="M152" s="15">
        <f t="shared" si="10"/>
        <v>1</v>
      </c>
    </row>
    <row r="153" spans="1:13" ht="27">
      <c r="A153" s="23">
        <v>152</v>
      </c>
      <c r="B153" s="24" t="s">
        <v>419</v>
      </c>
      <c r="C153" s="24" t="s">
        <v>420</v>
      </c>
      <c r="D153" s="11" t="s">
        <v>51</v>
      </c>
      <c r="E153" s="26"/>
      <c r="F153" s="26"/>
      <c r="G153" s="10" t="s">
        <v>29</v>
      </c>
      <c r="H153" s="3"/>
      <c r="I153" s="3"/>
      <c r="J153" s="3">
        <v>1</v>
      </c>
      <c r="K153" s="3"/>
      <c r="L153" s="15">
        <f t="shared" si="9"/>
        <v>2</v>
      </c>
      <c r="M153" s="15">
        <f t="shared" si="10"/>
        <v>1</v>
      </c>
    </row>
    <row r="154" spans="1:13" ht="27">
      <c r="A154" s="10">
        <v>153</v>
      </c>
      <c r="B154" s="11" t="s">
        <v>421</v>
      </c>
      <c r="C154" s="12" t="s">
        <v>422</v>
      </c>
      <c r="D154" s="28" t="s">
        <v>42</v>
      </c>
      <c r="E154" s="11" t="s">
        <v>162</v>
      </c>
      <c r="F154" s="11"/>
      <c r="G154" s="10"/>
      <c r="H154" s="3"/>
      <c r="I154" s="4"/>
      <c r="J154" s="3">
        <v>1</v>
      </c>
      <c r="K154" s="3"/>
      <c r="L154" s="15">
        <f t="shared" si="9"/>
        <v>2</v>
      </c>
      <c r="M154" s="15">
        <f t="shared" si="10"/>
        <v>1</v>
      </c>
    </row>
    <row r="155" spans="1:13" ht="40.5">
      <c r="A155" s="10">
        <v>154</v>
      </c>
      <c r="B155" s="11" t="s">
        <v>423</v>
      </c>
      <c r="C155" s="12" t="s">
        <v>424</v>
      </c>
      <c r="D155" s="29" t="s">
        <v>55</v>
      </c>
      <c r="E155" s="11" t="s">
        <v>172</v>
      </c>
      <c r="F155" s="11"/>
      <c r="G155" s="10" t="s">
        <v>17</v>
      </c>
      <c r="H155" s="3"/>
      <c r="I155" s="3"/>
      <c r="J155" s="3">
        <v>1</v>
      </c>
      <c r="K155" s="3"/>
      <c r="L155" s="15">
        <f t="shared" si="9"/>
        <v>2</v>
      </c>
      <c r="M155" s="15">
        <f t="shared" si="10"/>
        <v>1</v>
      </c>
    </row>
    <row r="156" spans="1:13" ht="27">
      <c r="A156" s="23">
        <v>155</v>
      </c>
      <c r="B156" s="24" t="s">
        <v>425</v>
      </c>
      <c r="C156" s="24" t="s">
        <v>426</v>
      </c>
      <c r="D156" s="11" t="s">
        <v>51</v>
      </c>
      <c r="E156" s="26"/>
      <c r="F156" s="26"/>
      <c r="G156" s="10"/>
      <c r="H156" s="3"/>
      <c r="I156" s="3">
        <v>1</v>
      </c>
      <c r="J156" s="3"/>
      <c r="K156" s="3"/>
      <c r="L156" s="15">
        <f t="shared" si="9"/>
        <v>1</v>
      </c>
      <c r="M156" s="15">
        <f t="shared" si="10"/>
        <v>2</v>
      </c>
    </row>
    <row r="157" spans="1:13" ht="27">
      <c r="A157" s="10">
        <v>156</v>
      </c>
      <c r="B157" s="11" t="s">
        <v>427</v>
      </c>
      <c r="C157" s="12" t="s">
        <v>428</v>
      </c>
      <c r="D157" s="13" t="s">
        <v>15</v>
      </c>
      <c r="E157" s="11" t="s">
        <v>175</v>
      </c>
      <c r="F157" s="11"/>
      <c r="G157" s="10" t="s">
        <v>17</v>
      </c>
      <c r="H157" s="3">
        <v>1</v>
      </c>
      <c r="I157" s="3"/>
      <c r="J157" s="3"/>
      <c r="K157" s="3"/>
      <c r="L157" s="15">
        <f t="shared" si="9"/>
        <v>0</v>
      </c>
      <c r="M157" s="15">
        <f t="shared" si="10"/>
        <v>3</v>
      </c>
    </row>
    <row r="158" spans="1:13" ht="27">
      <c r="A158" s="10">
        <v>157</v>
      </c>
      <c r="B158" s="11" t="s">
        <v>429</v>
      </c>
      <c r="C158" s="12" t="s">
        <v>430</v>
      </c>
      <c r="D158" s="19" t="s">
        <v>23</v>
      </c>
      <c r="E158" s="11" t="s">
        <v>185</v>
      </c>
      <c r="F158" s="11"/>
      <c r="G158" s="10"/>
      <c r="H158" s="3"/>
      <c r="I158" s="4"/>
      <c r="J158" s="3">
        <v>1</v>
      </c>
      <c r="K158" s="3"/>
      <c r="L158" s="15">
        <f t="shared" si="9"/>
        <v>2</v>
      </c>
      <c r="M158" s="15">
        <f t="shared" si="10"/>
        <v>1</v>
      </c>
    </row>
    <row r="159" spans="1:13">
      <c r="A159" s="10">
        <v>158</v>
      </c>
      <c r="B159" s="11" t="s">
        <v>431</v>
      </c>
      <c r="C159" s="12" t="s">
        <v>432</v>
      </c>
      <c r="D159" s="24" t="s">
        <v>33</v>
      </c>
      <c r="E159" s="11" t="s">
        <v>188</v>
      </c>
      <c r="F159" s="11"/>
      <c r="G159" s="10"/>
      <c r="H159" s="3"/>
      <c r="I159" s="4">
        <v>1</v>
      </c>
      <c r="J159" s="3"/>
      <c r="K159" s="3"/>
      <c r="L159" s="15">
        <f t="shared" si="9"/>
        <v>1</v>
      </c>
      <c r="M159" s="15">
        <f t="shared" si="10"/>
        <v>2</v>
      </c>
    </row>
    <row r="160" spans="1:13" ht="27">
      <c r="A160" s="23">
        <v>159</v>
      </c>
      <c r="B160" s="24" t="s">
        <v>433</v>
      </c>
      <c r="C160" s="24" t="s">
        <v>434</v>
      </c>
      <c r="D160" s="11" t="s">
        <v>66</v>
      </c>
      <c r="E160" s="26"/>
      <c r="F160" s="26"/>
      <c r="G160" s="10"/>
      <c r="H160" s="3"/>
      <c r="I160" s="3"/>
      <c r="J160" s="3">
        <v>1</v>
      </c>
      <c r="K160" s="3"/>
      <c r="L160" s="15">
        <f t="shared" si="9"/>
        <v>2</v>
      </c>
      <c r="M160" s="15">
        <f t="shared" si="10"/>
        <v>1</v>
      </c>
    </row>
    <row r="161" spans="1:13" ht="27">
      <c r="A161" s="23">
        <v>160</v>
      </c>
      <c r="B161" s="24" t="s">
        <v>435</v>
      </c>
      <c r="C161" s="24" t="s">
        <v>436</v>
      </c>
      <c r="D161" s="11" t="s">
        <v>51</v>
      </c>
      <c r="E161" s="26"/>
      <c r="F161" s="26"/>
      <c r="G161" s="10" t="s">
        <v>29</v>
      </c>
      <c r="H161" s="3">
        <v>1</v>
      </c>
      <c r="I161" s="3"/>
      <c r="J161" s="3"/>
      <c r="K161" s="3"/>
      <c r="L161" s="15">
        <f t="shared" si="9"/>
        <v>0</v>
      </c>
      <c r="M161" s="15">
        <f t="shared" si="10"/>
        <v>3</v>
      </c>
    </row>
    <row r="162" spans="1:13" ht="27">
      <c r="A162" s="10">
        <v>161</v>
      </c>
      <c r="B162" s="11" t="s">
        <v>437</v>
      </c>
      <c r="C162" s="12" t="s">
        <v>438</v>
      </c>
      <c r="D162" s="28" t="s">
        <v>42</v>
      </c>
      <c r="E162" s="11" t="s">
        <v>195</v>
      </c>
      <c r="F162" s="11"/>
      <c r="G162" s="10" t="s">
        <v>17</v>
      </c>
      <c r="H162" s="3"/>
      <c r="I162" s="4"/>
      <c r="J162" s="3">
        <v>1</v>
      </c>
      <c r="K162" s="3"/>
      <c r="L162" s="15">
        <f t="shared" si="9"/>
        <v>2</v>
      </c>
      <c r="M162" s="15">
        <f t="shared" si="10"/>
        <v>1</v>
      </c>
    </row>
    <row r="163" spans="1:13" ht="27">
      <c r="A163" s="10">
        <v>162</v>
      </c>
      <c r="B163" s="11" t="s">
        <v>439</v>
      </c>
      <c r="C163" s="12" t="s">
        <v>440</v>
      </c>
      <c r="D163" s="29" t="s">
        <v>55</v>
      </c>
      <c r="E163" s="11" t="s">
        <v>202</v>
      </c>
      <c r="F163" s="11"/>
      <c r="G163" s="10"/>
      <c r="H163" s="3">
        <v>1</v>
      </c>
      <c r="I163" s="4"/>
      <c r="J163" s="3"/>
      <c r="K163" s="3"/>
      <c r="L163" s="15">
        <f t="shared" si="9"/>
        <v>0</v>
      </c>
      <c r="M163" s="15">
        <f t="shared" si="10"/>
        <v>3</v>
      </c>
    </row>
    <row r="164" spans="1:13" ht="27">
      <c r="A164" s="23">
        <v>163</v>
      </c>
      <c r="B164" s="24" t="s">
        <v>441</v>
      </c>
      <c r="C164" s="24" t="s">
        <v>442</v>
      </c>
      <c r="D164" s="11" t="s">
        <v>78</v>
      </c>
      <c r="E164" s="26"/>
      <c r="F164" s="26"/>
      <c r="G164" s="10"/>
      <c r="H164" s="3"/>
      <c r="I164" s="3"/>
      <c r="J164" s="3">
        <v>1</v>
      </c>
      <c r="K164" s="3"/>
      <c r="L164" s="15">
        <f t="shared" si="9"/>
        <v>2</v>
      </c>
      <c r="M164" s="15">
        <f t="shared" si="10"/>
        <v>1</v>
      </c>
    </row>
    <row r="165" spans="1:13" ht="40.5">
      <c r="A165" s="10">
        <v>164</v>
      </c>
      <c r="B165" s="11" t="s">
        <v>443</v>
      </c>
      <c r="C165" s="12" t="s">
        <v>444</v>
      </c>
      <c r="D165" s="13" t="s">
        <v>15</v>
      </c>
      <c r="E165" s="11" t="s">
        <v>212</v>
      </c>
      <c r="F165" s="11"/>
      <c r="G165" s="10"/>
      <c r="H165" s="3"/>
      <c r="I165" s="4"/>
      <c r="J165" s="3">
        <v>1</v>
      </c>
      <c r="K165" s="3"/>
      <c r="L165" s="15">
        <f t="shared" si="9"/>
        <v>2</v>
      </c>
      <c r="M165" s="15">
        <f t="shared" si="10"/>
        <v>1</v>
      </c>
    </row>
    <row r="166" spans="1:13" ht="27">
      <c r="A166" s="23">
        <v>165</v>
      </c>
      <c r="B166" s="24" t="s">
        <v>445</v>
      </c>
      <c r="C166" s="24" t="s">
        <v>446</v>
      </c>
      <c r="D166" s="11" t="s">
        <v>66</v>
      </c>
      <c r="E166" s="26"/>
      <c r="F166" s="26"/>
      <c r="G166" s="10" t="s">
        <v>29</v>
      </c>
      <c r="H166" s="3"/>
      <c r="I166" s="3">
        <v>1</v>
      </c>
      <c r="J166" s="3"/>
      <c r="K166" s="3"/>
      <c r="L166" s="15">
        <f t="shared" si="9"/>
        <v>1</v>
      </c>
      <c r="M166" s="15">
        <f t="shared" si="10"/>
        <v>2</v>
      </c>
    </row>
    <row r="167" spans="1:13">
      <c r="A167" s="10">
        <v>166</v>
      </c>
      <c r="B167" s="11" t="s">
        <v>447</v>
      </c>
      <c r="C167" s="12" t="s">
        <v>448</v>
      </c>
      <c r="D167" s="19" t="s">
        <v>23</v>
      </c>
      <c r="E167" s="11" t="s">
        <v>216</v>
      </c>
      <c r="F167" s="11"/>
      <c r="G167" s="10" t="s">
        <v>17</v>
      </c>
      <c r="H167" s="3">
        <v>1</v>
      </c>
      <c r="I167" s="3"/>
      <c r="J167" s="3"/>
      <c r="K167" s="3"/>
      <c r="L167" s="15">
        <f t="shared" si="9"/>
        <v>0</v>
      </c>
      <c r="M167" s="15">
        <f t="shared" si="10"/>
        <v>3</v>
      </c>
    </row>
    <row r="168" spans="1:13" ht="27">
      <c r="A168" s="23">
        <v>167</v>
      </c>
      <c r="B168" s="24" t="s">
        <v>449</v>
      </c>
      <c r="C168" s="24" t="s">
        <v>450</v>
      </c>
      <c r="D168" s="27" t="s">
        <v>38</v>
      </c>
      <c r="E168" s="26"/>
      <c r="F168" s="26"/>
      <c r="G168" s="10"/>
      <c r="H168" s="3"/>
      <c r="I168" s="3">
        <v>1</v>
      </c>
      <c r="J168" s="3"/>
      <c r="K168" s="3"/>
      <c r="L168" s="15">
        <f t="shared" si="9"/>
        <v>1</v>
      </c>
      <c r="M168" s="15">
        <f t="shared" si="10"/>
        <v>2</v>
      </c>
    </row>
    <row r="169" spans="1:13" ht="40.5">
      <c r="A169" s="10">
        <v>168</v>
      </c>
      <c r="B169" s="11" t="s">
        <v>451</v>
      </c>
      <c r="C169" s="12" t="s">
        <v>452</v>
      </c>
      <c r="D169" s="24" t="s">
        <v>33</v>
      </c>
      <c r="E169" s="11" t="s">
        <v>226</v>
      </c>
      <c r="F169" s="11"/>
      <c r="G169" s="10" t="s">
        <v>17</v>
      </c>
      <c r="H169" s="3">
        <v>1</v>
      </c>
      <c r="I169" s="4"/>
      <c r="J169" s="3"/>
      <c r="K169" s="3"/>
      <c r="L169" s="15">
        <f t="shared" si="9"/>
        <v>0</v>
      </c>
      <c r="M169" s="15">
        <f t="shared" si="10"/>
        <v>3</v>
      </c>
    </row>
    <row r="170" spans="1:13" ht="27">
      <c r="A170" s="10">
        <v>169</v>
      </c>
      <c r="B170" s="11" t="s">
        <v>453</v>
      </c>
      <c r="C170" s="12" t="s">
        <v>454</v>
      </c>
      <c r="D170" s="28" t="s">
        <v>42</v>
      </c>
      <c r="E170" s="11" t="s">
        <v>230</v>
      </c>
      <c r="F170" s="11"/>
      <c r="G170" s="10"/>
      <c r="H170" s="3"/>
      <c r="I170" s="3">
        <v>1</v>
      </c>
      <c r="J170" s="3"/>
      <c r="K170" s="3"/>
      <c r="L170" s="15">
        <f t="shared" si="9"/>
        <v>1</v>
      </c>
      <c r="M170" s="15">
        <f t="shared" si="10"/>
        <v>2</v>
      </c>
    </row>
    <row r="171" spans="1:13" ht="54">
      <c r="A171" s="23">
        <v>170</v>
      </c>
      <c r="B171" s="36" t="s">
        <v>455</v>
      </c>
      <c r="C171" s="24" t="s">
        <v>456</v>
      </c>
      <c r="D171" s="37" t="s">
        <v>94</v>
      </c>
      <c r="E171" s="42"/>
      <c r="F171" s="37" t="s">
        <v>138</v>
      </c>
      <c r="G171" s="10"/>
      <c r="H171" s="3">
        <v>1</v>
      </c>
      <c r="I171" s="3"/>
      <c r="J171" s="3"/>
      <c r="K171" s="3"/>
      <c r="L171" s="15">
        <f t="shared" si="9"/>
        <v>0</v>
      </c>
      <c r="M171" s="15">
        <f t="shared" si="10"/>
        <v>3</v>
      </c>
    </row>
    <row r="172" spans="1:13" ht="27">
      <c r="A172" s="10">
        <v>171</v>
      </c>
      <c r="B172" s="11" t="s">
        <v>457</v>
      </c>
      <c r="C172" s="12" t="s">
        <v>458</v>
      </c>
      <c r="D172" s="29" t="s">
        <v>55</v>
      </c>
      <c r="E172" s="11" t="s">
        <v>237</v>
      </c>
      <c r="F172" s="11"/>
      <c r="G172" s="10" t="s">
        <v>17</v>
      </c>
      <c r="H172" s="3"/>
      <c r="I172" s="4"/>
      <c r="J172" s="3">
        <v>1</v>
      </c>
      <c r="K172" s="3"/>
      <c r="L172" s="15">
        <f t="shared" si="9"/>
        <v>2</v>
      </c>
      <c r="M172" s="15">
        <f t="shared" si="10"/>
        <v>1</v>
      </c>
    </row>
    <row r="173" spans="1:13" ht="27">
      <c r="A173" s="23">
        <v>172</v>
      </c>
      <c r="B173" s="24" t="s">
        <v>459</v>
      </c>
      <c r="C173" s="24" t="s">
        <v>460</v>
      </c>
      <c r="D173" s="35" t="s">
        <v>102</v>
      </c>
      <c r="E173" s="26"/>
      <c r="F173" s="26"/>
      <c r="G173" s="10" t="s">
        <v>17</v>
      </c>
      <c r="H173" s="3"/>
      <c r="I173" s="3"/>
      <c r="J173" s="3"/>
      <c r="K173" s="3">
        <v>1</v>
      </c>
      <c r="L173" s="15">
        <f t="shared" si="9"/>
        <v>3</v>
      </c>
      <c r="M173" s="15">
        <f t="shared" si="10"/>
        <v>0</v>
      </c>
    </row>
    <row r="174" spans="1:13">
      <c r="A174" s="10">
        <v>173</v>
      </c>
      <c r="B174" s="11" t="s">
        <v>461</v>
      </c>
      <c r="C174" s="12" t="s">
        <v>462</v>
      </c>
      <c r="D174" s="13" t="s">
        <v>15</v>
      </c>
      <c r="E174" s="11" t="s">
        <v>16</v>
      </c>
      <c r="F174" s="31" t="s">
        <v>74</v>
      </c>
      <c r="G174" s="10"/>
      <c r="H174" s="3"/>
      <c r="I174" s="3">
        <v>1</v>
      </c>
      <c r="J174" s="3"/>
      <c r="K174" s="3"/>
      <c r="L174" s="15">
        <f t="shared" si="9"/>
        <v>1</v>
      </c>
      <c r="M174" s="15">
        <f t="shared" si="10"/>
        <v>2</v>
      </c>
    </row>
    <row r="175" spans="1:13" ht="40.5">
      <c r="A175" s="23">
        <v>174</v>
      </c>
      <c r="B175" s="24" t="s">
        <v>463</v>
      </c>
      <c r="C175" s="24" t="s">
        <v>464</v>
      </c>
      <c r="D175" s="32" t="s">
        <v>87</v>
      </c>
      <c r="E175" s="26"/>
      <c r="F175" s="26"/>
      <c r="G175" s="10"/>
      <c r="H175" s="3"/>
      <c r="I175" s="3"/>
      <c r="J175" s="3">
        <v>1</v>
      </c>
      <c r="K175" s="3"/>
      <c r="L175" s="15">
        <f t="shared" si="9"/>
        <v>2</v>
      </c>
      <c r="M175" s="15">
        <f t="shared" si="10"/>
        <v>1</v>
      </c>
    </row>
    <row r="176" spans="1:13" ht="27">
      <c r="A176" s="10">
        <v>175</v>
      </c>
      <c r="B176" s="11" t="s">
        <v>465</v>
      </c>
      <c r="C176" s="12" t="s">
        <v>466</v>
      </c>
      <c r="D176" s="19" t="s">
        <v>23</v>
      </c>
      <c r="E176" s="11" t="s">
        <v>24</v>
      </c>
      <c r="F176" s="11"/>
      <c r="G176" s="10" t="s">
        <v>17</v>
      </c>
      <c r="H176" s="3"/>
      <c r="I176" s="3">
        <v>1</v>
      </c>
      <c r="J176" s="3"/>
      <c r="K176" s="3"/>
      <c r="L176" s="15">
        <f t="shared" si="9"/>
        <v>1</v>
      </c>
      <c r="M176" s="15">
        <f t="shared" si="10"/>
        <v>2</v>
      </c>
    </row>
    <row r="177" spans="1:13" ht="40.5">
      <c r="A177" s="23">
        <v>176</v>
      </c>
      <c r="B177" s="24" t="s">
        <v>467</v>
      </c>
      <c r="C177" s="24" t="s">
        <v>468</v>
      </c>
      <c r="D177" s="27" t="s">
        <v>38</v>
      </c>
      <c r="E177" s="26"/>
      <c r="F177" s="26"/>
      <c r="G177" s="10"/>
      <c r="H177" s="3">
        <v>1</v>
      </c>
      <c r="I177" s="3"/>
      <c r="J177" s="3"/>
      <c r="K177" s="3"/>
      <c r="L177" s="15">
        <f t="shared" si="9"/>
        <v>0</v>
      </c>
      <c r="M177" s="15">
        <f t="shared" si="10"/>
        <v>3</v>
      </c>
    </row>
    <row r="178" spans="1:13" ht="27">
      <c r="A178" s="10">
        <v>177</v>
      </c>
      <c r="B178" s="11" t="s">
        <v>469</v>
      </c>
      <c r="C178" s="12" t="s">
        <v>470</v>
      </c>
      <c r="D178" s="24" t="s">
        <v>33</v>
      </c>
      <c r="E178" s="11" t="s">
        <v>34</v>
      </c>
      <c r="F178" s="11"/>
      <c r="G178" s="10" t="s">
        <v>17</v>
      </c>
      <c r="H178" s="3">
        <v>1</v>
      </c>
      <c r="I178" s="3"/>
      <c r="J178" s="3"/>
      <c r="K178" s="3"/>
      <c r="L178" s="15">
        <f t="shared" si="9"/>
        <v>0</v>
      </c>
      <c r="M178" s="15">
        <f t="shared" si="10"/>
        <v>3</v>
      </c>
    </row>
    <row r="179" spans="1:13" ht="27">
      <c r="A179" s="10">
        <v>178</v>
      </c>
      <c r="B179" s="11" t="s">
        <v>471</v>
      </c>
      <c r="C179" s="12" t="s">
        <v>472</v>
      </c>
      <c r="D179" s="28" t="s">
        <v>42</v>
      </c>
      <c r="E179" s="11" t="s">
        <v>43</v>
      </c>
      <c r="F179" s="11"/>
      <c r="G179" s="10"/>
      <c r="H179" s="3"/>
      <c r="I179" s="3"/>
      <c r="J179" s="3"/>
      <c r="K179" s="3">
        <v>1</v>
      </c>
      <c r="L179" s="15">
        <f t="shared" si="9"/>
        <v>3</v>
      </c>
      <c r="M179" s="15">
        <f t="shared" si="10"/>
        <v>0</v>
      </c>
    </row>
    <row r="180" spans="1:13" ht="27">
      <c r="A180" s="23">
        <v>179</v>
      </c>
      <c r="B180" s="24" t="s">
        <v>473</v>
      </c>
      <c r="C180" s="24" t="s">
        <v>474</v>
      </c>
      <c r="D180" s="32" t="s">
        <v>87</v>
      </c>
      <c r="E180" s="11"/>
      <c r="F180" s="33" t="s">
        <v>28</v>
      </c>
      <c r="G180" s="10"/>
      <c r="H180" s="3"/>
      <c r="I180" s="3"/>
      <c r="J180" s="3">
        <v>1</v>
      </c>
      <c r="K180" s="3"/>
      <c r="L180" s="15">
        <f t="shared" si="9"/>
        <v>2</v>
      </c>
      <c r="M180" s="15">
        <f t="shared" si="10"/>
        <v>1</v>
      </c>
    </row>
    <row r="181" spans="1:13" ht="27">
      <c r="A181" s="10">
        <v>180</v>
      </c>
      <c r="B181" s="11" t="s">
        <v>475</v>
      </c>
      <c r="C181" s="12" t="s">
        <v>476</v>
      </c>
      <c r="D181" s="29" t="s">
        <v>55</v>
      </c>
      <c r="E181" s="11" t="s">
        <v>56</v>
      </c>
      <c r="F181" s="11"/>
      <c r="G181" s="10" t="s">
        <v>17</v>
      </c>
      <c r="H181" s="3"/>
      <c r="I181" s="4"/>
      <c r="J181" s="3">
        <v>1</v>
      </c>
      <c r="K181" s="3"/>
      <c r="L181" s="15">
        <f t="shared" si="9"/>
        <v>2</v>
      </c>
      <c r="M181" s="15">
        <f t="shared" si="10"/>
        <v>1</v>
      </c>
    </row>
    <row r="182" spans="1:13" ht="27">
      <c r="A182" s="10">
        <v>181</v>
      </c>
      <c r="B182" s="11" t="s">
        <v>477</v>
      </c>
      <c r="C182" s="12" t="s">
        <v>478</v>
      </c>
      <c r="D182" s="13" t="s">
        <v>15</v>
      </c>
      <c r="E182" s="11" t="s">
        <v>59</v>
      </c>
      <c r="F182" s="11"/>
      <c r="G182" s="10" t="s">
        <v>17</v>
      </c>
      <c r="H182" s="3"/>
      <c r="I182" s="4"/>
      <c r="J182" s="3">
        <v>1</v>
      </c>
      <c r="K182" s="3"/>
      <c r="L182" s="15">
        <f t="shared" si="9"/>
        <v>2</v>
      </c>
      <c r="M182" s="15">
        <f t="shared" si="10"/>
        <v>1</v>
      </c>
    </row>
    <row r="183" spans="1:13" ht="27">
      <c r="A183" s="23">
        <v>182</v>
      </c>
      <c r="B183" s="24" t="s">
        <v>479</v>
      </c>
      <c r="C183" s="24" t="s">
        <v>480</v>
      </c>
      <c r="D183" s="27" t="s">
        <v>38</v>
      </c>
      <c r="E183" s="26"/>
      <c r="F183" s="26"/>
      <c r="G183" s="10"/>
      <c r="H183" s="3"/>
      <c r="I183" s="3"/>
      <c r="J183" s="3">
        <v>1</v>
      </c>
      <c r="K183" s="3"/>
      <c r="L183" s="15">
        <f t="shared" si="9"/>
        <v>2</v>
      </c>
      <c r="M183" s="15">
        <f t="shared" si="10"/>
        <v>1</v>
      </c>
    </row>
    <row r="184" spans="1:13" ht="27">
      <c r="A184" s="10">
        <v>183</v>
      </c>
      <c r="B184" s="11" t="s">
        <v>481</v>
      </c>
      <c r="C184" s="12" t="s">
        <v>482</v>
      </c>
      <c r="D184" s="19" t="s">
        <v>23</v>
      </c>
      <c r="E184" s="11" t="s">
        <v>70</v>
      </c>
      <c r="F184" s="11"/>
      <c r="G184" s="10"/>
      <c r="H184" s="3"/>
      <c r="I184" s="3"/>
      <c r="J184" s="3"/>
      <c r="K184" s="3">
        <v>1</v>
      </c>
      <c r="L184" s="15">
        <f t="shared" si="9"/>
        <v>3</v>
      </c>
      <c r="M184" s="15">
        <f t="shared" si="10"/>
        <v>0</v>
      </c>
    </row>
    <row r="185" spans="1:13" ht="27">
      <c r="A185" s="23">
        <v>184</v>
      </c>
      <c r="B185" s="24" t="s">
        <v>483</v>
      </c>
      <c r="C185" s="24" t="s">
        <v>484</v>
      </c>
      <c r="D185" s="32" t="s">
        <v>87</v>
      </c>
      <c r="E185" s="26"/>
      <c r="F185" s="26"/>
      <c r="G185" s="10"/>
      <c r="H185" s="3">
        <v>1</v>
      </c>
      <c r="I185" s="3"/>
      <c r="J185" s="3"/>
      <c r="K185" s="3"/>
      <c r="L185" s="15">
        <f t="shared" si="9"/>
        <v>0</v>
      </c>
      <c r="M185" s="15">
        <f t="shared" si="10"/>
        <v>3</v>
      </c>
    </row>
    <row r="186" spans="1:13" ht="27">
      <c r="A186" s="23">
        <v>185</v>
      </c>
      <c r="B186" s="24" t="s">
        <v>485</v>
      </c>
      <c r="C186" s="24" t="s">
        <v>486</v>
      </c>
      <c r="D186" s="11" t="s">
        <v>51</v>
      </c>
      <c r="E186" s="26"/>
      <c r="F186" s="26"/>
      <c r="G186" s="10" t="s">
        <v>29</v>
      </c>
      <c r="H186" s="3"/>
      <c r="I186" s="3"/>
      <c r="J186" s="3"/>
      <c r="K186" s="3">
        <v>1</v>
      </c>
      <c r="L186" s="15">
        <f t="shared" si="9"/>
        <v>3</v>
      </c>
      <c r="M186" s="15">
        <f t="shared" si="10"/>
        <v>0</v>
      </c>
    </row>
    <row r="187" spans="1:13" ht="27">
      <c r="A187" s="10">
        <v>186</v>
      </c>
      <c r="B187" s="11" t="s">
        <v>487</v>
      </c>
      <c r="C187" s="12" t="s">
        <v>488</v>
      </c>
      <c r="D187" s="24" t="s">
        <v>33</v>
      </c>
      <c r="E187" s="11" t="s">
        <v>83</v>
      </c>
      <c r="F187" s="11"/>
      <c r="G187" s="10"/>
      <c r="H187" s="3"/>
      <c r="I187" s="3"/>
      <c r="J187" s="3"/>
      <c r="K187" s="3">
        <v>1</v>
      </c>
      <c r="L187" s="15">
        <f t="shared" si="9"/>
        <v>3</v>
      </c>
      <c r="M187" s="15">
        <f t="shared" si="10"/>
        <v>0</v>
      </c>
    </row>
    <row r="188" spans="1:13" ht="27">
      <c r="A188" s="23">
        <v>187</v>
      </c>
      <c r="B188" s="24" t="s">
        <v>489</v>
      </c>
      <c r="C188" s="24" t="s">
        <v>490</v>
      </c>
      <c r="D188" s="27" t="s">
        <v>38</v>
      </c>
      <c r="E188" s="26"/>
      <c r="F188" s="26"/>
      <c r="G188" s="10"/>
      <c r="H188" s="3"/>
      <c r="I188" s="3"/>
      <c r="J188" s="3">
        <v>1</v>
      </c>
      <c r="K188" s="3"/>
      <c r="L188" s="15">
        <f t="shared" si="9"/>
        <v>2</v>
      </c>
      <c r="M188" s="15">
        <f t="shared" si="10"/>
        <v>1</v>
      </c>
    </row>
    <row r="189" spans="1:13" ht="27">
      <c r="A189" s="10">
        <v>188</v>
      </c>
      <c r="B189" s="11" t="s">
        <v>491</v>
      </c>
      <c r="C189" s="12" t="s">
        <v>492</v>
      </c>
      <c r="D189" s="28" t="s">
        <v>42</v>
      </c>
      <c r="E189" s="11" t="s">
        <v>90</v>
      </c>
      <c r="F189" s="11"/>
      <c r="G189" s="10" t="s">
        <v>17</v>
      </c>
      <c r="H189" s="3"/>
      <c r="I189" s="3"/>
      <c r="J189" s="3"/>
      <c r="K189" s="3">
        <v>1</v>
      </c>
      <c r="L189" s="15">
        <f t="shared" si="9"/>
        <v>3</v>
      </c>
      <c r="M189" s="15">
        <f t="shared" si="10"/>
        <v>0</v>
      </c>
    </row>
    <row r="190" spans="1:13">
      <c r="A190" s="23">
        <v>189</v>
      </c>
      <c r="B190" s="24" t="s">
        <v>493</v>
      </c>
      <c r="C190" s="24" t="s">
        <v>494</v>
      </c>
      <c r="D190" s="32" t="s">
        <v>87</v>
      </c>
      <c r="E190" s="11"/>
      <c r="F190" s="33" t="s">
        <v>28</v>
      </c>
      <c r="G190" s="10"/>
      <c r="H190" s="3"/>
      <c r="I190" s="3"/>
      <c r="J190" s="3">
        <v>1</v>
      </c>
      <c r="K190" s="3"/>
      <c r="L190" s="15">
        <f t="shared" si="9"/>
        <v>2</v>
      </c>
      <c r="M190" s="15">
        <f t="shared" si="10"/>
        <v>1</v>
      </c>
    </row>
    <row r="191" spans="1:13" ht="27">
      <c r="A191" s="10">
        <v>190</v>
      </c>
      <c r="B191" s="11" t="s">
        <v>495</v>
      </c>
      <c r="C191" s="12" t="s">
        <v>496</v>
      </c>
      <c r="D191" s="29" t="s">
        <v>55</v>
      </c>
      <c r="E191" s="11" t="s">
        <v>98</v>
      </c>
      <c r="F191" s="11"/>
      <c r="G191" s="10"/>
      <c r="H191" s="3"/>
      <c r="I191" s="3"/>
      <c r="J191" s="3">
        <v>1</v>
      </c>
      <c r="K191" s="3"/>
      <c r="L191" s="15">
        <f t="shared" si="9"/>
        <v>2</v>
      </c>
      <c r="M191" s="15">
        <f t="shared" si="10"/>
        <v>1</v>
      </c>
    </row>
    <row r="192" spans="1:13" ht="27">
      <c r="A192" s="10">
        <v>191</v>
      </c>
      <c r="B192" s="11" t="s">
        <v>497</v>
      </c>
      <c r="C192" s="12" t="s">
        <v>498</v>
      </c>
      <c r="D192" s="13" t="s">
        <v>15</v>
      </c>
      <c r="E192" s="11" t="s">
        <v>106</v>
      </c>
      <c r="F192" s="11"/>
      <c r="G192" s="10"/>
      <c r="H192" s="3">
        <v>1</v>
      </c>
      <c r="I192" s="4"/>
      <c r="J192" s="3"/>
      <c r="K192" s="3"/>
      <c r="L192" s="15">
        <f t="shared" si="9"/>
        <v>0</v>
      </c>
      <c r="M192" s="15">
        <f t="shared" si="10"/>
        <v>3</v>
      </c>
    </row>
    <row r="193" spans="1:13" ht="27">
      <c r="A193" s="10">
        <v>192</v>
      </c>
      <c r="B193" s="11" t="s">
        <v>499</v>
      </c>
      <c r="C193" s="12" t="s">
        <v>500</v>
      </c>
      <c r="D193" s="19" t="s">
        <v>23</v>
      </c>
      <c r="E193" s="11" t="s">
        <v>113</v>
      </c>
      <c r="F193" s="11"/>
      <c r="G193" s="10" t="s">
        <v>17</v>
      </c>
      <c r="H193" s="3"/>
      <c r="I193" s="3">
        <v>1</v>
      </c>
      <c r="J193" s="3"/>
      <c r="K193" s="3"/>
      <c r="L193" s="15">
        <f t="shared" si="9"/>
        <v>1</v>
      </c>
      <c r="M193" s="15">
        <f t="shared" si="10"/>
        <v>2</v>
      </c>
    </row>
    <row r="194" spans="1:13" ht="27">
      <c r="A194" s="10">
        <v>193</v>
      </c>
      <c r="B194" s="11" t="s">
        <v>501</v>
      </c>
      <c r="C194" s="12" t="s">
        <v>502</v>
      </c>
      <c r="D194" s="24" t="s">
        <v>33</v>
      </c>
      <c r="E194" s="11" t="s">
        <v>117</v>
      </c>
      <c r="F194" s="11"/>
      <c r="G194" s="10" t="s">
        <v>17</v>
      </c>
      <c r="H194" s="3">
        <v>1</v>
      </c>
      <c r="I194" s="3"/>
      <c r="J194" s="3"/>
      <c r="K194" s="3"/>
      <c r="L194" s="15">
        <f t="shared" si="9"/>
        <v>0</v>
      </c>
      <c r="M194" s="15">
        <f t="shared" si="10"/>
        <v>3</v>
      </c>
    </row>
    <row r="195" spans="1:13" ht="54">
      <c r="A195" s="23">
        <v>194</v>
      </c>
      <c r="B195" s="24" t="s">
        <v>503</v>
      </c>
      <c r="C195" s="24" t="s">
        <v>504</v>
      </c>
      <c r="D195" s="32" t="s">
        <v>87</v>
      </c>
      <c r="E195" s="26"/>
      <c r="F195" s="26"/>
      <c r="G195" s="10"/>
      <c r="H195" s="3">
        <v>1</v>
      </c>
      <c r="I195" s="3"/>
      <c r="J195" s="3"/>
      <c r="K195" s="3"/>
      <c r="L195" s="15">
        <f t="shared" ref="L195:L258" si="11">(H195*0)+(I195)+(J195*2)+(K195*3)</f>
        <v>0</v>
      </c>
      <c r="M195" s="15">
        <f t="shared" ref="M195:M258" si="12">(H195*3)+(I195*2)+(J195)+(K195*0)</f>
        <v>3</v>
      </c>
    </row>
    <row r="196" spans="1:13" ht="27">
      <c r="A196" s="10">
        <v>195</v>
      </c>
      <c r="B196" s="11" t="s">
        <v>505</v>
      </c>
      <c r="C196" s="12" t="s">
        <v>506</v>
      </c>
      <c r="D196" s="28" t="s">
        <v>42</v>
      </c>
      <c r="E196" s="11" t="s">
        <v>127</v>
      </c>
      <c r="F196" s="11"/>
      <c r="G196" s="10"/>
      <c r="H196" s="3"/>
      <c r="I196" s="4"/>
      <c r="J196" s="3"/>
      <c r="K196" s="3">
        <v>1</v>
      </c>
      <c r="L196" s="15">
        <f t="shared" si="11"/>
        <v>3</v>
      </c>
      <c r="M196" s="15">
        <f t="shared" si="12"/>
        <v>0</v>
      </c>
    </row>
    <row r="197" spans="1:13" ht="27">
      <c r="A197" s="10">
        <v>196</v>
      </c>
      <c r="B197" s="11" t="s">
        <v>507</v>
      </c>
      <c r="C197" s="12" t="s">
        <v>508</v>
      </c>
      <c r="D197" s="29" t="s">
        <v>55</v>
      </c>
      <c r="E197" s="11" t="s">
        <v>134</v>
      </c>
      <c r="F197" s="11"/>
      <c r="G197" s="10" t="s">
        <v>17</v>
      </c>
      <c r="H197" s="3">
        <v>1</v>
      </c>
      <c r="I197" s="4"/>
      <c r="J197" s="3"/>
      <c r="K197" s="3"/>
      <c r="L197" s="15">
        <f t="shared" si="11"/>
        <v>0</v>
      </c>
      <c r="M197" s="15">
        <f t="shared" si="12"/>
        <v>3</v>
      </c>
    </row>
    <row r="198" spans="1:13" ht="27">
      <c r="A198" s="10">
        <v>197</v>
      </c>
      <c r="B198" s="11" t="s">
        <v>509</v>
      </c>
      <c r="C198" s="12" t="s">
        <v>510</v>
      </c>
      <c r="D198" s="13" t="s">
        <v>15</v>
      </c>
      <c r="E198" s="11" t="s">
        <v>142</v>
      </c>
      <c r="F198" s="11"/>
      <c r="G198" s="10" t="s">
        <v>17</v>
      </c>
      <c r="H198" s="3"/>
      <c r="I198" s="3"/>
      <c r="J198" s="3">
        <v>1</v>
      </c>
      <c r="K198" s="3"/>
      <c r="L198" s="15">
        <f t="shared" si="11"/>
        <v>2</v>
      </c>
      <c r="M198" s="15">
        <f t="shared" si="12"/>
        <v>1</v>
      </c>
    </row>
    <row r="199" spans="1:13" ht="54">
      <c r="A199" s="23">
        <v>198</v>
      </c>
      <c r="B199" s="24" t="s">
        <v>511</v>
      </c>
      <c r="C199" s="24" t="s">
        <v>512</v>
      </c>
      <c r="D199" s="27" t="s">
        <v>38</v>
      </c>
      <c r="E199" s="26"/>
      <c r="F199" s="26"/>
      <c r="G199" s="10"/>
      <c r="H199" s="3"/>
      <c r="I199" s="3"/>
      <c r="J199" s="3">
        <v>1</v>
      </c>
      <c r="K199" s="3"/>
      <c r="L199" s="15">
        <f t="shared" si="11"/>
        <v>2</v>
      </c>
      <c r="M199" s="15">
        <f t="shared" si="12"/>
        <v>1</v>
      </c>
    </row>
    <row r="200" spans="1:13" ht="67.5">
      <c r="A200" s="23">
        <v>199</v>
      </c>
      <c r="B200" s="24" t="s">
        <v>513</v>
      </c>
      <c r="C200" s="24" t="s">
        <v>514</v>
      </c>
      <c r="D200" s="34" t="s">
        <v>94</v>
      </c>
      <c r="E200" s="10"/>
      <c r="F200" s="10"/>
      <c r="G200" s="10"/>
      <c r="H200" s="3">
        <v>1</v>
      </c>
      <c r="I200" s="3"/>
      <c r="J200" s="3"/>
      <c r="K200" s="3"/>
      <c r="L200" s="15">
        <f t="shared" si="11"/>
        <v>0</v>
      </c>
      <c r="M200" s="15">
        <f t="shared" si="12"/>
        <v>3</v>
      </c>
    </row>
    <row r="201" spans="1:13" ht="27">
      <c r="A201" s="10">
        <v>200</v>
      </c>
      <c r="B201" s="11" t="s">
        <v>515</v>
      </c>
      <c r="C201" s="12" t="s">
        <v>516</v>
      </c>
      <c r="D201" s="19" t="s">
        <v>23</v>
      </c>
      <c r="E201" s="11" t="s">
        <v>148</v>
      </c>
      <c r="F201" s="11"/>
      <c r="G201" s="10"/>
      <c r="H201" s="3">
        <v>1</v>
      </c>
      <c r="I201" s="3"/>
      <c r="J201" s="3"/>
      <c r="K201" s="3"/>
      <c r="L201" s="15">
        <f t="shared" si="11"/>
        <v>0</v>
      </c>
      <c r="M201" s="15">
        <f t="shared" si="12"/>
        <v>3</v>
      </c>
    </row>
    <row r="202" spans="1:13">
      <c r="A202" s="10">
        <v>201</v>
      </c>
      <c r="B202" s="11" t="s">
        <v>517</v>
      </c>
      <c r="C202" s="12" t="s">
        <v>518</v>
      </c>
      <c r="D202" s="24" t="s">
        <v>33</v>
      </c>
      <c r="E202" s="11" t="s">
        <v>155</v>
      </c>
      <c r="F202" s="11"/>
      <c r="G202" s="10"/>
      <c r="H202" s="3"/>
      <c r="I202" s="4"/>
      <c r="J202" s="3"/>
      <c r="K202" s="3">
        <v>1</v>
      </c>
      <c r="L202" s="15">
        <f t="shared" si="11"/>
        <v>3</v>
      </c>
      <c r="M202" s="15">
        <f t="shared" si="12"/>
        <v>0</v>
      </c>
    </row>
    <row r="203" spans="1:13" ht="27">
      <c r="A203" s="10">
        <v>202</v>
      </c>
      <c r="B203" s="11" t="s">
        <v>519</v>
      </c>
      <c r="C203" s="12" t="s">
        <v>520</v>
      </c>
      <c r="D203" s="28" t="s">
        <v>42</v>
      </c>
      <c r="E203" s="11" t="s">
        <v>162</v>
      </c>
      <c r="F203" s="11"/>
      <c r="G203" s="10"/>
      <c r="H203" s="3">
        <v>1</v>
      </c>
      <c r="I203" s="4"/>
      <c r="J203" s="3"/>
      <c r="K203" s="3"/>
      <c r="L203" s="15">
        <f t="shared" si="11"/>
        <v>0</v>
      </c>
      <c r="M203" s="15">
        <f t="shared" si="12"/>
        <v>3</v>
      </c>
    </row>
    <row r="204" spans="1:13" ht="27">
      <c r="A204" s="23">
        <v>203</v>
      </c>
      <c r="B204" s="24" t="s">
        <v>521</v>
      </c>
      <c r="C204" s="24" t="s">
        <v>522</v>
      </c>
      <c r="D204" s="32" t="s">
        <v>87</v>
      </c>
      <c r="E204" s="26"/>
      <c r="F204" s="26"/>
      <c r="G204" s="10"/>
      <c r="H204" s="3">
        <v>1</v>
      </c>
      <c r="I204" s="3"/>
      <c r="J204" s="3"/>
      <c r="K204" s="3"/>
      <c r="L204" s="15">
        <f t="shared" si="11"/>
        <v>0</v>
      </c>
      <c r="M204" s="15">
        <f t="shared" si="12"/>
        <v>3</v>
      </c>
    </row>
    <row r="205" spans="1:13">
      <c r="A205" s="10">
        <v>204</v>
      </c>
      <c r="B205" s="11" t="s">
        <v>523</v>
      </c>
      <c r="C205" s="12" t="s">
        <v>524</v>
      </c>
      <c r="D205" s="29" t="s">
        <v>55</v>
      </c>
      <c r="E205" s="11" t="s">
        <v>172</v>
      </c>
      <c r="F205" s="11"/>
      <c r="G205" s="10"/>
      <c r="H205" s="3"/>
      <c r="I205" s="3"/>
      <c r="J205" s="3"/>
      <c r="K205" s="3">
        <v>1</v>
      </c>
      <c r="L205" s="15">
        <f t="shared" si="11"/>
        <v>3</v>
      </c>
      <c r="M205" s="15">
        <f t="shared" si="12"/>
        <v>0</v>
      </c>
    </row>
    <row r="206" spans="1:13" ht="27">
      <c r="A206" s="10">
        <v>205</v>
      </c>
      <c r="B206" s="11" t="s">
        <v>525</v>
      </c>
      <c r="C206" s="12" t="s">
        <v>526</v>
      </c>
      <c r="D206" s="13" t="s">
        <v>15</v>
      </c>
      <c r="E206" s="11" t="s">
        <v>175</v>
      </c>
      <c r="F206" s="11"/>
      <c r="G206" s="10"/>
      <c r="H206" s="3"/>
      <c r="I206" s="3"/>
      <c r="J206" s="3"/>
      <c r="K206" s="3">
        <v>1</v>
      </c>
      <c r="L206" s="15">
        <f t="shared" si="11"/>
        <v>3</v>
      </c>
      <c r="M206" s="15">
        <f t="shared" si="12"/>
        <v>0</v>
      </c>
    </row>
    <row r="207" spans="1:13" ht="27">
      <c r="A207" s="23">
        <v>206</v>
      </c>
      <c r="B207" s="24" t="s">
        <v>527</v>
      </c>
      <c r="C207" s="24" t="s">
        <v>528</v>
      </c>
      <c r="D207" s="11" t="s">
        <v>51</v>
      </c>
      <c r="E207" s="26"/>
      <c r="F207" s="26"/>
      <c r="G207" s="10"/>
      <c r="H207" s="3">
        <v>1</v>
      </c>
      <c r="I207" s="3"/>
      <c r="J207" s="3"/>
      <c r="K207" s="3"/>
      <c r="L207" s="15">
        <f t="shared" si="11"/>
        <v>0</v>
      </c>
      <c r="M207" s="15">
        <f t="shared" si="12"/>
        <v>3</v>
      </c>
    </row>
    <row r="208" spans="1:13" ht="27">
      <c r="A208" s="10">
        <v>207</v>
      </c>
      <c r="B208" s="11" t="s">
        <v>529</v>
      </c>
      <c r="C208" s="12" t="s">
        <v>530</v>
      </c>
      <c r="D208" s="19" t="s">
        <v>23</v>
      </c>
      <c r="E208" s="11" t="s">
        <v>185</v>
      </c>
      <c r="F208" s="11"/>
      <c r="G208" s="10" t="s">
        <v>17</v>
      </c>
      <c r="H208" s="3"/>
      <c r="I208" s="4"/>
      <c r="J208" s="3">
        <v>1</v>
      </c>
      <c r="K208" s="3"/>
      <c r="L208" s="15">
        <f t="shared" si="11"/>
        <v>2</v>
      </c>
      <c r="M208" s="15">
        <f t="shared" si="12"/>
        <v>1</v>
      </c>
    </row>
    <row r="209" spans="1:13" ht="40.5">
      <c r="A209" s="10">
        <v>208</v>
      </c>
      <c r="B209" s="11" t="s">
        <v>531</v>
      </c>
      <c r="C209" s="12" t="s">
        <v>532</v>
      </c>
      <c r="D209" s="24" t="s">
        <v>33</v>
      </c>
      <c r="E209" s="11" t="s">
        <v>188</v>
      </c>
      <c r="F209" s="11"/>
      <c r="G209" s="10" t="s">
        <v>17</v>
      </c>
      <c r="H209" s="3">
        <v>1</v>
      </c>
      <c r="I209" s="4"/>
      <c r="J209" s="3"/>
      <c r="K209" s="3"/>
      <c r="L209" s="15">
        <f t="shared" si="11"/>
        <v>0</v>
      </c>
      <c r="M209" s="15">
        <f t="shared" si="12"/>
        <v>3</v>
      </c>
    </row>
    <row r="210" spans="1:13" ht="40.5">
      <c r="A210" s="10">
        <v>209</v>
      </c>
      <c r="B210" s="11" t="s">
        <v>533</v>
      </c>
      <c r="C210" s="12" t="s">
        <v>534</v>
      </c>
      <c r="D210" s="28" t="s">
        <v>42</v>
      </c>
      <c r="E210" s="11" t="s">
        <v>195</v>
      </c>
      <c r="F210" s="11" t="s">
        <v>535</v>
      </c>
      <c r="G210" s="10"/>
      <c r="H210" s="3"/>
      <c r="I210" s="4"/>
      <c r="J210" s="3"/>
      <c r="K210" s="3">
        <v>1</v>
      </c>
      <c r="L210" s="15">
        <f t="shared" si="11"/>
        <v>3</v>
      </c>
      <c r="M210" s="15">
        <f t="shared" si="12"/>
        <v>0</v>
      </c>
    </row>
    <row r="211" spans="1:13" ht="27">
      <c r="A211" s="23">
        <v>210</v>
      </c>
      <c r="B211" s="24" t="s">
        <v>536</v>
      </c>
      <c r="C211" s="24" t="s">
        <v>537</v>
      </c>
      <c r="D211" s="35" t="s">
        <v>102</v>
      </c>
      <c r="E211" s="11"/>
      <c r="F211" s="33" t="s">
        <v>28</v>
      </c>
      <c r="G211" s="10" t="s">
        <v>29</v>
      </c>
      <c r="H211" s="3"/>
      <c r="I211" s="3">
        <v>1</v>
      </c>
      <c r="J211" s="3"/>
      <c r="K211" s="3"/>
      <c r="L211" s="15">
        <f t="shared" si="11"/>
        <v>1</v>
      </c>
      <c r="M211" s="15">
        <f t="shared" si="12"/>
        <v>2</v>
      </c>
    </row>
    <row r="212" spans="1:13" ht="27">
      <c r="A212" s="10">
        <v>211</v>
      </c>
      <c r="B212" s="11" t="s">
        <v>538</v>
      </c>
      <c r="C212" s="12" t="s">
        <v>539</v>
      </c>
      <c r="D212" s="29" t="s">
        <v>55</v>
      </c>
      <c r="E212" s="11" t="s">
        <v>202</v>
      </c>
      <c r="F212" s="11"/>
      <c r="G212" s="10" t="s">
        <v>17</v>
      </c>
      <c r="H212" s="3"/>
      <c r="I212" s="4"/>
      <c r="J212" s="3">
        <v>1</v>
      </c>
      <c r="K212" s="3"/>
      <c r="L212" s="15">
        <f t="shared" si="11"/>
        <v>2</v>
      </c>
      <c r="M212" s="15">
        <f t="shared" si="12"/>
        <v>1</v>
      </c>
    </row>
    <row r="213" spans="1:13">
      <c r="A213" s="10">
        <v>212</v>
      </c>
      <c r="B213" s="11" t="s">
        <v>540</v>
      </c>
      <c r="C213" s="12" t="s">
        <v>541</v>
      </c>
      <c r="D213" s="13" t="s">
        <v>15</v>
      </c>
      <c r="E213" s="11" t="s">
        <v>212</v>
      </c>
      <c r="F213" s="11"/>
      <c r="G213" s="10" t="s">
        <v>17</v>
      </c>
      <c r="H213" s="3"/>
      <c r="I213" s="4">
        <v>1</v>
      </c>
      <c r="J213" s="3"/>
      <c r="K213" s="3"/>
      <c r="L213" s="15">
        <f t="shared" si="11"/>
        <v>1</v>
      </c>
      <c r="M213" s="15">
        <f t="shared" si="12"/>
        <v>2</v>
      </c>
    </row>
    <row r="214" spans="1:13">
      <c r="A214" s="10">
        <v>213</v>
      </c>
      <c r="B214" s="11" t="s">
        <v>542</v>
      </c>
      <c r="C214" s="12" t="s">
        <v>543</v>
      </c>
      <c r="D214" s="19" t="s">
        <v>23</v>
      </c>
      <c r="E214" s="11" t="s">
        <v>216</v>
      </c>
      <c r="F214" s="11"/>
      <c r="G214" s="10"/>
      <c r="H214" s="3"/>
      <c r="I214" s="3"/>
      <c r="J214" s="3"/>
      <c r="K214" s="3">
        <v>1</v>
      </c>
      <c r="L214" s="15">
        <f t="shared" si="11"/>
        <v>3</v>
      </c>
      <c r="M214" s="15">
        <f t="shared" si="12"/>
        <v>0</v>
      </c>
    </row>
    <row r="215" spans="1:13">
      <c r="A215" s="23">
        <v>214</v>
      </c>
      <c r="B215" s="24" t="s">
        <v>544</v>
      </c>
      <c r="C215" s="24" t="s">
        <v>545</v>
      </c>
      <c r="D215" s="35" t="s">
        <v>102</v>
      </c>
      <c r="E215" s="38"/>
      <c r="F215" s="33" t="s">
        <v>28</v>
      </c>
      <c r="G215" s="10" t="s">
        <v>17</v>
      </c>
      <c r="H215" s="3">
        <v>1</v>
      </c>
      <c r="I215" s="3"/>
      <c r="J215" s="3"/>
      <c r="K215" s="3"/>
      <c r="L215" s="15">
        <f t="shared" si="11"/>
        <v>0</v>
      </c>
      <c r="M215" s="15">
        <f t="shared" si="12"/>
        <v>3</v>
      </c>
    </row>
    <row r="216" spans="1:13" ht="54">
      <c r="A216" s="23">
        <v>215</v>
      </c>
      <c r="B216" s="36" t="s">
        <v>546</v>
      </c>
      <c r="C216" s="36" t="s">
        <v>547</v>
      </c>
      <c r="D216" s="37" t="s">
        <v>94</v>
      </c>
      <c r="E216" s="38"/>
      <c r="F216" s="38"/>
      <c r="G216" s="10"/>
      <c r="H216" s="3">
        <v>1</v>
      </c>
      <c r="I216" s="3"/>
      <c r="J216" s="3"/>
      <c r="K216" s="3"/>
      <c r="L216" s="15">
        <f t="shared" si="11"/>
        <v>0</v>
      </c>
      <c r="M216" s="15">
        <f t="shared" si="12"/>
        <v>3</v>
      </c>
    </row>
    <row r="217" spans="1:13" ht="40.5">
      <c r="A217" s="10">
        <v>216</v>
      </c>
      <c r="B217" s="11" t="s">
        <v>548</v>
      </c>
      <c r="C217" s="12" t="s">
        <v>549</v>
      </c>
      <c r="D217" s="24" t="s">
        <v>33</v>
      </c>
      <c r="E217" s="11" t="s">
        <v>226</v>
      </c>
      <c r="F217" s="11"/>
      <c r="G217" s="10" t="s">
        <v>17</v>
      </c>
      <c r="H217" s="3"/>
      <c r="I217" s="4"/>
      <c r="J217" s="3"/>
      <c r="K217" s="3">
        <v>1</v>
      </c>
      <c r="L217" s="15">
        <f t="shared" si="11"/>
        <v>3</v>
      </c>
      <c r="M217" s="15">
        <f t="shared" si="12"/>
        <v>0</v>
      </c>
    </row>
    <row r="218" spans="1:13">
      <c r="A218" s="10">
        <v>217</v>
      </c>
      <c r="B218" s="11" t="s">
        <v>550</v>
      </c>
      <c r="C218" s="12" t="s">
        <v>551</v>
      </c>
      <c r="D218" s="28" t="s">
        <v>42</v>
      </c>
      <c r="E218" s="11" t="s">
        <v>230</v>
      </c>
      <c r="F218" s="11"/>
      <c r="G218" s="10" t="s">
        <v>17</v>
      </c>
      <c r="H218" s="3"/>
      <c r="I218" s="4"/>
      <c r="J218" s="3">
        <v>1</v>
      </c>
      <c r="K218" s="3"/>
      <c r="L218" s="15">
        <f t="shared" si="11"/>
        <v>2</v>
      </c>
      <c r="M218" s="15">
        <f t="shared" si="12"/>
        <v>1</v>
      </c>
    </row>
    <row r="219" spans="1:13" ht="27">
      <c r="A219" s="10">
        <v>218</v>
      </c>
      <c r="B219" s="11" t="s">
        <v>552</v>
      </c>
      <c r="C219" s="12" t="s">
        <v>553</v>
      </c>
      <c r="D219" s="29" t="s">
        <v>55</v>
      </c>
      <c r="E219" s="11" t="s">
        <v>237</v>
      </c>
      <c r="F219" s="11"/>
      <c r="G219" s="10"/>
      <c r="H219" s="3"/>
      <c r="I219" s="4"/>
      <c r="J219" s="3">
        <v>1</v>
      </c>
      <c r="K219" s="3"/>
      <c r="L219" s="15">
        <f t="shared" si="11"/>
        <v>2</v>
      </c>
      <c r="M219" s="15">
        <f t="shared" si="12"/>
        <v>1</v>
      </c>
    </row>
    <row r="220" spans="1:13" ht="27">
      <c r="A220" s="10">
        <v>219</v>
      </c>
      <c r="B220" s="11" t="s">
        <v>554</v>
      </c>
      <c r="C220" s="12" t="s">
        <v>555</v>
      </c>
      <c r="D220" s="13" t="s">
        <v>15</v>
      </c>
      <c r="E220" s="11" t="s">
        <v>16</v>
      </c>
      <c r="F220" s="11"/>
      <c r="G220" s="10" t="s">
        <v>17</v>
      </c>
      <c r="H220" s="3"/>
      <c r="I220" s="3">
        <v>1</v>
      </c>
      <c r="J220" s="3"/>
      <c r="K220" s="3"/>
      <c r="L220" s="15">
        <f t="shared" si="11"/>
        <v>1</v>
      </c>
      <c r="M220" s="15">
        <f t="shared" si="12"/>
        <v>2</v>
      </c>
    </row>
    <row r="221" spans="1:13">
      <c r="A221" s="10">
        <v>220</v>
      </c>
      <c r="B221" s="11" t="s">
        <v>556</v>
      </c>
      <c r="C221" s="12" t="s">
        <v>557</v>
      </c>
      <c r="D221" s="19" t="s">
        <v>23</v>
      </c>
      <c r="E221" s="11" t="s">
        <v>24</v>
      </c>
      <c r="F221" s="11"/>
      <c r="G221" s="10"/>
      <c r="H221" s="3"/>
      <c r="I221" s="3"/>
      <c r="J221" s="3"/>
      <c r="K221" s="3">
        <v>1</v>
      </c>
      <c r="L221" s="15">
        <f t="shared" si="11"/>
        <v>3</v>
      </c>
      <c r="M221" s="15">
        <f t="shared" si="12"/>
        <v>0</v>
      </c>
    </row>
    <row r="222" spans="1:13" ht="54">
      <c r="A222" s="10">
        <v>221</v>
      </c>
      <c r="B222" s="11" t="s">
        <v>558</v>
      </c>
      <c r="C222" s="12" t="s">
        <v>559</v>
      </c>
      <c r="D222" s="24" t="s">
        <v>33</v>
      </c>
      <c r="E222" s="11" t="s">
        <v>34</v>
      </c>
      <c r="F222" s="11"/>
      <c r="G222" s="10"/>
      <c r="H222" s="3"/>
      <c r="I222" s="3"/>
      <c r="J222" s="3"/>
      <c r="K222" s="3">
        <v>1</v>
      </c>
      <c r="L222" s="15">
        <f t="shared" si="11"/>
        <v>3</v>
      </c>
      <c r="M222" s="15">
        <f t="shared" si="12"/>
        <v>0</v>
      </c>
    </row>
    <row r="223" spans="1:13" ht="27">
      <c r="A223" s="23">
        <v>222</v>
      </c>
      <c r="B223" s="24" t="s">
        <v>560</v>
      </c>
      <c r="C223" s="24" t="s">
        <v>561</v>
      </c>
      <c r="D223" s="11" t="s">
        <v>78</v>
      </c>
      <c r="E223" s="26"/>
      <c r="F223" s="26"/>
      <c r="G223" s="10" t="s">
        <v>29</v>
      </c>
      <c r="H223" s="3"/>
      <c r="I223" s="3"/>
      <c r="J223" s="3"/>
      <c r="K223" s="3">
        <v>1</v>
      </c>
      <c r="L223" s="15">
        <f t="shared" si="11"/>
        <v>3</v>
      </c>
      <c r="M223" s="15">
        <f t="shared" si="12"/>
        <v>0</v>
      </c>
    </row>
    <row r="224" spans="1:13" ht="27">
      <c r="A224" s="10">
        <v>223</v>
      </c>
      <c r="B224" s="11" t="s">
        <v>562</v>
      </c>
      <c r="C224" s="12" t="s">
        <v>563</v>
      </c>
      <c r="D224" s="28" t="s">
        <v>42</v>
      </c>
      <c r="E224" s="11" t="s">
        <v>43</v>
      </c>
      <c r="F224" s="11"/>
      <c r="G224" s="10" t="s">
        <v>17</v>
      </c>
      <c r="H224" s="3"/>
      <c r="I224" s="3">
        <v>1</v>
      </c>
      <c r="J224" s="3"/>
      <c r="K224" s="3"/>
      <c r="L224" s="15">
        <f t="shared" si="11"/>
        <v>1</v>
      </c>
      <c r="M224" s="15">
        <f t="shared" si="12"/>
        <v>2</v>
      </c>
    </row>
    <row r="225" spans="1:13">
      <c r="A225" s="10">
        <v>224</v>
      </c>
      <c r="B225" s="11" t="s">
        <v>564</v>
      </c>
      <c r="C225" s="12" t="s">
        <v>565</v>
      </c>
      <c r="D225" s="29" t="s">
        <v>55</v>
      </c>
      <c r="E225" s="11" t="s">
        <v>56</v>
      </c>
      <c r="F225" s="11"/>
      <c r="G225" s="10"/>
      <c r="H225" s="3"/>
      <c r="I225" s="4"/>
      <c r="J225" s="3"/>
      <c r="K225" s="3">
        <v>1</v>
      </c>
      <c r="L225" s="15">
        <f t="shared" si="11"/>
        <v>3</v>
      </c>
      <c r="M225" s="15">
        <f t="shared" si="12"/>
        <v>0</v>
      </c>
    </row>
    <row r="226" spans="1:13" ht="27">
      <c r="A226" s="10">
        <v>225</v>
      </c>
      <c r="B226" s="11" t="s">
        <v>566</v>
      </c>
      <c r="C226" s="12" t="s">
        <v>567</v>
      </c>
      <c r="D226" s="13" t="s">
        <v>15</v>
      </c>
      <c r="E226" s="11" t="s">
        <v>59</v>
      </c>
      <c r="F226" s="11"/>
      <c r="G226" s="10"/>
      <c r="H226" s="3"/>
      <c r="I226" s="4"/>
      <c r="J226" s="3"/>
      <c r="K226" s="3">
        <v>1</v>
      </c>
      <c r="L226" s="15">
        <f t="shared" si="11"/>
        <v>3</v>
      </c>
      <c r="M226" s="15">
        <f t="shared" si="12"/>
        <v>0</v>
      </c>
    </row>
    <row r="227" spans="1:13" ht="40.5">
      <c r="A227" s="10">
        <v>226</v>
      </c>
      <c r="B227" s="11" t="s">
        <v>568</v>
      </c>
      <c r="C227" s="12" t="s">
        <v>569</v>
      </c>
      <c r="D227" s="19" t="s">
        <v>23</v>
      </c>
      <c r="E227" s="11" t="s">
        <v>70</v>
      </c>
      <c r="F227" s="11"/>
      <c r="G227" s="10" t="s">
        <v>17</v>
      </c>
      <c r="H227" s="3"/>
      <c r="I227" s="3"/>
      <c r="J227" s="3"/>
      <c r="K227" s="3">
        <v>1</v>
      </c>
      <c r="L227" s="15">
        <f t="shared" si="11"/>
        <v>3</v>
      </c>
      <c r="M227" s="15">
        <f t="shared" si="12"/>
        <v>0</v>
      </c>
    </row>
    <row r="228" spans="1:13" ht="27">
      <c r="A228" s="23">
        <v>227</v>
      </c>
      <c r="B228" s="24" t="s">
        <v>570</v>
      </c>
      <c r="C228" s="24" t="s">
        <v>571</v>
      </c>
      <c r="D228" s="11" t="s">
        <v>51</v>
      </c>
      <c r="E228" s="26"/>
      <c r="F228" s="26"/>
      <c r="G228" s="10" t="s">
        <v>29</v>
      </c>
      <c r="H228" s="3"/>
      <c r="I228" s="3"/>
      <c r="J228" s="3">
        <v>1</v>
      </c>
      <c r="K228" s="3"/>
      <c r="L228" s="15">
        <f t="shared" si="11"/>
        <v>2</v>
      </c>
      <c r="M228" s="15">
        <f t="shared" si="12"/>
        <v>1</v>
      </c>
    </row>
    <row r="229" spans="1:13">
      <c r="A229" s="10">
        <v>228</v>
      </c>
      <c r="B229" s="11" t="s">
        <v>572</v>
      </c>
      <c r="C229" s="12" t="s">
        <v>573</v>
      </c>
      <c r="D229" s="24" t="s">
        <v>33</v>
      </c>
      <c r="E229" s="11" t="s">
        <v>83</v>
      </c>
      <c r="F229" s="11"/>
      <c r="G229" s="10" t="s">
        <v>17</v>
      </c>
      <c r="H229" s="3">
        <v>1</v>
      </c>
      <c r="I229" s="3"/>
      <c r="J229" s="3"/>
      <c r="K229" s="3"/>
      <c r="L229" s="15">
        <f t="shared" si="11"/>
        <v>0</v>
      </c>
      <c r="M229" s="15">
        <f t="shared" si="12"/>
        <v>3</v>
      </c>
    </row>
    <row r="230" spans="1:13" ht="27">
      <c r="A230" s="23">
        <v>229</v>
      </c>
      <c r="B230" s="24" t="s">
        <v>574</v>
      </c>
      <c r="C230" s="24" t="s">
        <v>575</v>
      </c>
      <c r="D230" s="11" t="s">
        <v>223</v>
      </c>
      <c r="E230" s="26"/>
      <c r="F230" s="26"/>
      <c r="G230" s="10"/>
      <c r="H230" s="3"/>
      <c r="I230" s="3"/>
      <c r="J230" s="3">
        <v>1</v>
      </c>
      <c r="K230" s="3"/>
      <c r="L230" s="15">
        <f t="shared" si="11"/>
        <v>2</v>
      </c>
      <c r="M230" s="15">
        <f t="shared" si="12"/>
        <v>1</v>
      </c>
    </row>
    <row r="231" spans="1:13" ht="27">
      <c r="A231" s="10">
        <v>230</v>
      </c>
      <c r="B231" s="11" t="s">
        <v>576</v>
      </c>
      <c r="C231" s="12" t="s">
        <v>577</v>
      </c>
      <c r="D231" s="28" t="s">
        <v>42</v>
      </c>
      <c r="E231" s="11" t="s">
        <v>90</v>
      </c>
      <c r="F231" s="11"/>
      <c r="G231" s="10"/>
      <c r="H231" s="3"/>
      <c r="I231" s="3">
        <v>1</v>
      </c>
      <c r="J231" s="3"/>
      <c r="K231" s="3"/>
      <c r="L231" s="15">
        <f t="shared" si="11"/>
        <v>1</v>
      </c>
      <c r="M231" s="15">
        <f t="shared" si="12"/>
        <v>2</v>
      </c>
    </row>
    <row r="232" spans="1:13">
      <c r="A232" s="23">
        <v>231</v>
      </c>
      <c r="B232" s="24" t="s">
        <v>578</v>
      </c>
      <c r="C232" s="24" t="s">
        <v>579</v>
      </c>
      <c r="D232" s="33" t="s">
        <v>28</v>
      </c>
      <c r="E232" s="10"/>
      <c r="F232" s="10"/>
      <c r="G232" s="10" t="s">
        <v>29</v>
      </c>
      <c r="H232" s="3"/>
      <c r="I232" s="3">
        <v>1</v>
      </c>
      <c r="J232" s="3"/>
      <c r="K232" s="3"/>
      <c r="L232" s="15">
        <f t="shared" si="11"/>
        <v>1</v>
      </c>
      <c r="M232" s="15">
        <f t="shared" si="12"/>
        <v>2</v>
      </c>
    </row>
    <row r="233" spans="1:13" ht="27">
      <c r="A233" s="10">
        <v>232</v>
      </c>
      <c r="B233" s="11" t="s">
        <v>580</v>
      </c>
      <c r="C233" s="12" t="s">
        <v>581</v>
      </c>
      <c r="D233" s="29" t="s">
        <v>55</v>
      </c>
      <c r="E233" s="11" t="s">
        <v>98</v>
      </c>
      <c r="F233" s="11"/>
      <c r="G233" s="10" t="s">
        <v>17</v>
      </c>
      <c r="H233" s="3"/>
      <c r="I233" s="3"/>
      <c r="J233" s="3"/>
      <c r="K233" s="3">
        <v>1</v>
      </c>
      <c r="L233" s="15">
        <f t="shared" si="11"/>
        <v>3</v>
      </c>
      <c r="M233" s="15">
        <f t="shared" si="12"/>
        <v>0</v>
      </c>
    </row>
    <row r="234" spans="1:13" ht="27">
      <c r="A234" s="10">
        <v>233</v>
      </c>
      <c r="B234" s="11" t="s">
        <v>582</v>
      </c>
      <c r="C234" s="12" t="s">
        <v>583</v>
      </c>
      <c r="D234" s="13" t="s">
        <v>15</v>
      </c>
      <c r="E234" s="11" t="s">
        <v>106</v>
      </c>
      <c r="F234" s="11"/>
      <c r="G234" s="10"/>
      <c r="H234" s="3"/>
      <c r="I234" s="3"/>
      <c r="J234" s="3"/>
      <c r="K234" s="3">
        <v>1</v>
      </c>
      <c r="L234" s="15">
        <f t="shared" si="11"/>
        <v>3</v>
      </c>
      <c r="M234" s="15">
        <f t="shared" si="12"/>
        <v>0</v>
      </c>
    </row>
    <row r="235" spans="1:13" ht="27">
      <c r="A235" s="10">
        <v>234</v>
      </c>
      <c r="B235" s="11" t="s">
        <v>584</v>
      </c>
      <c r="C235" s="12" t="s">
        <v>585</v>
      </c>
      <c r="D235" s="19" t="s">
        <v>23</v>
      </c>
      <c r="E235" s="11" t="s">
        <v>113</v>
      </c>
      <c r="F235" s="11"/>
      <c r="G235" s="10"/>
      <c r="H235" s="3">
        <v>1</v>
      </c>
      <c r="I235" s="3"/>
      <c r="J235" s="3"/>
      <c r="K235" s="3"/>
      <c r="L235" s="15">
        <f t="shared" si="11"/>
        <v>0</v>
      </c>
      <c r="M235" s="15">
        <f t="shared" si="12"/>
        <v>3</v>
      </c>
    </row>
    <row r="236" spans="1:13" ht="27">
      <c r="A236" s="23">
        <v>235</v>
      </c>
      <c r="B236" s="24" t="s">
        <v>586</v>
      </c>
      <c r="C236" s="24" t="s">
        <v>587</v>
      </c>
      <c r="D236" s="11" t="s">
        <v>223</v>
      </c>
      <c r="E236" s="26"/>
      <c r="F236" s="26"/>
      <c r="G236" s="10"/>
      <c r="H236" s="3">
        <v>1</v>
      </c>
      <c r="I236" s="3"/>
      <c r="J236" s="3"/>
      <c r="K236" s="3"/>
      <c r="L236" s="15">
        <f t="shared" si="11"/>
        <v>0</v>
      </c>
      <c r="M236" s="15">
        <f t="shared" si="12"/>
        <v>3</v>
      </c>
    </row>
    <row r="237" spans="1:13" ht="27">
      <c r="A237" s="10">
        <v>236</v>
      </c>
      <c r="B237" s="11" t="s">
        <v>588</v>
      </c>
      <c r="C237" s="12" t="s">
        <v>589</v>
      </c>
      <c r="D237" s="24" t="s">
        <v>33</v>
      </c>
      <c r="E237" s="11" t="s">
        <v>117</v>
      </c>
      <c r="F237" s="11"/>
      <c r="G237" s="10"/>
      <c r="H237" s="3"/>
      <c r="I237" s="3"/>
      <c r="J237" s="3"/>
      <c r="K237" s="3">
        <v>1</v>
      </c>
      <c r="L237" s="15">
        <f t="shared" si="11"/>
        <v>3</v>
      </c>
      <c r="M237" s="15">
        <f t="shared" si="12"/>
        <v>0</v>
      </c>
    </row>
    <row r="238" spans="1:13">
      <c r="A238" s="10">
        <v>237</v>
      </c>
      <c r="B238" s="11" t="s">
        <v>590</v>
      </c>
      <c r="C238" s="12" t="s">
        <v>591</v>
      </c>
      <c r="D238" s="28" t="s">
        <v>42</v>
      </c>
      <c r="E238" s="11" t="s">
        <v>127</v>
      </c>
      <c r="F238" s="11"/>
      <c r="G238" s="10" t="s">
        <v>17</v>
      </c>
      <c r="H238" s="3"/>
      <c r="I238" s="3"/>
      <c r="J238" s="3">
        <v>1</v>
      </c>
      <c r="K238" s="3"/>
      <c r="L238" s="15">
        <f t="shared" si="11"/>
        <v>2</v>
      </c>
      <c r="M238" s="15">
        <f t="shared" si="12"/>
        <v>1</v>
      </c>
    </row>
    <row r="239" spans="1:13" ht="27">
      <c r="A239" s="10">
        <v>238</v>
      </c>
      <c r="B239" s="11" t="s">
        <v>592</v>
      </c>
      <c r="C239" s="12" t="s">
        <v>593</v>
      </c>
      <c r="D239" s="29" t="s">
        <v>55</v>
      </c>
      <c r="E239" s="11" t="s">
        <v>134</v>
      </c>
      <c r="F239" s="11"/>
      <c r="G239" s="10"/>
      <c r="H239" s="3"/>
      <c r="I239" s="4"/>
      <c r="J239" s="3">
        <v>1</v>
      </c>
      <c r="K239" s="3"/>
      <c r="L239" s="15">
        <f t="shared" si="11"/>
        <v>2</v>
      </c>
      <c r="M239" s="15">
        <f t="shared" si="12"/>
        <v>1</v>
      </c>
    </row>
    <row r="240" spans="1:13" ht="27">
      <c r="A240" s="23">
        <v>239</v>
      </c>
      <c r="B240" s="24" t="s">
        <v>594</v>
      </c>
      <c r="C240" s="24" t="s">
        <v>595</v>
      </c>
      <c r="D240" s="11" t="s">
        <v>123</v>
      </c>
      <c r="E240" s="26"/>
      <c r="F240" s="26"/>
      <c r="G240" s="10" t="s">
        <v>29</v>
      </c>
      <c r="H240" s="3">
        <v>1</v>
      </c>
      <c r="I240" s="3"/>
      <c r="J240" s="3"/>
      <c r="K240" s="3"/>
      <c r="L240" s="15">
        <f t="shared" si="11"/>
        <v>0</v>
      </c>
      <c r="M240" s="15">
        <f t="shared" si="12"/>
        <v>3</v>
      </c>
    </row>
    <row r="241" spans="1:13">
      <c r="A241" s="10">
        <v>240</v>
      </c>
      <c r="B241" s="11" t="s">
        <v>596</v>
      </c>
      <c r="C241" s="12" t="s">
        <v>597</v>
      </c>
      <c r="D241" s="13" t="s">
        <v>15</v>
      </c>
      <c r="E241" s="11" t="s">
        <v>142</v>
      </c>
      <c r="F241" s="11"/>
      <c r="G241" s="10"/>
      <c r="H241" s="3"/>
      <c r="I241" s="3"/>
      <c r="J241" s="3">
        <v>1</v>
      </c>
      <c r="K241" s="3"/>
      <c r="L241" s="15">
        <f t="shared" si="11"/>
        <v>2</v>
      </c>
      <c r="M241" s="15">
        <f t="shared" si="12"/>
        <v>1</v>
      </c>
    </row>
    <row r="242" spans="1:13" ht="27">
      <c r="A242" s="10">
        <v>241</v>
      </c>
      <c r="B242" s="11" t="s">
        <v>598</v>
      </c>
      <c r="C242" s="12" t="s">
        <v>599</v>
      </c>
      <c r="D242" s="19" t="s">
        <v>23</v>
      </c>
      <c r="E242" s="11" t="s">
        <v>148</v>
      </c>
      <c r="F242" s="11"/>
      <c r="G242" s="10" t="s">
        <v>17</v>
      </c>
      <c r="H242" s="3"/>
      <c r="I242" s="4"/>
      <c r="J242" s="3">
        <v>1</v>
      </c>
      <c r="K242" s="3"/>
      <c r="L242" s="15">
        <f t="shared" si="11"/>
        <v>2</v>
      </c>
      <c r="M242" s="15">
        <f t="shared" si="12"/>
        <v>1</v>
      </c>
    </row>
    <row r="243" spans="1:13">
      <c r="A243" s="23">
        <v>242</v>
      </c>
      <c r="B243" s="24" t="s">
        <v>600</v>
      </c>
      <c r="C243" s="24" t="s">
        <v>601</v>
      </c>
      <c r="D243" s="35" t="s">
        <v>102</v>
      </c>
      <c r="E243" s="26"/>
      <c r="F243" s="26"/>
      <c r="G243" s="10" t="s">
        <v>17</v>
      </c>
      <c r="H243" s="3"/>
      <c r="I243" s="3"/>
      <c r="J243" s="3">
        <v>1</v>
      </c>
      <c r="K243" s="3"/>
      <c r="L243" s="15">
        <f t="shared" si="11"/>
        <v>2</v>
      </c>
      <c r="M243" s="15">
        <f t="shared" si="12"/>
        <v>1</v>
      </c>
    </row>
    <row r="244" spans="1:13" ht="27">
      <c r="A244" s="10">
        <v>243</v>
      </c>
      <c r="B244" s="11" t="s">
        <v>602</v>
      </c>
      <c r="C244" s="12" t="s">
        <v>603</v>
      </c>
      <c r="D244" s="24" t="s">
        <v>33</v>
      </c>
      <c r="E244" s="11" t="s">
        <v>155</v>
      </c>
      <c r="F244" s="11"/>
      <c r="G244" s="10" t="s">
        <v>17</v>
      </c>
      <c r="H244" s="3"/>
      <c r="I244" s="4">
        <v>1</v>
      </c>
      <c r="J244" s="3"/>
      <c r="K244" s="3"/>
      <c r="L244" s="15">
        <f t="shared" si="11"/>
        <v>1</v>
      </c>
      <c r="M244" s="15">
        <f t="shared" si="12"/>
        <v>2</v>
      </c>
    </row>
    <row r="245" spans="1:13" ht="27">
      <c r="A245" s="23">
        <v>244</v>
      </c>
      <c r="B245" s="24" t="s">
        <v>604</v>
      </c>
      <c r="C245" s="24" t="s">
        <v>605</v>
      </c>
      <c r="D245" s="11" t="s">
        <v>51</v>
      </c>
      <c r="E245" s="26"/>
      <c r="F245" s="26"/>
      <c r="G245" s="10" t="s">
        <v>29</v>
      </c>
      <c r="H245" s="3"/>
      <c r="I245" s="3"/>
      <c r="J245" s="3"/>
      <c r="K245" s="3">
        <v>1</v>
      </c>
      <c r="L245" s="15">
        <f t="shared" si="11"/>
        <v>3</v>
      </c>
      <c r="M245" s="15">
        <f t="shared" si="12"/>
        <v>0</v>
      </c>
    </row>
    <row r="246" spans="1:13" ht="27">
      <c r="A246" s="10">
        <v>245</v>
      </c>
      <c r="B246" s="11" t="s">
        <v>606</v>
      </c>
      <c r="C246" s="12" t="s">
        <v>607</v>
      </c>
      <c r="D246" s="28" t="s">
        <v>42</v>
      </c>
      <c r="E246" s="11" t="s">
        <v>162</v>
      </c>
      <c r="F246" s="11"/>
      <c r="G246" s="10"/>
      <c r="H246" s="3"/>
      <c r="I246" s="4"/>
      <c r="J246" s="3">
        <v>1</v>
      </c>
      <c r="K246" s="3"/>
      <c r="L246" s="15">
        <f t="shared" si="11"/>
        <v>2</v>
      </c>
      <c r="M246" s="15">
        <f t="shared" si="12"/>
        <v>1</v>
      </c>
    </row>
    <row r="247" spans="1:13" ht="27">
      <c r="A247" s="10">
        <v>246</v>
      </c>
      <c r="B247" s="11" t="s">
        <v>608</v>
      </c>
      <c r="C247" s="12" t="s">
        <v>609</v>
      </c>
      <c r="D247" s="28" t="s">
        <v>42</v>
      </c>
      <c r="E247" s="11" t="s">
        <v>230</v>
      </c>
      <c r="F247" s="11"/>
      <c r="G247" s="10"/>
      <c r="H247" s="3">
        <v>1</v>
      </c>
      <c r="I247" s="4"/>
      <c r="J247" s="3"/>
      <c r="K247" s="3"/>
      <c r="L247" s="15">
        <f t="shared" si="11"/>
        <v>0</v>
      </c>
      <c r="M247" s="15">
        <f t="shared" si="12"/>
        <v>3</v>
      </c>
    </row>
    <row r="248" spans="1:13" ht="27">
      <c r="A248" s="10">
        <v>247</v>
      </c>
      <c r="B248" s="11" t="s">
        <v>610</v>
      </c>
      <c r="C248" s="12" t="s">
        <v>611</v>
      </c>
      <c r="D248" s="29" t="s">
        <v>55</v>
      </c>
      <c r="E248" s="11" t="s">
        <v>172</v>
      </c>
      <c r="F248" s="11"/>
      <c r="G248" s="10" t="s">
        <v>17</v>
      </c>
      <c r="H248" s="3"/>
      <c r="I248" s="4">
        <v>1</v>
      </c>
      <c r="J248" s="3"/>
      <c r="K248" s="3"/>
      <c r="L248" s="15">
        <f t="shared" si="11"/>
        <v>1</v>
      </c>
      <c r="M248" s="15">
        <f t="shared" si="12"/>
        <v>2</v>
      </c>
    </row>
    <row r="249" spans="1:13">
      <c r="A249" s="10">
        <v>248</v>
      </c>
      <c r="B249" s="11" t="s">
        <v>612</v>
      </c>
      <c r="C249" s="12" t="s">
        <v>613</v>
      </c>
      <c r="D249" s="13" t="s">
        <v>15</v>
      </c>
      <c r="E249" s="11" t="s">
        <v>175</v>
      </c>
      <c r="F249" s="11"/>
      <c r="G249" s="10" t="s">
        <v>17</v>
      </c>
      <c r="H249" s="3"/>
      <c r="I249" s="3">
        <v>1</v>
      </c>
      <c r="J249" s="3"/>
      <c r="K249" s="3"/>
      <c r="L249" s="15">
        <f t="shared" si="11"/>
        <v>1</v>
      </c>
      <c r="M249" s="15">
        <f t="shared" si="12"/>
        <v>2</v>
      </c>
    </row>
    <row r="250" spans="1:13">
      <c r="A250" s="10">
        <v>249</v>
      </c>
      <c r="B250" s="11" t="s">
        <v>614</v>
      </c>
      <c r="C250" s="12" t="s">
        <v>615</v>
      </c>
      <c r="D250" s="19" t="s">
        <v>23</v>
      </c>
      <c r="E250" s="11" t="s">
        <v>185</v>
      </c>
      <c r="F250" s="11"/>
      <c r="G250" s="10"/>
      <c r="H250" s="3"/>
      <c r="I250" s="4"/>
      <c r="J250" s="3">
        <v>1</v>
      </c>
      <c r="K250" s="3"/>
      <c r="L250" s="15">
        <f t="shared" si="11"/>
        <v>2</v>
      </c>
      <c r="M250" s="15">
        <f t="shared" si="12"/>
        <v>1</v>
      </c>
    </row>
    <row r="251" spans="1:13" ht="27">
      <c r="A251" s="10">
        <v>250</v>
      </c>
      <c r="B251" s="11" t="s">
        <v>616</v>
      </c>
      <c r="C251" s="12" t="s">
        <v>617</v>
      </c>
      <c r="D251" s="24" t="s">
        <v>33</v>
      </c>
      <c r="E251" s="11" t="s">
        <v>188</v>
      </c>
      <c r="F251" s="11"/>
      <c r="G251" s="10"/>
      <c r="H251" s="3"/>
      <c r="I251" s="4">
        <v>1</v>
      </c>
      <c r="J251" s="3"/>
      <c r="K251" s="3"/>
      <c r="L251" s="15">
        <f t="shared" si="11"/>
        <v>1</v>
      </c>
      <c r="M251" s="15">
        <f t="shared" si="12"/>
        <v>2</v>
      </c>
    </row>
    <row r="252" spans="1:13">
      <c r="A252" s="10">
        <v>251</v>
      </c>
      <c r="B252" s="11" t="s">
        <v>618</v>
      </c>
      <c r="C252" s="12" t="s">
        <v>619</v>
      </c>
      <c r="D252" s="28" t="s">
        <v>42</v>
      </c>
      <c r="E252" s="11" t="s">
        <v>195</v>
      </c>
      <c r="F252" s="11"/>
      <c r="G252" s="10" t="s">
        <v>17</v>
      </c>
      <c r="H252" s="3"/>
      <c r="I252" s="3"/>
      <c r="J252" s="3">
        <v>1</v>
      </c>
      <c r="K252" s="3"/>
      <c r="L252" s="15">
        <f t="shared" si="11"/>
        <v>2</v>
      </c>
      <c r="M252" s="15">
        <f t="shared" si="12"/>
        <v>1</v>
      </c>
    </row>
    <row r="253" spans="1:13" ht="27">
      <c r="A253" s="23">
        <v>252</v>
      </c>
      <c r="B253" s="24" t="s">
        <v>620</v>
      </c>
      <c r="C253" s="24" t="s">
        <v>621</v>
      </c>
      <c r="D253" s="11" t="s">
        <v>66</v>
      </c>
      <c r="E253" s="26"/>
      <c r="F253" s="26"/>
      <c r="G253" s="10" t="s">
        <v>29</v>
      </c>
      <c r="H253" s="3"/>
      <c r="I253" s="3"/>
      <c r="J253" s="3">
        <v>1</v>
      </c>
      <c r="K253" s="3"/>
      <c r="L253" s="15">
        <f t="shared" si="11"/>
        <v>2</v>
      </c>
      <c r="M253" s="15">
        <f t="shared" si="12"/>
        <v>1</v>
      </c>
    </row>
    <row r="254" spans="1:13" ht="27">
      <c r="A254" s="10">
        <v>253</v>
      </c>
      <c r="B254" s="11" t="s">
        <v>622</v>
      </c>
      <c r="C254" s="12" t="s">
        <v>623</v>
      </c>
      <c r="D254" s="29" t="s">
        <v>55</v>
      </c>
      <c r="E254" s="11" t="s">
        <v>202</v>
      </c>
      <c r="F254" s="11"/>
      <c r="G254" s="10"/>
      <c r="H254" s="3"/>
      <c r="I254" s="4">
        <v>1</v>
      </c>
      <c r="J254" s="3"/>
      <c r="K254" s="3"/>
      <c r="L254" s="15">
        <f t="shared" si="11"/>
        <v>1</v>
      </c>
      <c r="M254" s="15">
        <f t="shared" si="12"/>
        <v>2</v>
      </c>
    </row>
    <row r="255" spans="1:13" ht="27">
      <c r="A255" s="10">
        <v>254</v>
      </c>
      <c r="B255" s="11" t="s">
        <v>624</v>
      </c>
      <c r="C255" s="12" t="s">
        <v>625</v>
      </c>
      <c r="D255" s="13" t="s">
        <v>15</v>
      </c>
      <c r="E255" s="11" t="s">
        <v>212</v>
      </c>
      <c r="F255" s="11"/>
      <c r="G255" s="10"/>
      <c r="H255" s="3"/>
      <c r="I255" s="4">
        <v>1</v>
      </c>
      <c r="J255" s="3"/>
      <c r="K255" s="3"/>
      <c r="L255" s="15">
        <f t="shared" si="11"/>
        <v>1</v>
      </c>
      <c r="M255" s="15">
        <f t="shared" si="12"/>
        <v>2</v>
      </c>
    </row>
    <row r="256" spans="1:13" ht="27">
      <c r="A256" s="10">
        <v>255</v>
      </c>
      <c r="B256" s="11" t="s">
        <v>626</v>
      </c>
      <c r="C256" s="12" t="s">
        <v>627</v>
      </c>
      <c r="D256" s="19" t="s">
        <v>23</v>
      </c>
      <c r="E256" s="11" t="s">
        <v>216</v>
      </c>
      <c r="F256" s="11"/>
      <c r="G256" s="10" t="s">
        <v>17</v>
      </c>
      <c r="H256" s="3">
        <v>1</v>
      </c>
      <c r="I256" s="3"/>
      <c r="J256" s="3"/>
      <c r="K256" s="3"/>
      <c r="L256" s="15">
        <f t="shared" si="11"/>
        <v>0</v>
      </c>
      <c r="M256" s="15">
        <f t="shared" si="12"/>
        <v>3</v>
      </c>
    </row>
    <row r="257" spans="1:13" ht="40.5">
      <c r="A257" s="10">
        <v>256</v>
      </c>
      <c r="B257" s="11" t="s">
        <v>628</v>
      </c>
      <c r="C257" s="12" t="s">
        <v>629</v>
      </c>
      <c r="D257" s="24" t="s">
        <v>33</v>
      </c>
      <c r="E257" s="11" t="s">
        <v>226</v>
      </c>
      <c r="F257" s="11"/>
      <c r="G257" s="10"/>
      <c r="H257" s="3"/>
      <c r="I257" s="4"/>
      <c r="J257" s="3"/>
      <c r="K257" s="3">
        <v>1</v>
      </c>
      <c r="L257" s="15">
        <f t="shared" si="11"/>
        <v>3</v>
      </c>
      <c r="M257" s="15">
        <f t="shared" si="12"/>
        <v>0</v>
      </c>
    </row>
    <row r="258" spans="1:13" ht="27">
      <c r="A258" s="10">
        <v>257</v>
      </c>
      <c r="B258" s="11" t="s">
        <v>630</v>
      </c>
      <c r="C258" s="12" t="s">
        <v>631</v>
      </c>
      <c r="D258" s="28" t="s">
        <v>42</v>
      </c>
      <c r="E258" s="11" t="s">
        <v>230</v>
      </c>
      <c r="F258" s="11"/>
      <c r="G258" s="10"/>
      <c r="H258" s="3"/>
      <c r="I258" s="4"/>
      <c r="J258" s="3"/>
      <c r="K258" s="3">
        <v>1</v>
      </c>
      <c r="L258" s="15">
        <f t="shared" si="11"/>
        <v>3</v>
      </c>
      <c r="M258" s="15">
        <f t="shared" si="12"/>
        <v>0</v>
      </c>
    </row>
    <row r="259" spans="1:13" ht="27">
      <c r="A259" s="23">
        <v>258</v>
      </c>
      <c r="B259" s="24" t="s">
        <v>632</v>
      </c>
      <c r="C259" s="24" t="s">
        <v>633</v>
      </c>
      <c r="D259" s="11" t="s">
        <v>78</v>
      </c>
      <c r="E259" s="26"/>
      <c r="F259" s="26"/>
      <c r="G259" s="10"/>
      <c r="H259" s="3"/>
      <c r="I259" s="3"/>
      <c r="J259" s="3"/>
      <c r="K259" s="3">
        <v>1</v>
      </c>
      <c r="L259" s="15">
        <f t="shared" ref="L259:L322" si="13">(H259*0)+(I259)+(J259*2)+(K259*3)</f>
        <v>3</v>
      </c>
      <c r="M259" s="15">
        <f t="shared" ref="M259:M322" si="14">(H259*3)+(I259*2)+(J259)+(K259*0)</f>
        <v>0</v>
      </c>
    </row>
    <row r="260" spans="1:13" ht="27">
      <c r="A260" s="10">
        <v>259</v>
      </c>
      <c r="B260" s="11" t="s">
        <v>634</v>
      </c>
      <c r="C260" s="12" t="s">
        <v>635</v>
      </c>
      <c r="D260" s="29" t="s">
        <v>55</v>
      </c>
      <c r="E260" s="11" t="s">
        <v>237</v>
      </c>
      <c r="F260" s="11"/>
      <c r="G260" s="10" t="s">
        <v>17</v>
      </c>
      <c r="H260" s="3"/>
      <c r="I260" s="3"/>
      <c r="J260" s="3">
        <v>1</v>
      </c>
      <c r="K260" s="3"/>
      <c r="L260" s="15">
        <f t="shared" si="13"/>
        <v>2</v>
      </c>
      <c r="M260" s="15">
        <f t="shared" si="14"/>
        <v>1</v>
      </c>
    </row>
    <row r="261" spans="1:13" ht="27">
      <c r="A261" s="23">
        <v>260</v>
      </c>
      <c r="B261" s="24" t="s">
        <v>636</v>
      </c>
      <c r="C261" s="24" t="s">
        <v>637</v>
      </c>
      <c r="D261" s="11" t="s">
        <v>209</v>
      </c>
      <c r="E261" s="26"/>
      <c r="F261" s="26"/>
      <c r="G261" s="10" t="s">
        <v>29</v>
      </c>
      <c r="H261" s="3"/>
      <c r="I261" s="3">
        <v>1</v>
      </c>
      <c r="J261" s="3"/>
      <c r="K261" s="3"/>
      <c r="L261" s="15">
        <f t="shared" si="13"/>
        <v>1</v>
      </c>
      <c r="M261" s="15">
        <f t="shared" si="14"/>
        <v>2</v>
      </c>
    </row>
    <row r="262" spans="1:13" ht="27">
      <c r="A262" s="10">
        <v>261</v>
      </c>
      <c r="B262" s="11" t="s">
        <v>638</v>
      </c>
      <c r="C262" s="12" t="s">
        <v>639</v>
      </c>
      <c r="D262" s="13" t="s">
        <v>15</v>
      </c>
      <c r="E262" s="11" t="s">
        <v>16</v>
      </c>
      <c r="F262" s="11"/>
      <c r="G262" s="10"/>
      <c r="H262" s="3"/>
      <c r="I262" s="3"/>
      <c r="J262" s="3">
        <v>1</v>
      </c>
      <c r="K262" s="3"/>
      <c r="L262" s="15">
        <f t="shared" si="13"/>
        <v>2</v>
      </c>
      <c r="M262" s="15">
        <f t="shared" si="14"/>
        <v>1</v>
      </c>
    </row>
    <row r="263" spans="1:13" ht="67.5">
      <c r="A263" s="23">
        <v>262</v>
      </c>
      <c r="B263" s="36" t="s">
        <v>640</v>
      </c>
      <c r="C263" s="24" t="s">
        <v>641</v>
      </c>
      <c r="D263" s="37" t="s">
        <v>94</v>
      </c>
      <c r="E263" s="42"/>
      <c r="F263" s="37" t="s">
        <v>138</v>
      </c>
      <c r="G263" s="10"/>
      <c r="H263" s="3"/>
      <c r="I263" s="3">
        <v>1</v>
      </c>
      <c r="J263" s="3"/>
      <c r="K263" s="3"/>
      <c r="L263" s="15">
        <f t="shared" si="13"/>
        <v>1</v>
      </c>
      <c r="M263" s="15">
        <f t="shared" si="14"/>
        <v>2</v>
      </c>
    </row>
    <row r="264" spans="1:13" ht="27">
      <c r="A264" s="10">
        <v>263</v>
      </c>
      <c r="B264" s="11" t="s">
        <v>642</v>
      </c>
      <c r="C264" s="12" t="s">
        <v>643</v>
      </c>
      <c r="D264" s="19" t="s">
        <v>23</v>
      </c>
      <c r="E264" s="11" t="s">
        <v>24</v>
      </c>
      <c r="F264" s="11"/>
      <c r="G264" s="10"/>
      <c r="H264" s="3"/>
      <c r="I264" s="3"/>
      <c r="J264" s="3"/>
      <c r="K264" s="3">
        <v>1</v>
      </c>
      <c r="L264" s="15">
        <f t="shared" si="13"/>
        <v>3</v>
      </c>
      <c r="M264" s="15">
        <f t="shared" si="14"/>
        <v>0</v>
      </c>
    </row>
    <row r="265" spans="1:13" ht="54">
      <c r="A265" s="10">
        <v>264</v>
      </c>
      <c r="B265" s="11" t="s">
        <v>644</v>
      </c>
      <c r="C265" s="12" t="s">
        <v>645</v>
      </c>
      <c r="D265" s="24" t="s">
        <v>33</v>
      </c>
      <c r="E265" s="11" t="s">
        <v>34</v>
      </c>
      <c r="F265" s="11"/>
      <c r="G265" s="10" t="s">
        <v>17</v>
      </c>
      <c r="H265" s="3"/>
      <c r="I265" s="3">
        <v>1</v>
      </c>
      <c r="J265" s="3"/>
      <c r="K265" s="3"/>
      <c r="L265" s="15">
        <f t="shared" si="13"/>
        <v>1</v>
      </c>
      <c r="M265" s="15">
        <f t="shared" si="14"/>
        <v>2</v>
      </c>
    </row>
    <row r="266" spans="1:13">
      <c r="A266" s="10">
        <v>265</v>
      </c>
      <c r="B266" s="11" t="s">
        <v>646</v>
      </c>
      <c r="C266" s="12" t="s">
        <v>647</v>
      </c>
      <c r="D266" s="28" t="s">
        <v>42</v>
      </c>
      <c r="E266" s="11" t="s">
        <v>43</v>
      </c>
      <c r="F266" s="11"/>
      <c r="G266" s="10"/>
      <c r="H266" s="3"/>
      <c r="I266" s="3"/>
      <c r="J266" s="3">
        <v>1</v>
      </c>
      <c r="K266" s="3"/>
      <c r="L266" s="15">
        <f t="shared" si="13"/>
        <v>2</v>
      </c>
      <c r="M266" s="15">
        <f t="shared" si="14"/>
        <v>1</v>
      </c>
    </row>
    <row r="267" spans="1:13" ht="27">
      <c r="A267" s="23">
        <v>266</v>
      </c>
      <c r="B267" s="24" t="s">
        <v>648</v>
      </c>
      <c r="C267" s="24" t="s">
        <v>649</v>
      </c>
      <c r="D267" s="11" t="s">
        <v>223</v>
      </c>
      <c r="E267" s="26"/>
      <c r="F267" s="26"/>
      <c r="G267" s="10"/>
      <c r="H267" s="3"/>
      <c r="I267" s="3">
        <v>1</v>
      </c>
      <c r="J267" s="3"/>
      <c r="K267" s="3"/>
      <c r="L267" s="15">
        <f t="shared" si="13"/>
        <v>1</v>
      </c>
      <c r="M267" s="15">
        <f t="shared" si="14"/>
        <v>2</v>
      </c>
    </row>
    <row r="268" spans="1:13" ht="27">
      <c r="A268" s="10">
        <v>267</v>
      </c>
      <c r="B268" s="11" t="s">
        <v>650</v>
      </c>
      <c r="C268" s="12" t="s">
        <v>651</v>
      </c>
      <c r="D268" s="29" t="s">
        <v>55</v>
      </c>
      <c r="E268" s="11" t="s">
        <v>56</v>
      </c>
      <c r="F268" s="11"/>
      <c r="G268" s="10" t="s">
        <v>17</v>
      </c>
      <c r="H268" s="3"/>
      <c r="I268" s="4">
        <v>1</v>
      </c>
      <c r="J268" s="3"/>
      <c r="K268" s="3"/>
      <c r="L268" s="15">
        <f t="shared" si="13"/>
        <v>1</v>
      </c>
      <c r="M268" s="15">
        <f t="shared" si="14"/>
        <v>2</v>
      </c>
    </row>
    <row r="269" spans="1:13">
      <c r="A269" s="10">
        <v>268</v>
      </c>
      <c r="B269" s="11" t="s">
        <v>652</v>
      </c>
      <c r="C269" s="12" t="s">
        <v>653</v>
      </c>
      <c r="D269" s="13" t="s">
        <v>15</v>
      </c>
      <c r="E269" s="11" t="s">
        <v>59</v>
      </c>
      <c r="F269" s="11"/>
      <c r="G269" s="10" t="s">
        <v>17</v>
      </c>
      <c r="H269" s="3"/>
      <c r="I269" s="4">
        <v>1</v>
      </c>
      <c r="J269" s="3"/>
      <c r="K269" s="3"/>
      <c r="L269" s="15">
        <f t="shared" si="13"/>
        <v>1</v>
      </c>
      <c r="M269" s="15">
        <f t="shared" si="14"/>
        <v>2</v>
      </c>
    </row>
    <row r="270" spans="1:13" ht="40.5">
      <c r="A270" s="23">
        <v>269</v>
      </c>
      <c r="B270" s="24" t="s">
        <v>654</v>
      </c>
      <c r="C270" s="24" t="s">
        <v>655</v>
      </c>
      <c r="D270" s="27" t="s">
        <v>38</v>
      </c>
      <c r="E270" s="26"/>
      <c r="F270" s="26"/>
      <c r="G270" s="10"/>
      <c r="H270" s="3"/>
      <c r="I270" s="3"/>
      <c r="J270" s="3">
        <v>1</v>
      </c>
      <c r="K270" s="3"/>
      <c r="L270" s="15">
        <f t="shared" si="13"/>
        <v>2</v>
      </c>
      <c r="M270" s="15">
        <f t="shared" si="14"/>
        <v>1</v>
      </c>
    </row>
    <row r="271" spans="1:13" ht="40.5">
      <c r="A271" s="10">
        <v>270</v>
      </c>
      <c r="B271" s="11" t="s">
        <v>656</v>
      </c>
      <c r="C271" s="12" t="s">
        <v>657</v>
      </c>
      <c r="D271" s="19" t="s">
        <v>23</v>
      </c>
      <c r="E271" s="11" t="s">
        <v>70</v>
      </c>
      <c r="F271" s="11"/>
      <c r="G271" s="10"/>
      <c r="H271" s="3"/>
      <c r="I271" s="3"/>
      <c r="J271" s="3">
        <v>1</v>
      </c>
      <c r="K271" s="3"/>
      <c r="L271" s="15">
        <f t="shared" si="13"/>
        <v>2</v>
      </c>
      <c r="M271" s="15">
        <f t="shared" si="14"/>
        <v>1</v>
      </c>
    </row>
    <row r="272" spans="1:13" ht="40.5">
      <c r="A272" s="23">
        <v>271</v>
      </c>
      <c r="B272" s="36" t="s">
        <v>658</v>
      </c>
      <c r="C272" s="36" t="s">
        <v>659</v>
      </c>
      <c r="D272" s="37" t="s">
        <v>94</v>
      </c>
      <c r="E272" s="42"/>
      <c r="F272" s="42"/>
      <c r="G272" s="10"/>
      <c r="H272" s="3">
        <v>1</v>
      </c>
      <c r="I272" s="3"/>
      <c r="J272" s="3"/>
      <c r="K272" s="3"/>
      <c r="L272" s="15">
        <f t="shared" si="13"/>
        <v>0</v>
      </c>
      <c r="M272" s="15">
        <f t="shared" si="14"/>
        <v>3</v>
      </c>
    </row>
    <row r="273" spans="1:13" ht="27">
      <c r="A273" s="10">
        <v>272</v>
      </c>
      <c r="B273" s="11" t="s">
        <v>660</v>
      </c>
      <c r="C273" s="12" t="s">
        <v>661</v>
      </c>
      <c r="D273" s="24" t="s">
        <v>33</v>
      </c>
      <c r="E273" s="11" t="s">
        <v>83</v>
      </c>
      <c r="F273" s="11"/>
      <c r="G273" s="10"/>
      <c r="H273" s="3"/>
      <c r="I273" s="3"/>
      <c r="J273" s="3"/>
      <c r="K273" s="3">
        <v>1</v>
      </c>
      <c r="L273" s="15">
        <f t="shared" si="13"/>
        <v>3</v>
      </c>
      <c r="M273" s="15">
        <f t="shared" si="14"/>
        <v>0</v>
      </c>
    </row>
    <row r="274" spans="1:13" ht="27">
      <c r="A274" s="23">
        <v>273</v>
      </c>
      <c r="B274" s="24" t="s">
        <v>662</v>
      </c>
      <c r="C274" s="24" t="s">
        <v>663</v>
      </c>
      <c r="D274" s="25" t="s">
        <v>28</v>
      </c>
      <c r="E274" s="10"/>
      <c r="F274" s="10"/>
      <c r="G274" s="10" t="s">
        <v>29</v>
      </c>
      <c r="H274" s="3"/>
      <c r="I274" s="3"/>
      <c r="J274" s="3">
        <v>1</v>
      </c>
      <c r="K274" s="3"/>
      <c r="L274" s="15">
        <f t="shared" si="13"/>
        <v>2</v>
      </c>
      <c r="M274" s="15">
        <f t="shared" si="14"/>
        <v>1</v>
      </c>
    </row>
    <row r="275" spans="1:13" ht="27">
      <c r="A275" s="10">
        <v>274</v>
      </c>
      <c r="B275" s="11" t="s">
        <v>664</v>
      </c>
      <c r="C275" s="12" t="s">
        <v>665</v>
      </c>
      <c r="D275" s="28" t="s">
        <v>42</v>
      </c>
      <c r="E275" s="11" t="s">
        <v>90</v>
      </c>
      <c r="F275" s="11"/>
      <c r="G275" s="10" t="s">
        <v>17</v>
      </c>
      <c r="H275" s="3"/>
      <c r="I275" s="3"/>
      <c r="J275" s="3">
        <v>1</v>
      </c>
      <c r="K275" s="3"/>
      <c r="L275" s="15">
        <f t="shared" si="13"/>
        <v>2</v>
      </c>
      <c r="M275" s="15">
        <f t="shared" si="14"/>
        <v>1</v>
      </c>
    </row>
    <row r="276" spans="1:13" ht="27">
      <c r="A276" s="10">
        <v>275</v>
      </c>
      <c r="B276" s="11" t="s">
        <v>666</v>
      </c>
      <c r="C276" s="12" t="s">
        <v>667</v>
      </c>
      <c r="D276" s="29" t="s">
        <v>55</v>
      </c>
      <c r="E276" s="11" t="s">
        <v>98</v>
      </c>
      <c r="F276" s="11"/>
      <c r="G276" s="10"/>
      <c r="H276" s="3"/>
      <c r="I276" s="3">
        <v>1</v>
      </c>
      <c r="J276" s="3"/>
      <c r="K276" s="3"/>
      <c r="L276" s="15">
        <f t="shared" si="13"/>
        <v>1</v>
      </c>
      <c r="M276" s="15">
        <f t="shared" si="14"/>
        <v>2</v>
      </c>
    </row>
    <row r="277" spans="1:13" ht="67.5">
      <c r="A277" s="23">
        <v>276</v>
      </c>
      <c r="B277" s="24" t="s">
        <v>668</v>
      </c>
      <c r="C277" s="24" t="s">
        <v>669</v>
      </c>
      <c r="D277" s="27" t="s">
        <v>38</v>
      </c>
      <c r="E277" s="26"/>
      <c r="F277" s="26"/>
      <c r="G277" s="10"/>
      <c r="H277" s="3">
        <v>1</v>
      </c>
      <c r="I277" s="3"/>
      <c r="J277" s="3"/>
      <c r="K277" s="3"/>
      <c r="L277" s="15">
        <f t="shared" si="13"/>
        <v>0</v>
      </c>
      <c r="M277" s="15">
        <f t="shared" si="14"/>
        <v>3</v>
      </c>
    </row>
    <row r="278" spans="1:13">
      <c r="A278" s="10">
        <v>277</v>
      </c>
      <c r="B278" s="11" t="s">
        <v>670</v>
      </c>
      <c r="C278" s="12" t="s">
        <v>671</v>
      </c>
      <c r="D278" s="13" t="s">
        <v>15</v>
      </c>
      <c r="E278" s="11" t="s">
        <v>106</v>
      </c>
      <c r="F278" s="11"/>
      <c r="G278" s="10"/>
      <c r="H278" s="3"/>
      <c r="I278" s="3">
        <v>1</v>
      </c>
      <c r="J278" s="3"/>
      <c r="K278" s="3"/>
      <c r="L278" s="15">
        <f t="shared" si="13"/>
        <v>1</v>
      </c>
      <c r="M278" s="15">
        <f t="shared" si="14"/>
        <v>2</v>
      </c>
    </row>
    <row r="279" spans="1:13" ht="27">
      <c r="A279" s="10">
        <v>278</v>
      </c>
      <c r="B279" s="11" t="s">
        <v>672</v>
      </c>
      <c r="C279" s="12" t="s">
        <v>673</v>
      </c>
      <c r="D279" s="19" t="s">
        <v>23</v>
      </c>
      <c r="E279" s="11" t="s">
        <v>113</v>
      </c>
      <c r="F279" s="11"/>
      <c r="G279" s="10" t="s">
        <v>17</v>
      </c>
      <c r="H279" s="3"/>
      <c r="I279" s="3">
        <v>1</v>
      </c>
      <c r="J279" s="3"/>
      <c r="K279" s="3"/>
      <c r="L279" s="15">
        <f t="shared" si="13"/>
        <v>1</v>
      </c>
      <c r="M279" s="15">
        <f t="shared" si="14"/>
        <v>2</v>
      </c>
    </row>
    <row r="280" spans="1:13" ht="27">
      <c r="A280" s="10">
        <v>279</v>
      </c>
      <c r="B280" s="11" t="s">
        <v>674</v>
      </c>
      <c r="C280" s="12" t="s">
        <v>675</v>
      </c>
      <c r="D280" s="24" t="s">
        <v>33</v>
      </c>
      <c r="E280" s="11" t="s">
        <v>117</v>
      </c>
      <c r="F280" s="11"/>
      <c r="G280" s="10" t="s">
        <v>17</v>
      </c>
      <c r="H280" s="3">
        <v>1</v>
      </c>
      <c r="I280" s="3"/>
      <c r="J280" s="3"/>
      <c r="K280" s="3"/>
      <c r="L280" s="15">
        <f t="shared" si="13"/>
        <v>0</v>
      </c>
      <c r="M280" s="15">
        <f t="shared" si="14"/>
        <v>3</v>
      </c>
    </row>
    <row r="281" spans="1:13">
      <c r="A281" s="23">
        <v>280</v>
      </c>
      <c r="B281" s="24" t="s">
        <v>676</v>
      </c>
      <c r="C281" s="24" t="s">
        <v>677</v>
      </c>
      <c r="D281" s="25" t="s">
        <v>28</v>
      </c>
      <c r="E281" s="10"/>
      <c r="F281" s="10"/>
      <c r="G281" s="10" t="s">
        <v>29</v>
      </c>
      <c r="H281" s="3"/>
      <c r="I281" s="3"/>
      <c r="J281" s="3"/>
      <c r="K281" s="3">
        <v>1</v>
      </c>
      <c r="L281" s="15">
        <f t="shared" si="13"/>
        <v>3</v>
      </c>
      <c r="M281" s="15">
        <f t="shared" si="14"/>
        <v>0</v>
      </c>
    </row>
    <row r="282" spans="1:13">
      <c r="A282" s="10">
        <v>281</v>
      </c>
      <c r="B282" s="11" t="s">
        <v>678</v>
      </c>
      <c r="C282" s="12" t="s">
        <v>679</v>
      </c>
      <c r="D282" s="28" t="s">
        <v>42</v>
      </c>
      <c r="E282" s="11" t="s">
        <v>127</v>
      </c>
      <c r="F282" s="11"/>
      <c r="G282" s="10"/>
      <c r="H282" s="3"/>
      <c r="I282" s="3"/>
      <c r="J282" s="3">
        <v>1</v>
      </c>
      <c r="K282" s="3"/>
      <c r="L282" s="15">
        <f t="shared" si="13"/>
        <v>2</v>
      </c>
      <c r="M282" s="15">
        <f t="shared" si="14"/>
        <v>1</v>
      </c>
    </row>
    <row r="283" spans="1:13" ht="27">
      <c r="A283" s="10">
        <v>282</v>
      </c>
      <c r="B283" s="11" t="s">
        <v>680</v>
      </c>
      <c r="C283" s="12" t="s">
        <v>681</v>
      </c>
      <c r="D283" s="29" t="s">
        <v>55</v>
      </c>
      <c r="E283" s="11" t="s">
        <v>134</v>
      </c>
      <c r="F283" s="11"/>
      <c r="G283" s="10"/>
      <c r="H283" s="3"/>
      <c r="I283" s="3"/>
      <c r="J283" s="3"/>
      <c r="K283" s="3">
        <v>1</v>
      </c>
      <c r="L283" s="15">
        <f t="shared" si="13"/>
        <v>3</v>
      </c>
      <c r="M283" s="15">
        <f t="shared" si="14"/>
        <v>0</v>
      </c>
    </row>
    <row r="284" spans="1:13" ht="27">
      <c r="A284" s="23">
        <v>283</v>
      </c>
      <c r="B284" s="24" t="s">
        <v>682</v>
      </c>
      <c r="C284" s="24" t="s">
        <v>683</v>
      </c>
      <c r="D284" s="32" t="s">
        <v>87</v>
      </c>
      <c r="E284" s="26"/>
      <c r="F284" s="26"/>
      <c r="G284" s="10"/>
      <c r="H284" s="3">
        <v>1</v>
      </c>
      <c r="I284" s="3"/>
      <c r="J284" s="3"/>
      <c r="K284" s="3"/>
      <c r="L284" s="15">
        <f t="shared" si="13"/>
        <v>0</v>
      </c>
      <c r="M284" s="15">
        <f t="shared" si="14"/>
        <v>3</v>
      </c>
    </row>
    <row r="285" spans="1:13" ht="27">
      <c r="A285" s="10">
        <v>284</v>
      </c>
      <c r="B285" s="11" t="s">
        <v>684</v>
      </c>
      <c r="C285" s="12" t="s">
        <v>685</v>
      </c>
      <c r="D285" s="13" t="s">
        <v>15</v>
      </c>
      <c r="E285" s="11" t="s">
        <v>142</v>
      </c>
      <c r="F285" s="11"/>
      <c r="G285" s="10" t="s">
        <v>17</v>
      </c>
      <c r="H285" s="3"/>
      <c r="I285" s="3">
        <v>1</v>
      </c>
      <c r="J285" s="3"/>
      <c r="K285" s="3"/>
      <c r="L285" s="15">
        <f t="shared" si="13"/>
        <v>1</v>
      </c>
      <c r="M285" s="15">
        <f t="shared" si="14"/>
        <v>2</v>
      </c>
    </row>
    <row r="286" spans="1:13" ht="27">
      <c r="A286" s="23">
        <v>285</v>
      </c>
      <c r="B286" s="24" t="s">
        <v>686</v>
      </c>
      <c r="C286" s="24" t="s">
        <v>687</v>
      </c>
      <c r="D286" s="11" t="s">
        <v>223</v>
      </c>
      <c r="E286" s="26"/>
      <c r="F286" s="26"/>
      <c r="G286" s="10"/>
      <c r="H286" s="3"/>
      <c r="I286" s="3">
        <v>1</v>
      </c>
      <c r="J286" s="3"/>
      <c r="K286" s="3"/>
      <c r="L286" s="15">
        <f t="shared" si="13"/>
        <v>1</v>
      </c>
      <c r="M286" s="15">
        <f t="shared" si="14"/>
        <v>2</v>
      </c>
    </row>
    <row r="287" spans="1:13">
      <c r="A287" s="10">
        <v>286</v>
      </c>
      <c r="B287" s="11" t="s">
        <v>688</v>
      </c>
      <c r="C287" s="12" t="s">
        <v>689</v>
      </c>
      <c r="D287" s="19" t="s">
        <v>23</v>
      </c>
      <c r="E287" s="11" t="s">
        <v>148</v>
      </c>
      <c r="F287" s="11"/>
      <c r="G287" s="10"/>
      <c r="H287" s="3"/>
      <c r="I287" s="4">
        <v>1</v>
      </c>
      <c r="J287" s="3"/>
      <c r="K287" s="3"/>
      <c r="L287" s="15">
        <f t="shared" si="13"/>
        <v>1</v>
      </c>
      <c r="M287" s="15">
        <f t="shared" si="14"/>
        <v>2</v>
      </c>
    </row>
    <row r="288" spans="1:13">
      <c r="A288" s="23">
        <v>287</v>
      </c>
      <c r="B288" s="24" t="s">
        <v>690</v>
      </c>
      <c r="C288" s="24" t="s">
        <v>691</v>
      </c>
      <c r="D288" s="35" t="s">
        <v>102</v>
      </c>
      <c r="E288" s="26"/>
      <c r="F288" s="26"/>
      <c r="G288" s="11" t="s">
        <v>17</v>
      </c>
      <c r="H288" s="3"/>
      <c r="I288" s="3"/>
      <c r="J288" s="3">
        <v>1</v>
      </c>
      <c r="K288" s="3"/>
      <c r="L288" s="15">
        <f t="shared" si="13"/>
        <v>2</v>
      </c>
      <c r="M288" s="15">
        <f t="shared" si="14"/>
        <v>1</v>
      </c>
    </row>
    <row r="289" spans="1:13" ht="27">
      <c r="A289" s="10">
        <v>288</v>
      </c>
      <c r="B289" s="11" t="s">
        <v>692</v>
      </c>
      <c r="C289" s="12" t="s">
        <v>693</v>
      </c>
      <c r="D289" s="24" t="s">
        <v>33</v>
      </c>
      <c r="E289" s="11" t="s">
        <v>155</v>
      </c>
      <c r="F289" s="11"/>
      <c r="G289" s="10"/>
      <c r="H289" s="3"/>
      <c r="I289" s="3"/>
      <c r="J289" s="3">
        <v>1</v>
      </c>
      <c r="K289" s="3"/>
      <c r="L289" s="15">
        <f t="shared" si="13"/>
        <v>2</v>
      </c>
      <c r="M289" s="15">
        <f t="shared" si="14"/>
        <v>1</v>
      </c>
    </row>
    <row r="290" spans="1:13" ht="27">
      <c r="A290" s="23">
        <v>289</v>
      </c>
      <c r="B290" s="24" t="s">
        <v>694</v>
      </c>
      <c r="C290" s="24" t="s">
        <v>695</v>
      </c>
      <c r="D290" s="11" t="s">
        <v>47</v>
      </c>
      <c r="E290" s="26"/>
      <c r="F290" s="26"/>
      <c r="G290" s="10"/>
      <c r="H290" s="3"/>
      <c r="I290" s="3"/>
      <c r="J290" s="3">
        <v>1</v>
      </c>
      <c r="K290" s="3"/>
      <c r="L290" s="15">
        <f t="shared" si="13"/>
        <v>2</v>
      </c>
      <c r="M290" s="15">
        <f t="shared" si="14"/>
        <v>1</v>
      </c>
    </row>
    <row r="291" spans="1:13" ht="27">
      <c r="A291" s="23">
        <v>290</v>
      </c>
      <c r="B291" s="24" t="s">
        <v>696</v>
      </c>
      <c r="C291" s="24" t="s">
        <v>697</v>
      </c>
      <c r="D291" s="11" t="s">
        <v>209</v>
      </c>
      <c r="E291" s="26"/>
      <c r="F291" s="26"/>
      <c r="G291" s="10"/>
      <c r="H291" s="3"/>
      <c r="I291" s="3">
        <v>1</v>
      </c>
      <c r="J291" s="3"/>
      <c r="K291" s="3"/>
      <c r="L291" s="15">
        <f t="shared" si="13"/>
        <v>1</v>
      </c>
      <c r="M291" s="15">
        <f t="shared" si="14"/>
        <v>2</v>
      </c>
    </row>
    <row r="292" spans="1:13" ht="27">
      <c r="A292" s="10">
        <v>291</v>
      </c>
      <c r="B292" s="11" t="s">
        <v>698</v>
      </c>
      <c r="C292" s="12" t="s">
        <v>699</v>
      </c>
      <c r="D292" s="28" t="s">
        <v>42</v>
      </c>
      <c r="E292" s="11" t="s">
        <v>162</v>
      </c>
      <c r="F292" s="11"/>
      <c r="G292" s="10" t="s">
        <v>17</v>
      </c>
      <c r="H292" s="3">
        <v>1</v>
      </c>
      <c r="I292" s="3"/>
      <c r="J292" s="3"/>
      <c r="K292" s="3"/>
      <c r="L292" s="15">
        <f t="shared" si="13"/>
        <v>0</v>
      </c>
      <c r="M292" s="15">
        <f t="shared" si="14"/>
        <v>3</v>
      </c>
    </row>
    <row r="293" spans="1:13" ht="27">
      <c r="A293" s="23">
        <v>292</v>
      </c>
      <c r="B293" s="24" t="s">
        <v>700</v>
      </c>
      <c r="C293" s="24" t="s">
        <v>701</v>
      </c>
      <c r="D293" s="11" t="s">
        <v>66</v>
      </c>
      <c r="E293" s="26"/>
      <c r="F293" s="26"/>
      <c r="G293" s="10"/>
      <c r="H293" s="3"/>
      <c r="I293" s="3">
        <v>1</v>
      </c>
      <c r="J293" s="3"/>
      <c r="K293" s="3"/>
      <c r="L293" s="15">
        <f t="shared" si="13"/>
        <v>1</v>
      </c>
      <c r="M293" s="15">
        <f t="shared" si="14"/>
        <v>2</v>
      </c>
    </row>
    <row r="294" spans="1:13">
      <c r="A294" s="10">
        <v>293</v>
      </c>
      <c r="B294" s="11" t="s">
        <v>702</v>
      </c>
      <c r="C294" s="12" t="s">
        <v>703</v>
      </c>
      <c r="D294" s="29" t="s">
        <v>55</v>
      </c>
      <c r="E294" s="11" t="s">
        <v>172</v>
      </c>
      <c r="F294" s="11"/>
      <c r="G294" s="10"/>
      <c r="H294" s="3"/>
      <c r="I294" s="3"/>
      <c r="J294" s="3">
        <v>1</v>
      </c>
      <c r="K294" s="3"/>
      <c r="L294" s="15">
        <f t="shared" si="13"/>
        <v>2</v>
      </c>
      <c r="M294" s="15">
        <f t="shared" si="14"/>
        <v>1</v>
      </c>
    </row>
    <row r="295" spans="1:13" ht="27">
      <c r="A295" s="23">
        <v>294</v>
      </c>
      <c r="B295" s="24" t="s">
        <v>704</v>
      </c>
      <c r="C295" s="24" t="s">
        <v>705</v>
      </c>
      <c r="D295" s="34" t="s">
        <v>138</v>
      </c>
      <c r="E295" s="10"/>
      <c r="F295" s="10"/>
      <c r="G295" s="10"/>
      <c r="H295" s="3"/>
      <c r="I295" s="3">
        <v>1</v>
      </c>
      <c r="J295" s="3"/>
      <c r="K295" s="3"/>
      <c r="L295" s="15">
        <f t="shared" si="13"/>
        <v>1</v>
      </c>
      <c r="M295" s="15">
        <f t="shared" si="14"/>
        <v>2</v>
      </c>
    </row>
    <row r="296" spans="1:13">
      <c r="A296" s="10">
        <v>295</v>
      </c>
      <c r="B296" s="11" t="s">
        <v>706</v>
      </c>
      <c r="C296" s="12" t="s">
        <v>707</v>
      </c>
      <c r="D296" s="13" t="s">
        <v>15</v>
      </c>
      <c r="E296" s="11" t="s">
        <v>175</v>
      </c>
      <c r="F296" s="11"/>
      <c r="G296" s="10"/>
      <c r="H296" s="3"/>
      <c r="I296" s="3"/>
      <c r="J296" s="3">
        <v>1</v>
      </c>
      <c r="K296" s="3"/>
      <c r="L296" s="15">
        <f t="shared" si="13"/>
        <v>2</v>
      </c>
      <c r="M296" s="15">
        <f t="shared" si="14"/>
        <v>1</v>
      </c>
    </row>
    <row r="297" spans="1:13" ht="67.5">
      <c r="A297" s="23">
        <v>296</v>
      </c>
      <c r="B297" s="36" t="s">
        <v>708</v>
      </c>
      <c r="C297" s="24" t="s">
        <v>709</v>
      </c>
      <c r="D297" s="37" t="s">
        <v>94</v>
      </c>
      <c r="E297" s="42"/>
      <c r="F297" s="37" t="s">
        <v>138</v>
      </c>
      <c r="G297" s="10"/>
      <c r="H297" s="3"/>
      <c r="I297" s="3"/>
      <c r="J297" s="3">
        <v>1</v>
      </c>
      <c r="K297" s="3"/>
      <c r="L297" s="15">
        <f t="shared" si="13"/>
        <v>2</v>
      </c>
      <c r="M297" s="15">
        <f t="shared" si="14"/>
        <v>1</v>
      </c>
    </row>
    <row r="298" spans="1:13" ht="27">
      <c r="A298" s="10">
        <v>297</v>
      </c>
      <c r="B298" s="11" t="s">
        <v>710</v>
      </c>
      <c r="C298" s="12" t="s">
        <v>711</v>
      </c>
      <c r="D298" s="19" t="s">
        <v>23</v>
      </c>
      <c r="E298" s="11" t="s">
        <v>185</v>
      </c>
      <c r="F298" s="11"/>
      <c r="G298" s="10"/>
      <c r="H298" s="3">
        <v>1</v>
      </c>
      <c r="I298" s="4"/>
      <c r="J298" s="3"/>
      <c r="K298" s="3"/>
      <c r="L298" s="15">
        <f t="shared" si="13"/>
        <v>0</v>
      </c>
      <c r="M298" s="15">
        <f t="shared" si="14"/>
        <v>3</v>
      </c>
    </row>
    <row r="299" spans="1:13" ht="40.5">
      <c r="A299" s="10">
        <v>298</v>
      </c>
      <c r="B299" s="11" t="s">
        <v>712</v>
      </c>
      <c r="C299" s="12" t="s">
        <v>713</v>
      </c>
      <c r="D299" s="24" t="s">
        <v>33</v>
      </c>
      <c r="E299" s="11" t="s">
        <v>188</v>
      </c>
      <c r="F299" s="11"/>
      <c r="G299" s="10" t="s">
        <v>17</v>
      </c>
      <c r="H299" s="3">
        <v>1</v>
      </c>
      <c r="I299" s="4"/>
      <c r="J299" s="3"/>
      <c r="K299" s="3"/>
      <c r="L299" s="15">
        <f t="shared" si="13"/>
        <v>0</v>
      </c>
      <c r="M299" s="15">
        <f t="shared" si="14"/>
        <v>3</v>
      </c>
    </row>
    <row r="300" spans="1:13" ht="40.5">
      <c r="A300" s="10">
        <v>299</v>
      </c>
      <c r="B300" s="11" t="s">
        <v>714</v>
      </c>
      <c r="C300" s="12" t="s">
        <v>715</v>
      </c>
      <c r="D300" s="28" t="s">
        <v>42</v>
      </c>
      <c r="E300" s="11" t="s">
        <v>195</v>
      </c>
      <c r="F300" s="11"/>
      <c r="G300" s="10"/>
      <c r="H300" s="3">
        <v>1</v>
      </c>
      <c r="I300" s="3"/>
      <c r="J300" s="3"/>
      <c r="K300" s="3"/>
      <c r="L300" s="15">
        <f t="shared" si="13"/>
        <v>0</v>
      </c>
      <c r="M300" s="15">
        <f t="shared" si="14"/>
        <v>3</v>
      </c>
    </row>
    <row r="301" spans="1:13" ht="27">
      <c r="A301" s="10">
        <v>300</v>
      </c>
      <c r="B301" s="11" t="s">
        <v>716</v>
      </c>
      <c r="C301" s="12" t="s">
        <v>717</v>
      </c>
      <c r="D301" s="29" t="s">
        <v>55</v>
      </c>
      <c r="E301" s="11" t="s">
        <v>202</v>
      </c>
      <c r="F301" s="11"/>
      <c r="G301" s="10" t="s">
        <v>17</v>
      </c>
      <c r="H301" s="3"/>
      <c r="I301" s="4"/>
      <c r="J301" s="3">
        <v>1</v>
      </c>
      <c r="K301" s="3"/>
      <c r="L301" s="15">
        <f t="shared" si="13"/>
        <v>2</v>
      </c>
      <c r="M301" s="15">
        <f t="shared" si="14"/>
        <v>1</v>
      </c>
    </row>
    <row r="302" spans="1:13" ht="27">
      <c r="A302" s="10">
        <v>301</v>
      </c>
      <c r="B302" s="11" t="s">
        <v>718</v>
      </c>
      <c r="C302" s="12" t="s">
        <v>719</v>
      </c>
      <c r="D302" s="13" t="s">
        <v>15</v>
      </c>
      <c r="E302" s="11" t="s">
        <v>212</v>
      </c>
      <c r="F302" s="11"/>
      <c r="G302" s="10" t="s">
        <v>17</v>
      </c>
      <c r="H302" s="3"/>
      <c r="I302" s="4"/>
      <c r="J302" s="3">
        <v>1</v>
      </c>
      <c r="K302" s="3"/>
      <c r="L302" s="15">
        <f t="shared" si="13"/>
        <v>2</v>
      </c>
      <c r="M302" s="15">
        <f t="shared" si="14"/>
        <v>1</v>
      </c>
    </row>
    <row r="303" spans="1:13" ht="27">
      <c r="A303" s="23">
        <v>302</v>
      </c>
      <c r="B303" s="24" t="s">
        <v>720</v>
      </c>
      <c r="C303" s="24" t="s">
        <v>721</v>
      </c>
      <c r="D303" s="11" t="s">
        <v>47</v>
      </c>
      <c r="E303" s="26"/>
      <c r="F303" s="26"/>
      <c r="G303" s="10"/>
      <c r="H303" s="3"/>
      <c r="I303" s="3">
        <v>1</v>
      </c>
      <c r="J303" s="3"/>
      <c r="K303" s="3"/>
      <c r="L303" s="15">
        <f t="shared" si="13"/>
        <v>1</v>
      </c>
      <c r="M303" s="15">
        <f t="shared" si="14"/>
        <v>2</v>
      </c>
    </row>
    <row r="304" spans="1:13" ht="27">
      <c r="A304" s="23">
        <v>303</v>
      </c>
      <c r="B304" s="24" t="s">
        <v>722</v>
      </c>
      <c r="C304" s="24" t="s">
        <v>723</v>
      </c>
      <c r="D304" s="11" t="s">
        <v>66</v>
      </c>
      <c r="E304" s="26"/>
      <c r="F304" s="26"/>
      <c r="G304" s="10"/>
      <c r="H304" s="3"/>
      <c r="I304" s="3"/>
      <c r="J304" s="3"/>
      <c r="K304" s="3">
        <v>1</v>
      </c>
      <c r="L304" s="15">
        <f t="shared" si="13"/>
        <v>3</v>
      </c>
      <c r="M304" s="15">
        <f t="shared" si="14"/>
        <v>0</v>
      </c>
    </row>
    <row r="305" spans="1:13">
      <c r="A305" s="10">
        <v>304</v>
      </c>
      <c r="B305" s="11" t="s">
        <v>724</v>
      </c>
      <c r="C305" s="12" t="s">
        <v>725</v>
      </c>
      <c r="D305" s="19" t="s">
        <v>23</v>
      </c>
      <c r="E305" s="11" t="s">
        <v>216</v>
      </c>
      <c r="F305" s="11"/>
      <c r="G305" s="10"/>
      <c r="H305" s="3"/>
      <c r="I305" s="3"/>
      <c r="J305" s="3">
        <v>1</v>
      </c>
      <c r="K305" s="3"/>
      <c r="L305" s="15">
        <f t="shared" si="13"/>
        <v>2</v>
      </c>
      <c r="M305" s="15">
        <f t="shared" si="14"/>
        <v>1</v>
      </c>
    </row>
    <row r="306" spans="1:13" ht="27">
      <c r="A306" s="23">
        <v>305</v>
      </c>
      <c r="B306" s="24" t="s">
        <v>726</v>
      </c>
      <c r="C306" s="24" t="s">
        <v>727</v>
      </c>
      <c r="D306" s="11" t="s">
        <v>47</v>
      </c>
      <c r="E306" s="26"/>
      <c r="F306" s="26"/>
      <c r="G306" s="10" t="s">
        <v>29</v>
      </c>
      <c r="H306" s="3"/>
      <c r="I306" s="3"/>
      <c r="J306" s="3"/>
      <c r="K306" s="3">
        <v>1</v>
      </c>
      <c r="L306" s="15">
        <f t="shared" si="13"/>
        <v>3</v>
      </c>
      <c r="M306" s="15">
        <f t="shared" si="14"/>
        <v>0</v>
      </c>
    </row>
    <row r="307" spans="1:13" ht="40.5">
      <c r="A307" s="10">
        <v>306</v>
      </c>
      <c r="B307" s="11" t="s">
        <v>728</v>
      </c>
      <c r="C307" s="12" t="s">
        <v>729</v>
      </c>
      <c r="D307" s="24" t="s">
        <v>33</v>
      </c>
      <c r="E307" s="11" t="s">
        <v>226</v>
      </c>
      <c r="F307" s="11"/>
      <c r="G307" s="10"/>
      <c r="H307" s="3"/>
      <c r="I307" s="4"/>
      <c r="J307" s="3">
        <v>1</v>
      </c>
      <c r="K307" s="3"/>
      <c r="L307" s="15">
        <f t="shared" si="13"/>
        <v>2</v>
      </c>
      <c r="M307" s="15">
        <f t="shared" si="14"/>
        <v>1</v>
      </c>
    </row>
    <row r="308" spans="1:13" ht="27">
      <c r="A308" s="10">
        <v>307</v>
      </c>
      <c r="B308" s="11" t="s">
        <v>730</v>
      </c>
      <c r="C308" s="12" t="s">
        <v>731</v>
      </c>
      <c r="D308" s="28" t="s">
        <v>42</v>
      </c>
      <c r="E308" s="11" t="s">
        <v>230</v>
      </c>
      <c r="F308" s="11"/>
      <c r="G308" s="10"/>
      <c r="H308" s="3"/>
      <c r="I308" s="4"/>
      <c r="J308" s="3"/>
      <c r="K308" s="3">
        <v>1</v>
      </c>
      <c r="L308" s="15">
        <f t="shared" si="13"/>
        <v>3</v>
      </c>
      <c r="M308" s="15">
        <f t="shared" si="14"/>
        <v>0</v>
      </c>
    </row>
    <row r="309" spans="1:13">
      <c r="A309" s="10">
        <v>308</v>
      </c>
      <c r="B309" s="11" t="s">
        <v>732</v>
      </c>
      <c r="C309" s="12" t="s">
        <v>733</v>
      </c>
      <c r="D309" s="29" t="s">
        <v>55</v>
      </c>
      <c r="E309" s="11" t="s">
        <v>237</v>
      </c>
      <c r="F309" s="11"/>
      <c r="G309" s="10"/>
      <c r="H309" s="3"/>
      <c r="I309" s="3"/>
      <c r="J309" s="3"/>
      <c r="K309" s="3">
        <v>1</v>
      </c>
      <c r="L309" s="15">
        <f t="shared" si="13"/>
        <v>3</v>
      </c>
      <c r="M309" s="15">
        <f t="shared" si="14"/>
        <v>0</v>
      </c>
    </row>
    <row r="310" spans="1:13">
      <c r="A310" s="10">
        <v>309</v>
      </c>
      <c r="B310" s="11" t="s">
        <v>734</v>
      </c>
      <c r="C310" s="12" t="s">
        <v>735</v>
      </c>
      <c r="D310" s="13" t="s">
        <v>15</v>
      </c>
      <c r="E310" s="11" t="s">
        <v>16</v>
      </c>
      <c r="F310" s="11"/>
      <c r="G310" s="10" t="s">
        <v>17</v>
      </c>
      <c r="H310" s="3"/>
      <c r="I310" s="3"/>
      <c r="J310" s="3">
        <v>1</v>
      </c>
      <c r="K310" s="3"/>
      <c r="L310" s="15">
        <f t="shared" si="13"/>
        <v>2</v>
      </c>
      <c r="M310" s="15">
        <f t="shared" si="14"/>
        <v>1</v>
      </c>
    </row>
    <row r="311" spans="1:13" ht="27">
      <c r="A311" s="23">
        <v>310</v>
      </c>
      <c r="B311" s="24" t="s">
        <v>736</v>
      </c>
      <c r="C311" s="24" t="s">
        <v>737</v>
      </c>
      <c r="D311" s="31" t="s">
        <v>74</v>
      </c>
      <c r="E311" s="26"/>
      <c r="F311" s="26"/>
      <c r="G311" s="10"/>
      <c r="H311" s="3"/>
      <c r="I311" s="3">
        <v>1</v>
      </c>
      <c r="J311" s="3"/>
      <c r="K311" s="3"/>
      <c r="L311" s="15">
        <f t="shared" si="13"/>
        <v>1</v>
      </c>
      <c r="M311" s="15">
        <f t="shared" si="14"/>
        <v>2</v>
      </c>
    </row>
    <row r="312" spans="1:13" ht="27">
      <c r="A312" s="10">
        <v>311</v>
      </c>
      <c r="B312" s="11" t="s">
        <v>738</v>
      </c>
      <c r="C312" s="12" t="s">
        <v>739</v>
      </c>
      <c r="D312" s="19" t="s">
        <v>23</v>
      </c>
      <c r="E312" s="11" t="s">
        <v>24</v>
      </c>
      <c r="F312" s="11"/>
      <c r="G312" s="10"/>
      <c r="H312" s="3"/>
      <c r="I312" s="3"/>
      <c r="J312" s="3">
        <v>1</v>
      </c>
      <c r="K312" s="3"/>
      <c r="L312" s="15">
        <f t="shared" si="13"/>
        <v>2</v>
      </c>
      <c r="M312" s="15">
        <f t="shared" si="14"/>
        <v>1</v>
      </c>
    </row>
    <row r="313" spans="1:13" ht="27">
      <c r="A313" s="23">
        <v>312</v>
      </c>
      <c r="B313" s="24" t="s">
        <v>740</v>
      </c>
      <c r="C313" s="24" t="s">
        <v>741</v>
      </c>
      <c r="D313" s="11" t="s">
        <v>209</v>
      </c>
      <c r="E313" s="26"/>
      <c r="F313" s="26"/>
      <c r="G313" s="10"/>
      <c r="H313" s="3"/>
      <c r="I313" s="3"/>
      <c r="J313" s="3">
        <v>1</v>
      </c>
      <c r="K313" s="3"/>
      <c r="L313" s="15">
        <f t="shared" si="13"/>
        <v>2</v>
      </c>
      <c r="M313" s="15">
        <f t="shared" si="14"/>
        <v>1</v>
      </c>
    </row>
    <row r="314" spans="1:13" ht="27">
      <c r="A314" s="10">
        <v>313</v>
      </c>
      <c r="B314" s="11" t="s">
        <v>742</v>
      </c>
      <c r="C314" s="12" t="s">
        <v>743</v>
      </c>
      <c r="D314" s="24" t="s">
        <v>33</v>
      </c>
      <c r="E314" s="11" t="s">
        <v>34</v>
      </c>
      <c r="F314" s="11"/>
      <c r="G314" s="10"/>
      <c r="H314" s="3">
        <v>1</v>
      </c>
      <c r="I314" s="3"/>
      <c r="J314" s="3"/>
      <c r="K314" s="3"/>
      <c r="L314" s="15">
        <f t="shared" si="13"/>
        <v>0</v>
      </c>
      <c r="M314" s="15">
        <f t="shared" si="14"/>
        <v>3</v>
      </c>
    </row>
    <row r="315" spans="1:13" ht="40.5">
      <c r="A315" s="23">
        <v>314</v>
      </c>
      <c r="B315" s="24" t="s">
        <v>744</v>
      </c>
      <c r="C315" s="24" t="s">
        <v>745</v>
      </c>
      <c r="D315" s="27" t="s">
        <v>38</v>
      </c>
      <c r="E315" s="26"/>
      <c r="F315" s="26"/>
      <c r="G315" s="10"/>
      <c r="H315" s="3">
        <v>1</v>
      </c>
      <c r="I315" s="3"/>
      <c r="J315" s="3"/>
      <c r="K315" s="3"/>
      <c r="L315" s="15">
        <f t="shared" si="13"/>
        <v>0</v>
      </c>
      <c r="M315" s="15">
        <f t="shared" si="14"/>
        <v>3</v>
      </c>
    </row>
    <row r="316" spans="1:13" ht="27">
      <c r="A316" s="10">
        <v>315</v>
      </c>
      <c r="B316" s="11" t="s">
        <v>746</v>
      </c>
      <c r="C316" s="12" t="s">
        <v>747</v>
      </c>
      <c r="D316" s="28" t="s">
        <v>42</v>
      </c>
      <c r="E316" s="11" t="s">
        <v>43</v>
      </c>
      <c r="F316" s="11"/>
      <c r="G316" s="10"/>
      <c r="H316" s="3"/>
      <c r="I316" s="3"/>
      <c r="J316" s="3">
        <v>1</v>
      </c>
      <c r="K316" s="3"/>
      <c r="L316" s="15">
        <f t="shared" si="13"/>
        <v>2</v>
      </c>
      <c r="M316" s="15">
        <f t="shared" si="14"/>
        <v>1</v>
      </c>
    </row>
    <row r="317" spans="1:13">
      <c r="A317" s="10">
        <v>316</v>
      </c>
      <c r="B317" s="11" t="s">
        <v>748</v>
      </c>
      <c r="C317" s="12" t="s">
        <v>749</v>
      </c>
      <c r="D317" s="29" t="s">
        <v>55</v>
      </c>
      <c r="E317" s="11" t="s">
        <v>56</v>
      </c>
      <c r="F317" s="11"/>
      <c r="G317" s="10"/>
      <c r="H317" s="3"/>
      <c r="I317" s="4"/>
      <c r="J317" s="3">
        <v>1</v>
      </c>
      <c r="K317" s="3"/>
      <c r="L317" s="15">
        <f t="shared" si="13"/>
        <v>2</v>
      </c>
      <c r="M317" s="15">
        <f t="shared" si="14"/>
        <v>1</v>
      </c>
    </row>
    <row r="318" spans="1:13" ht="27">
      <c r="A318" s="10">
        <v>317</v>
      </c>
      <c r="B318" s="11" t="s">
        <v>750</v>
      </c>
      <c r="C318" s="12" t="s">
        <v>751</v>
      </c>
      <c r="D318" s="13" t="s">
        <v>15</v>
      </c>
      <c r="E318" s="11" t="s">
        <v>59</v>
      </c>
      <c r="F318" s="11"/>
      <c r="G318" s="10"/>
      <c r="H318" s="3"/>
      <c r="I318" s="4"/>
      <c r="J318" s="3">
        <v>1</v>
      </c>
      <c r="K318" s="3"/>
      <c r="L318" s="15">
        <f t="shared" si="13"/>
        <v>2</v>
      </c>
      <c r="M318" s="15">
        <f t="shared" si="14"/>
        <v>1</v>
      </c>
    </row>
    <row r="319" spans="1:13" ht="27">
      <c r="A319" s="10">
        <v>318</v>
      </c>
      <c r="B319" s="11" t="s">
        <v>752</v>
      </c>
      <c r="C319" s="12" t="s">
        <v>753</v>
      </c>
      <c r="D319" s="19" t="s">
        <v>23</v>
      </c>
      <c r="E319" s="11" t="s">
        <v>70</v>
      </c>
      <c r="F319" s="11"/>
      <c r="G319" s="10" t="s">
        <v>17</v>
      </c>
      <c r="H319" s="3"/>
      <c r="I319" s="3"/>
      <c r="J319" s="3">
        <v>1</v>
      </c>
      <c r="K319" s="3"/>
      <c r="L319" s="15">
        <f t="shared" si="13"/>
        <v>2</v>
      </c>
      <c r="M319" s="15">
        <f t="shared" si="14"/>
        <v>1</v>
      </c>
    </row>
    <row r="320" spans="1:13" ht="40.5">
      <c r="A320" s="23">
        <v>319</v>
      </c>
      <c r="B320" s="24" t="s">
        <v>754</v>
      </c>
      <c r="C320" s="24" t="s">
        <v>755</v>
      </c>
      <c r="D320" s="27" t="s">
        <v>38</v>
      </c>
      <c r="E320" s="26"/>
      <c r="F320" s="26"/>
      <c r="G320" s="10"/>
      <c r="H320" s="3"/>
      <c r="I320" s="3"/>
      <c r="J320" s="3">
        <v>1</v>
      </c>
      <c r="K320" s="3"/>
      <c r="L320" s="15">
        <f t="shared" si="13"/>
        <v>2</v>
      </c>
      <c r="M320" s="15">
        <f t="shared" si="14"/>
        <v>1</v>
      </c>
    </row>
    <row r="321" spans="1:13" ht="40.5">
      <c r="A321" s="10">
        <v>320</v>
      </c>
      <c r="B321" s="11" t="s">
        <v>756</v>
      </c>
      <c r="C321" s="12" t="s">
        <v>757</v>
      </c>
      <c r="D321" s="24" t="s">
        <v>33</v>
      </c>
      <c r="E321" s="11" t="s">
        <v>83</v>
      </c>
      <c r="F321" s="11"/>
      <c r="G321" s="10"/>
      <c r="H321" s="3"/>
      <c r="I321" s="3"/>
      <c r="J321" s="3"/>
      <c r="K321" s="3">
        <v>1</v>
      </c>
      <c r="L321" s="15">
        <f t="shared" si="13"/>
        <v>3</v>
      </c>
      <c r="M321" s="15">
        <f t="shared" si="14"/>
        <v>0</v>
      </c>
    </row>
    <row r="322" spans="1:13" ht="27">
      <c r="A322" s="23">
        <v>321</v>
      </c>
      <c r="B322" s="24" t="s">
        <v>758</v>
      </c>
      <c r="C322" s="24" t="s">
        <v>759</v>
      </c>
      <c r="D322" s="11" t="s">
        <v>223</v>
      </c>
      <c r="E322" s="26"/>
      <c r="F322" s="26"/>
      <c r="G322" s="10"/>
      <c r="H322" s="3"/>
      <c r="I322" s="3"/>
      <c r="J322" s="3">
        <v>1</v>
      </c>
      <c r="K322" s="3"/>
      <c r="L322" s="15">
        <f t="shared" si="13"/>
        <v>2</v>
      </c>
      <c r="M322" s="15">
        <f t="shared" si="14"/>
        <v>1</v>
      </c>
    </row>
    <row r="323" spans="1:13" ht="27">
      <c r="A323" s="10">
        <v>322</v>
      </c>
      <c r="B323" s="11" t="s">
        <v>760</v>
      </c>
      <c r="C323" s="12" t="s">
        <v>761</v>
      </c>
      <c r="D323" s="28" t="s">
        <v>42</v>
      </c>
      <c r="E323" s="11" t="s">
        <v>90</v>
      </c>
      <c r="F323" s="11"/>
      <c r="G323" s="10" t="s">
        <v>17</v>
      </c>
      <c r="H323" s="3"/>
      <c r="I323" s="3">
        <v>1</v>
      </c>
      <c r="J323" s="3"/>
      <c r="K323" s="3"/>
      <c r="L323" s="15">
        <f t="shared" ref="L323:L386" si="15">(H323*0)+(I323)+(J323*2)+(K323*3)</f>
        <v>1</v>
      </c>
      <c r="M323" s="15">
        <f t="shared" ref="M323:M386" si="16">(H323*3)+(I323*2)+(J323)+(K323*0)</f>
        <v>2</v>
      </c>
    </row>
    <row r="324" spans="1:13" ht="27">
      <c r="A324" s="23">
        <v>323</v>
      </c>
      <c r="B324" s="24" t="s">
        <v>762</v>
      </c>
      <c r="C324" s="24" t="s">
        <v>763</v>
      </c>
      <c r="D324" s="11" t="s">
        <v>47</v>
      </c>
      <c r="E324" s="26"/>
      <c r="F324" s="26"/>
      <c r="G324" s="10"/>
      <c r="H324" s="3">
        <v>1</v>
      </c>
      <c r="I324" s="3"/>
      <c r="J324" s="3"/>
      <c r="K324" s="3"/>
      <c r="L324" s="15">
        <f t="shared" si="15"/>
        <v>0</v>
      </c>
      <c r="M324" s="15">
        <f t="shared" si="16"/>
        <v>3</v>
      </c>
    </row>
    <row r="325" spans="1:13">
      <c r="A325" s="10">
        <v>324</v>
      </c>
      <c r="B325" s="11" t="s">
        <v>764</v>
      </c>
      <c r="C325" s="12" t="s">
        <v>765</v>
      </c>
      <c r="D325" s="29" t="s">
        <v>55</v>
      </c>
      <c r="E325" s="11" t="s">
        <v>98</v>
      </c>
      <c r="F325" s="11"/>
      <c r="G325" s="10" t="s">
        <v>17</v>
      </c>
      <c r="H325" s="3"/>
      <c r="I325" s="3">
        <v>1</v>
      </c>
      <c r="J325" s="3"/>
      <c r="K325" s="3"/>
      <c r="L325" s="15">
        <f t="shared" si="15"/>
        <v>1</v>
      </c>
      <c r="M325" s="15">
        <f t="shared" si="16"/>
        <v>2</v>
      </c>
    </row>
    <row r="326" spans="1:13" ht="40.5">
      <c r="A326" s="23">
        <v>325</v>
      </c>
      <c r="B326" s="24" t="s">
        <v>766</v>
      </c>
      <c r="C326" s="24" t="s">
        <v>767</v>
      </c>
      <c r="D326" s="27" t="s">
        <v>38</v>
      </c>
      <c r="E326" s="26"/>
      <c r="F326" s="26"/>
      <c r="G326" s="10"/>
      <c r="H326" s="3"/>
      <c r="I326" s="3"/>
      <c r="J326" s="3">
        <v>1</v>
      </c>
      <c r="K326" s="3"/>
      <c r="L326" s="15">
        <f t="shared" si="15"/>
        <v>2</v>
      </c>
      <c r="M326" s="15">
        <f t="shared" si="16"/>
        <v>1</v>
      </c>
    </row>
    <row r="327" spans="1:13" ht="27">
      <c r="A327" s="10">
        <v>326</v>
      </c>
      <c r="B327" s="11" t="s">
        <v>768</v>
      </c>
      <c r="C327" s="12" t="s">
        <v>769</v>
      </c>
      <c r="D327" s="13" t="s">
        <v>15</v>
      </c>
      <c r="E327" s="11" t="s">
        <v>106</v>
      </c>
      <c r="F327" s="11"/>
      <c r="G327" s="10"/>
      <c r="H327" s="3"/>
      <c r="I327" s="3"/>
      <c r="J327" s="3">
        <v>1</v>
      </c>
      <c r="K327" s="3"/>
      <c r="L327" s="15">
        <f t="shared" si="15"/>
        <v>2</v>
      </c>
      <c r="M327" s="15">
        <f t="shared" si="16"/>
        <v>1</v>
      </c>
    </row>
    <row r="328" spans="1:13" ht="27">
      <c r="A328" s="10">
        <v>327</v>
      </c>
      <c r="B328" s="11" t="s">
        <v>770</v>
      </c>
      <c r="C328" s="12" t="s">
        <v>771</v>
      </c>
      <c r="D328" s="19" t="s">
        <v>23</v>
      </c>
      <c r="E328" s="11" t="s">
        <v>113</v>
      </c>
      <c r="F328" s="11"/>
      <c r="G328" s="10"/>
      <c r="H328" s="3"/>
      <c r="I328" s="3"/>
      <c r="J328" s="3"/>
      <c r="K328" s="3">
        <v>1</v>
      </c>
      <c r="L328" s="15">
        <f t="shared" si="15"/>
        <v>3</v>
      </c>
      <c r="M328" s="15">
        <f t="shared" si="16"/>
        <v>0</v>
      </c>
    </row>
    <row r="329" spans="1:13" ht="40.5">
      <c r="A329" s="23">
        <v>328</v>
      </c>
      <c r="B329" s="24" t="s">
        <v>772</v>
      </c>
      <c r="C329" s="24" t="s">
        <v>773</v>
      </c>
      <c r="D329" s="32" t="s">
        <v>87</v>
      </c>
      <c r="E329" s="11"/>
      <c r="F329" s="33" t="s">
        <v>28</v>
      </c>
      <c r="G329" s="10"/>
      <c r="H329" s="3"/>
      <c r="I329" s="3"/>
      <c r="J329" s="3"/>
      <c r="K329" s="3">
        <v>1</v>
      </c>
      <c r="L329" s="15">
        <f t="shared" si="15"/>
        <v>3</v>
      </c>
      <c r="M329" s="15">
        <f t="shared" si="16"/>
        <v>0</v>
      </c>
    </row>
    <row r="330" spans="1:13" ht="27">
      <c r="A330" s="10">
        <v>329</v>
      </c>
      <c r="B330" s="11" t="s">
        <v>774</v>
      </c>
      <c r="C330" s="12" t="s">
        <v>775</v>
      </c>
      <c r="D330" s="24" t="s">
        <v>33</v>
      </c>
      <c r="E330" s="11" t="s">
        <v>117</v>
      </c>
      <c r="F330" s="11"/>
      <c r="G330" s="10"/>
      <c r="H330" s="3"/>
      <c r="I330" s="4"/>
      <c r="J330" s="3">
        <v>1</v>
      </c>
      <c r="K330" s="3"/>
      <c r="L330" s="15">
        <f t="shared" si="15"/>
        <v>2</v>
      </c>
      <c r="M330" s="15">
        <f t="shared" si="16"/>
        <v>1</v>
      </c>
    </row>
    <row r="331" spans="1:13" ht="27">
      <c r="A331" s="10">
        <v>330</v>
      </c>
      <c r="B331" s="11" t="s">
        <v>776</v>
      </c>
      <c r="C331" s="12" t="s">
        <v>777</v>
      </c>
      <c r="D331" s="28" t="s">
        <v>42</v>
      </c>
      <c r="E331" s="11" t="s">
        <v>127</v>
      </c>
      <c r="F331" s="11"/>
      <c r="G331" s="10"/>
      <c r="H331" s="3"/>
      <c r="I331" s="3">
        <v>1</v>
      </c>
      <c r="J331" s="3"/>
      <c r="K331" s="3"/>
      <c r="L331" s="15">
        <f t="shared" si="15"/>
        <v>1</v>
      </c>
      <c r="M331" s="15">
        <f t="shared" si="16"/>
        <v>2</v>
      </c>
    </row>
    <row r="332" spans="1:13" ht="27">
      <c r="A332" s="10">
        <v>331</v>
      </c>
      <c r="B332" s="11" t="s">
        <v>778</v>
      </c>
      <c r="C332" s="12" t="s">
        <v>779</v>
      </c>
      <c r="D332" s="29" t="s">
        <v>55</v>
      </c>
      <c r="E332" s="11" t="s">
        <v>134</v>
      </c>
      <c r="F332" s="11"/>
      <c r="G332" s="10"/>
      <c r="H332" s="3"/>
      <c r="I332" s="3">
        <v>1</v>
      </c>
      <c r="J332" s="3"/>
      <c r="K332" s="3"/>
      <c r="L332" s="15">
        <f t="shared" si="15"/>
        <v>1</v>
      </c>
      <c r="M332" s="15">
        <f t="shared" si="16"/>
        <v>2</v>
      </c>
    </row>
    <row r="333" spans="1:13" ht="27">
      <c r="A333" s="23">
        <v>332</v>
      </c>
      <c r="B333" s="24" t="s">
        <v>780</v>
      </c>
      <c r="C333" s="24" t="s">
        <v>781</v>
      </c>
      <c r="D333" s="34" t="s">
        <v>138</v>
      </c>
      <c r="E333" s="10"/>
      <c r="F333" s="10"/>
      <c r="G333" s="10"/>
      <c r="H333" s="3"/>
      <c r="I333" s="3"/>
      <c r="J333" s="3">
        <v>1</v>
      </c>
      <c r="K333" s="3"/>
      <c r="L333" s="15">
        <f t="shared" si="15"/>
        <v>2</v>
      </c>
      <c r="M333" s="15">
        <f t="shared" si="16"/>
        <v>1</v>
      </c>
    </row>
    <row r="334" spans="1:13" ht="40.5">
      <c r="A334" s="10">
        <v>333</v>
      </c>
      <c r="B334" s="11" t="s">
        <v>782</v>
      </c>
      <c r="C334" s="12" t="s">
        <v>783</v>
      </c>
      <c r="D334" s="13" t="s">
        <v>15</v>
      </c>
      <c r="E334" s="11" t="s">
        <v>142</v>
      </c>
      <c r="F334" s="11"/>
      <c r="G334" s="10"/>
      <c r="H334" s="3"/>
      <c r="I334" s="3"/>
      <c r="J334" s="3">
        <v>1</v>
      </c>
      <c r="K334" s="3"/>
      <c r="L334" s="15">
        <f t="shared" si="15"/>
        <v>2</v>
      </c>
      <c r="M334" s="15">
        <f t="shared" si="16"/>
        <v>1</v>
      </c>
    </row>
    <row r="335" spans="1:13">
      <c r="A335" s="10">
        <v>334</v>
      </c>
      <c r="B335" s="11" t="s">
        <v>784</v>
      </c>
      <c r="C335" s="12" t="s">
        <v>785</v>
      </c>
      <c r="D335" s="19" t="s">
        <v>23</v>
      </c>
      <c r="E335" s="11" t="s">
        <v>148</v>
      </c>
      <c r="F335" s="11"/>
      <c r="G335" s="10"/>
      <c r="H335" s="3"/>
      <c r="I335" s="4">
        <v>1</v>
      </c>
      <c r="J335" s="3"/>
      <c r="K335" s="3"/>
      <c r="L335" s="15">
        <f t="shared" si="15"/>
        <v>1</v>
      </c>
      <c r="M335" s="15">
        <f t="shared" si="16"/>
        <v>2</v>
      </c>
    </row>
    <row r="336" spans="1:13" ht="27">
      <c r="A336" s="10">
        <v>335</v>
      </c>
      <c r="B336" s="11" t="s">
        <v>786</v>
      </c>
      <c r="C336" s="12" t="s">
        <v>787</v>
      </c>
      <c r="D336" s="24" t="s">
        <v>33</v>
      </c>
      <c r="E336" s="11" t="s">
        <v>155</v>
      </c>
      <c r="F336" s="11"/>
      <c r="G336" s="10" t="s">
        <v>17</v>
      </c>
      <c r="H336" s="3"/>
      <c r="I336" s="3">
        <v>1</v>
      </c>
      <c r="J336" s="3"/>
      <c r="K336" s="3"/>
      <c r="L336" s="15">
        <f t="shared" si="15"/>
        <v>1</v>
      </c>
      <c r="M336" s="15">
        <f t="shared" si="16"/>
        <v>2</v>
      </c>
    </row>
    <row r="337" spans="1:13" ht="27">
      <c r="A337" s="23">
        <v>336</v>
      </c>
      <c r="B337" s="24" t="s">
        <v>788</v>
      </c>
      <c r="C337" s="24" t="s">
        <v>789</v>
      </c>
      <c r="D337" s="11" t="s">
        <v>47</v>
      </c>
      <c r="E337" s="26"/>
      <c r="F337" s="26"/>
      <c r="G337" s="10"/>
      <c r="H337" s="3"/>
      <c r="I337" s="3">
        <v>1</v>
      </c>
      <c r="J337" s="3"/>
      <c r="K337" s="3"/>
      <c r="L337" s="15">
        <f t="shared" si="15"/>
        <v>1</v>
      </c>
      <c r="M337" s="15">
        <f t="shared" si="16"/>
        <v>2</v>
      </c>
    </row>
    <row r="338" spans="1:13">
      <c r="A338" s="10">
        <v>337</v>
      </c>
      <c r="B338" s="11" t="s">
        <v>790</v>
      </c>
      <c r="C338" s="12" t="s">
        <v>791</v>
      </c>
      <c r="D338" s="28" t="s">
        <v>42</v>
      </c>
      <c r="E338" s="11" t="s">
        <v>162</v>
      </c>
      <c r="F338" s="11"/>
      <c r="G338" s="10" t="s">
        <v>17</v>
      </c>
      <c r="H338" s="3"/>
      <c r="I338" s="3">
        <v>1</v>
      </c>
      <c r="J338" s="3"/>
      <c r="K338" s="3"/>
      <c r="L338" s="15">
        <f t="shared" si="15"/>
        <v>1</v>
      </c>
      <c r="M338" s="15">
        <f t="shared" si="16"/>
        <v>2</v>
      </c>
    </row>
    <row r="339" spans="1:13" ht="27">
      <c r="A339" s="10">
        <v>338</v>
      </c>
      <c r="B339" s="11" t="s">
        <v>792</v>
      </c>
      <c r="C339" s="12" t="s">
        <v>793</v>
      </c>
      <c r="D339" s="29" t="s">
        <v>55</v>
      </c>
      <c r="E339" s="11" t="s">
        <v>172</v>
      </c>
      <c r="F339" s="11"/>
      <c r="G339" s="10"/>
      <c r="H339" s="3"/>
      <c r="I339" s="4"/>
      <c r="J339" s="3">
        <v>1</v>
      </c>
      <c r="K339" s="3"/>
      <c r="L339" s="15">
        <f t="shared" si="15"/>
        <v>2</v>
      </c>
      <c r="M339" s="15">
        <f t="shared" si="16"/>
        <v>1</v>
      </c>
    </row>
    <row r="340" spans="1:13" ht="27">
      <c r="A340" s="23">
        <v>339</v>
      </c>
      <c r="B340" s="24" t="s">
        <v>794</v>
      </c>
      <c r="C340" s="24" t="s">
        <v>795</v>
      </c>
      <c r="D340" s="11" t="s">
        <v>78</v>
      </c>
      <c r="E340" s="26"/>
      <c r="F340" s="26"/>
      <c r="G340" s="10" t="s">
        <v>29</v>
      </c>
      <c r="H340" s="3"/>
      <c r="I340" s="3">
        <v>1</v>
      </c>
      <c r="J340" s="3"/>
      <c r="K340" s="3"/>
      <c r="L340" s="15">
        <f t="shared" si="15"/>
        <v>1</v>
      </c>
      <c r="M340" s="15">
        <f t="shared" si="16"/>
        <v>2</v>
      </c>
    </row>
    <row r="341" spans="1:13" ht="27">
      <c r="A341" s="23">
        <v>340</v>
      </c>
      <c r="B341" s="24" t="s">
        <v>796</v>
      </c>
      <c r="C341" s="24" t="s">
        <v>797</v>
      </c>
      <c r="D341" s="11" t="s">
        <v>223</v>
      </c>
      <c r="E341" s="26"/>
      <c r="F341" s="26"/>
      <c r="G341" s="10" t="s">
        <v>29</v>
      </c>
      <c r="H341" s="3"/>
      <c r="I341" s="3"/>
      <c r="J341" s="3">
        <v>1</v>
      </c>
      <c r="K341" s="3"/>
      <c r="L341" s="15">
        <f t="shared" si="15"/>
        <v>2</v>
      </c>
      <c r="M341" s="15">
        <f t="shared" si="16"/>
        <v>1</v>
      </c>
    </row>
    <row r="342" spans="1:13" ht="27">
      <c r="A342" s="10">
        <v>341</v>
      </c>
      <c r="B342" s="11" t="s">
        <v>798</v>
      </c>
      <c r="C342" s="12" t="s">
        <v>799</v>
      </c>
      <c r="D342" s="13" t="s">
        <v>15</v>
      </c>
      <c r="E342" s="11" t="s">
        <v>175</v>
      </c>
      <c r="F342" s="11"/>
      <c r="G342" s="10"/>
      <c r="H342" s="3"/>
      <c r="I342" s="3"/>
      <c r="J342" s="3">
        <v>1</v>
      </c>
      <c r="K342" s="3"/>
      <c r="L342" s="15">
        <f t="shared" si="15"/>
        <v>2</v>
      </c>
      <c r="M342" s="15">
        <f t="shared" si="16"/>
        <v>1</v>
      </c>
    </row>
    <row r="343" spans="1:13" ht="27">
      <c r="A343" s="10">
        <v>342</v>
      </c>
      <c r="B343" s="11" t="s">
        <v>800</v>
      </c>
      <c r="C343" s="12" t="s">
        <v>801</v>
      </c>
      <c r="D343" s="19" t="s">
        <v>23</v>
      </c>
      <c r="E343" s="11" t="s">
        <v>185</v>
      </c>
      <c r="F343" s="11"/>
      <c r="G343" s="10"/>
      <c r="H343" s="3"/>
      <c r="I343" s="4"/>
      <c r="J343" s="3"/>
      <c r="K343" s="3">
        <v>1</v>
      </c>
      <c r="L343" s="15">
        <f t="shared" si="15"/>
        <v>3</v>
      </c>
      <c r="M343" s="15">
        <f t="shared" si="16"/>
        <v>0</v>
      </c>
    </row>
    <row r="344" spans="1:13" ht="27">
      <c r="A344" s="10">
        <v>343</v>
      </c>
      <c r="B344" s="11" t="s">
        <v>802</v>
      </c>
      <c r="C344" s="12" t="s">
        <v>803</v>
      </c>
      <c r="D344" s="24" t="s">
        <v>33</v>
      </c>
      <c r="E344" s="11" t="s">
        <v>188</v>
      </c>
      <c r="F344" s="11"/>
      <c r="G344" s="10"/>
      <c r="H344" s="3"/>
      <c r="I344" s="4">
        <v>1</v>
      </c>
      <c r="J344" s="3"/>
      <c r="K344" s="3"/>
      <c r="L344" s="15">
        <f t="shared" si="15"/>
        <v>1</v>
      </c>
      <c r="M344" s="15">
        <f t="shared" si="16"/>
        <v>2</v>
      </c>
    </row>
    <row r="345" spans="1:13" ht="27">
      <c r="A345" s="10">
        <v>344</v>
      </c>
      <c r="B345" s="11" t="s">
        <v>804</v>
      </c>
      <c r="C345" s="12" t="s">
        <v>805</v>
      </c>
      <c r="D345" s="28" t="s">
        <v>42</v>
      </c>
      <c r="E345" s="11" t="s">
        <v>195</v>
      </c>
      <c r="F345" s="11"/>
      <c r="G345" s="10"/>
      <c r="H345" s="3">
        <v>1</v>
      </c>
      <c r="I345" s="3"/>
      <c r="J345" s="3"/>
      <c r="K345" s="3"/>
      <c r="L345" s="15">
        <f t="shared" si="15"/>
        <v>0</v>
      </c>
      <c r="M345" s="15">
        <f t="shared" si="16"/>
        <v>3</v>
      </c>
    </row>
    <row r="346" spans="1:13" ht="40.5">
      <c r="A346" s="10">
        <v>345</v>
      </c>
      <c r="B346" s="11" t="s">
        <v>806</v>
      </c>
      <c r="C346" s="12" t="s">
        <v>807</v>
      </c>
      <c r="D346" s="29" t="s">
        <v>55</v>
      </c>
      <c r="E346" s="11" t="s">
        <v>202</v>
      </c>
      <c r="F346" s="11"/>
      <c r="G346" s="10" t="s">
        <v>17</v>
      </c>
      <c r="H346" s="3"/>
      <c r="I346" s="4"/>
      <c r="J346" s="3">
        <v>1</v>
      </c>
      <c r="K346" s="3"/>
      <c r="L346" s="15">
        <f t="shared" si="15"/>
        <v>2</v>
      </c>
      <c r="M346" s="15">
        <f t="shared" si="16"/>
        <v>1</v>
      </c>
    </row>
    <row r="347" spans="1:13" ht="27">
      <c r="A347" s="23">
        <v>346</v>
      </c>
      <c r="B347" s="24" t="s">
        <v>808</v>
      </c>
      <c r="C347" s="24" t="s">
        <v>809</v>
      </c>
      <c r="D347" s="11" t="s">
        <v>123</v>
      </c>
      <c r="E347" s="26"/>
      <c r="F347" s="26"/>
      <c r="G347" s="10"/>
      <c r="H347" s="3"/>
      <c r="I347" s="3">
        <v>1</v>
      </c>
      <c r="J347" s="3"/>
      <c r="K347" s="3"/>
      <c r="L347" s="15">
        <f t="shared" si="15"/>
        <v>1</v>
      </c>
      <c r="M347" s="15">
        <f t="shared" si="16"/>
        <v>2</v>
      </c>
    </row>
    <row r="348" spans="1:13" ht="40.5">
      <c r="A348" s="10">
        <v>347</v>
      </c>
      <c r="B348" s="11" t="s">
        <v>810</v>
      </c>
      <c r="C348" s="12" t="s">
        <v>811</v>
      </c>
      <c r="D348" s="13" t="s">
        <v>15</v>
      </c>
      <c r="E348" s="11" t="s">
        <v>212</v>
      </c>
      <c r="F348" s="11"/>
      <c r="G348" s="10" t="s">
        <v>17</v>
      </c>
      <c r="H348" s="3"/>
      <c r="I348" s="4"/>
      <c r="J348" s="3">
        <v>1</v>
      </c>
      <c r="K348" s="3"/>
      <c r="L348" s="15">
        <f t="shared" si="15"/>
        <v>2</v>
      </c>
      <c r="M348" s="15">
        <f t="shared" si="16"/>
        <v>1</v>
      </c>
    </row>
    <row r="349" spans="1:13" ht="40.5">
      <c r="A349" s="10">
        <v>348</v>
      </c>
      <c r="B349" s="11" t="s">
        <v>812</v>
      </c>
      <c r="C349" s="12" t="s">
        <v>813</v>
      </c>
      <c r="D349" s="19" t="s">
        <v>23</v>
      </c>
      <c r="E349" s="11" t="s">
        <v>216</v>
      </c>
      <c r="F349" s="11"/>
      <c r="G349" s="10" t="s">
        <v>17</v>
      </c>
      <c r="H349" s="3">
        <v>1</v>
      </c>
      <c r="I349" s="3"/>
      <c r="J349" s="3"/>
      <c r="K349" s="3"/>
      <c r="L349" s="15">
        <f t="shared" si="15"/>
        <v>0</v>
      </c>
      <c r="M349" s="15">
        <f t="shared" si="16"/>
        <v>3</v>
      </c>
    </row>
    <row r="350" spans="1:13" ht="54">
      <c r="A350" s="10">
        <v>349</v>
      </c>
      <c r="B350" s="11" t="s">
        <v>814</v>
      </c>
      <c r="C350" s="12" t="s">
        <v>815</v>
      </c>
      <c r="D350" s="24" t="s">
        <v>33</v>
      </c>
      <c r="E350" s="11" t="s">
        <v>226</v>
      </c>
      <c r="F350" s="11"/>
      <c r="G350" s="10" t="s">
        <v>17</v>
      </c>
      <c r="H350" s="3"/>
      <c r="I350" s="4">
        <v>1</v>
      </c>
      <c r="J350" s="3"/>
      <c r="K350" s="3"/>
      <c r="L350" s="15">
        <f t="shared" si="15"/>
        <v>1</v>
      </c>
      <c r="M350" s="15">
        <f t="shared" si="16"/>
        <v>2</v>
      </c>
    </row>
    <row r="351" spans="1:13" ht="27">
      <c r="A351" s="23">
        <v>350</v>
      </c>
      <c r="B351" s="24" t="s">
        <v>816</v>
      </c>
      <c r="C351" s="24" t="s">
        <v>817</v>
      </c>
      <c r="D351" s="11" t="s">
        <v>51</v>
      </c>
      <c r="E351" s="26"/>
      <c r="F351" s="26"/>
      <c r="G351" s="10"/>
      <c r="H351" s="3"/>
      <c r="I351" s="3">
        <v>1</v>
      </c>
      <c r="J351" s="3"/>
      <c r="K351" s="3"/>
      <c r="L351" s="15">
        <f t="shared" si="15"/>
        <v>1</v>
      </c>
      <c r="M351" s="15">
        <f t="shared" si="16"/>
        <v>2</v>
      </c>
    </row>
    <row r="352" spans="1:13" ht="27">
      <c r="A352" s="10">
        <v>351</v>
      </c>
      <c r="B352" s="11" t="s">
        <v>818</v>
      </c>
      <c r="C352" s="12" t="s">
        <v>819</v>
      </c>
      <c r="D352" s="28" t="s">
        <v>42</v>
      </c>
      <c r="E352" s="11" t="s">
        <v>230</v>
      </c>
      <c r="F352" s="11"/>
      <c r="G352" s="10"/>
      <c r="H352" s="3"/>
      <c r="I352" s="4"/>
      <c r="J352" s="3">
        <v>1</v>
      </c>
      <c r="K352" s="3"/>
      <c r="L352" s="15">
        <f t="shared" si="15"/>
        <v>2</v>
      </c>
      <c r="M352" s="15">
        <f t="shared" si="16"/>
        <v>1</v>
      </c>
    </row>
    <row r="353" spans="1:13" ht="27">
      <c r="A353" s="23">
        <v>352</v>
      </c>
      <c r="B353" s="11" t="s">
        <v>820</v>
      </c>
      <c r="C353" s="12" t="s">
        <v>821</v>
      </c>
      <c r="D353" s="29" t="s">
        <v>55</v>
      </c>
      <c r="E353" s="11" t="s">
        <v>237</v>
      </c>
      <c r="F353" s="11"/>
      <c r="G353" s="10"/>
      <c r="H353" s="3"/>
      <c r="I353" s="3"/>
      <c r="J353" s="3"/>
      <c r="K353" s="3">
        <v>1</v>
      </c>
      <c r="L353" s="15">
        <f t="shared" si="15"/>
        <v>3</v>
      </c>
      <c r="M353" s="15">
        <f t="shared" si="16"/>
        <v>0</v>
      </c>
    </row>
    <row r="354" spans="1:13" ht="27">
      <c r="A354" s="23">
        <v>353</v>
      </c>
      <c r="B354" s="24" t="s">
        <v>822</v>
      </c>
      <c r="C354" s="24" t="s">
        <v>823</v>
      </c>
      <c r="D354" s="11" t="s">
        <v>51</v>
      </c>
      <c r="E354" s="26"/>
      <c r="F354" s="26"/>
      <c r="G354" s="10"/>
      <c r="H354" s="3"/>
      <c r="I354" s="3"/>
      <c r="J354" s="3">
        <v>1</v>
      </c>
      <c r="K354" s="3"/>
      <c r="L354" s="15">
        <f t="shared" si="15"/>
        <v>2</v>
      </c>
      <c r="M354" s="15">
        <f t="shared" si="16"/>
        <v>1</v>
      </c>
    </row>
    <row r="355" spans="1:13" ht="27">
      <c r="A355" s="10">
        <v>354</v>
      </c>
      <c r="B355" s="11" t="s">
        <v>824</v>
      </c>
      <c r="C355" s="12" t="s">
        <v>825</v>
      </c>
      <c r="D355" s="13" t="s">
        <v>15</v>
      </c>
      <c r="E355" s="11" t="s">
        <v>16</v>
      </c>
      <c r="F355" s="11"/>
      <c r="G355" s="10"/>
      <c r="H355" s="3"/>
      <c r="I355" s="4"/>
      <c r="J355" s="3"/>
      <c r="K355" s="3">
        <v>1</v>
      </c>
      <c r="L355" s="15">
        <f t="shared" si="15"/>
        <v>3</v>
      </c>
      <c r="M355" s="15">
        <f t="shared" si="16"/>
        <v>0</v>
      </c>
    </row>
    <row r="356" spans="1:13" ht="27">
      <c r="A356" s="10">
        <v>355</v>
      </c>
      <c r="B356" s="11" t="s">
        <v>826</v>
      </c>
      <c r="C356" s="12" t="s">
        <v>827</v>
      </c>
      <c r="D356" s="19" t="s">
        <v>23</v>
      </c>
      <c r="E356" s="11" t="s">
        <v>24</v>
      </c>
      <c r="F356" s="11"/>
      <c r="G356" s="10"/>
      <c r="H356" s="3"/>
      <c r="I356" s="3">
        <v>1</v>
      </c>
      <c r="J356" s="3"/>
      <c r="K356" s="3"/>
      <c r="L356" s="15">
        <f t="shared" si="15"/>
        <v>1</v>
      </c>
      <c r="M356" s="15">
        <f t="shared" si="16"/>
        <v>2</v>
      </c>
    </row>
    <row r="357" spans="1:13" ht="40.5">
      <c r="A357" s="10">
        <v>356</v>
      </c>
      <c r="B357" s="11" t="s">
        <v>828</v>
      </c>
      <c r="C357" s="12" t="s">
        <v>829</v>
      </c>
      <c r="D357" s="24" t="s">
        <v>33</v>
      </c>
      <c r="E357" s="11" t="s">
        <v>34</v>
      </c>
      <c r="F357" s="11"/>
      <c r="G357" s="10" t="s">
        <v>17</v>
      </c>
      <c r="H357" s="3">
        <v>1</v>
      </c>
      <c r="I357" s="3"/>
      <c r="J357" s="3"/>
      <c r="K357" s="3"/>
      <c r="L357" s="15">
        <f t="shared" si="15"/>
        <v>0</v>
      </c>
      <c r="M357" s="15">
        <f t="shared" si="16"/>
        <v>3</v>
      </c>
    </row>
    <row r="358" spans="1:13" ht="27">
      <c r="A358" s="23">
        <v>357</v>
      </c>
      <c r="B358" s="24" t="s">
        <v>830</v>
      </c>
      <c r="C358" s="24" t="s">
        <v>831</v>
      </c>
      <c r="D358" s="11" t="s">
        <v>47</v>
      </c>
      <c r="E358" s="26"/>
      <c r="F358" s="26"/>
      <c r="G358" s="10"/>
      <c r="H358" s="3">
        <v>1</v>
      </c>
      <c r="I358" s="3"/>
      <c r="J358" s="3"/>
      <c r="K358" s="3"/>
      <c r="L358" s="15">
        <f t="shared" si="15"/>
        <v>0</v>
      </c>
      <c r="M358" s="15">
        <f t="shared" si="16"/>
        <v>3</v>
      </c>
    </row>
    <row r="359" spans="1:13" ht="27">
      <c r="A359" s="10">
        <v>358</v>
      </c>
      <c r="B359" s="11" t="s">
        <v>832</v>
      </c>
      <c r="C359" s="12" t="s">
        <v>833</v>
      </c>
      <c r="D359" s="28" t="s">
        <v>42</v>
      </c>
      <c r="E359" s="11" t="s">
        <v>43</v>
      </c>
      <c r="F359" s="11"/>
      <c r="G359" s="10"/>
      <c r="H359" s="3"/>
      <c r="I359" s="3">
        <v>1</v>
      </c>
      <c r="J359" s="3"/>
      <c r="K359" s="3"/>
      <c r="L359" s="15">
        <f t="shared" si="15"/>
        <v>1</v>
      </c>
      <c r="M359" s="15">
        <f t="shared" si="16"/>
        <v>2</v>
      </c>
    </row>
    <row r="360" spans="1:13" ht="27">
      <c r="A360" s="10">
        <v>359</v>
      </c>
      <c r="B360" s="11" t="s">
        <v>834</v>
      </c>
      <c r="C360" s="12" t="s">
        <v>835</v>
      </c>
      <c r="D360" s="29" t="s">
        <v>55</v>
      </c>
      <c r="E360" s="11" t="s">
        <v>56</v>
      </c>
      <c r="F360" s="11"/>
      <c r="G360" s="10"/>
      <c r="H360" s="3"/>
      <c r="I360" s="4"/>
      <c r="J360" s="3">
        <v>1</v>
      </c>
      <c r="K360" s="3"/>
      <c r="L360" s="15">
        <f t="shared" si="15"/>
        <v>2</v>
      </c>
      <c r="M360" s="15">
        <f t="shared" si="16"/>
        <v>1</v>
      </c>
    </row>
    <row r="361" spans="1:13" ht="27">
      <c r="A361" s="10">
        <v>360</v>
      </c>
      <c r="B361" s="11" t="s">
        <v>836</v>
      </c>
      <c r="C361" s="12" t="s">
        <v>837</v>
      </c>
      <c r="D361" s="13" t="s">
        <v>15</v>
      </c>
      <c r="E361" s="11" t="s">
        <v>59</v>
      </c>
      <c r="F361" s="11"/>
      <c r="G361" s="10"/>
      <c r="H361" s="3"/>
      <c r="I361" s="4">
        <v>1</v>
      </c>
      <c r="J361" s="3"/>
      <c r="K361" s="3"/>
      <c r="L361" s="15">
        <f t="shared" si="15"/>
        <v>1</v>
      </c>
      <c r="M361" s="15">
        <f t="shared" si="16"/>
        <v>2</v>
      </c>
    </row>
    <row r="362" spans="1:13" ht="54">
      <c r="A362" s="23">
        <v>361</v>
      </c>
      <c r="B362" s="24" t="s">
        <v>838</v>
      </c>
      <c r="C362" s="24" t="s">
        <v>839</v>
      </c>
      <c r="D362" s="34" t="s">
        <v>138</v>
      </c>
      <c r="E362" s="10"/>
      <c r="F362" s="10"/>
      <c r="G362" s="10"/>
      <c r="H362" s="3">
        <v>1</v>
      </c>
      <c r="I362" s="3"/>
      <c r="J362" s="3"/>
      <c r="K362" s="3"/>
      <c r="L362" s="15">
        <f t="shared" si="15"/>
        <v>0</v>
      </c>
      <c r="M362" s="15">
        <f t="shared" si="16"/>
        <v>3</v>
      </c>
    </row>
    <row r="363" spans="1:13">
      <c r="A363" s="10">
        <v>362</v>
      </c>
      <c r="B363" s="11" t="s">
        <v>840</v>
      </c>
      <c r="C363" s="12" t="s">
        <v>841</v>
      </c>
      <c r="D363" s="19" t="s">
        <v>23</v>
      </c>
      <c r="E363" s="11" t="s">
        <v>70</v>
      </c>
      <c r="F363" s="11"/>
      <c r="G363" s="10"/>
      <c r="H363" s="3">
        <v>1</v>
      </c>
      <c r="I363" s="4"/>
      <c r="J363" s="3"/>
      <c r="K363" s="3"/>
      <c r="L363" s="15">
        <f t="shared" si="15"/>
        <v>0</v>
      </c>
      <c r="M363" s="15">
        <f t="shared" si="16"/>
        <v>3</v>
      </c>
    </row>
    <row r="364" spans="1:13" ht="40.5">
      <c r="A364" s="10">
        <v>363</v>
      </c>
      <c r="B364" s="11" t="s">
        <v>842</v>
      </c>
      <c r="C364" s="12" t="s">
        <v>843</v>
      </c>
      <c r="D364" s="24" t="s">
        <v>33</v>
      </c>
      <c r="E364" s="11" t="s">
        <v>83</v>
      </c>
      <c r="F364" s="11"/>
      <c r="G364" s="10"/>
      <c r="H364" s="3"/>
      <c r="I364" s="4"/>
      <c r="J364" s="3">
        <v>1</v>
      </c>
      <c r="K364" s="3"/>
      <c r="L364" s="15">
        <f t="shared" si="15"/>
        <v>2</v>
      </c>
      <c r="M364" s="15">
        <f t="shared" si="16"/>
        <v>1</v>
      </c>
    </row>
    <row r="365" spans="1:13" ht="27">
      <c r="A365" s="10">
        <v>364</v>
      </c>
      <c r="B365" s="11" t="s">
        <v>844</v>
      </c>
      <c r="C365" s="12" t="s">
        <v>845</v>
      </c>
      <c r="D365" s="28" t="s">
        <v>42</v>
      </c>
      <c r="E365" s="11" t="s">
        <v>90</v>
      </c>
      <c r="F365" s="11"/>
      <c r="G365" s="10" t="s">
        <v>17</v>
      </c>
      <c r="H365" s="3"/>
      <c r="I365" s="3"/>
      <c r="J365" s="3">
        <v>1</v>
      </c>
      <c r="K365" s="3"/>
      <c r="L365" s="15">
        <f t="shared" si="15"/>
        <v>2</v>
      </c>
      <c r="M365" s="15">
        <f t="shared" si="16"/>
        <v>1</v>
      </c>
    </row>
    <row r="366" spans="1:13">
      <c r="A366" s="23">
        <v>365</v>
      </c>
      <c r="B366" s="24" t="s">
        <v>846</v>
      </c>
      <c r="C366" s="24" t="s">
        <v>847</v>
      </c>
      <c r="D366" s="31" t="s">
        <v>74</v>
      </c>
      <c r="E366" s="26"/>
      <c r="F366" s="26"/>
      <c r="G366" s="10"/>
      <c r="H366" s="3"/>
      <c r="I366" s="3"/>
      <c r="J366" s="3">
        <v>1</v>
      </c>
      <c r="K366" s="3"/>
      <c r="L366" s="15">
        <f t="shared" si="15"/>
        <v>2</v>
      </c>
      <c r="M366" s="15">
        <f t="shared" si="16"/>
        <v>1</v>
      </c>
    </row>
    <row r="367" spans="1:13" ht="27">
      <c r="A367" s="10">
        <v>366</v>
      </c>
      <c r="B367" s="11" t="s">
        <v>848</v>
      </c>
      <c r="C367" s="12" t="s">
        <v>849</v>
      </c>
      <c r="D367" s="29" t="s">
        <v>55</v>
      </c>
      <c r="E367" s="11" t="s">
        <v>98</v>
      </c>
      <c r="F367" s="11"/>
      <c r="G367" s="10" t="s">
        <v>17</v>
      </c>
      <c r="H367" s="3"/>
      <c r="I367" s="3"/>
      <c r="J367" s="3">
        <v>1</v>
      </c>
      <c r="K367" s="3"/>
      <c r="L367" s="15">
        <f t="shared" si="15"/>
        <v>2</v>
      </c>
      <c r="M367" s="15">
        <f t="shared" si="16"/>
        <v>1</v>
      </c>
    </row>
    <row r="368" spans="1:13" ht="27">
      <c r="A368" s="10">
        <v>367</v>
      </c>
      <c r="B368" s="11" t="s">
        <v>850</v>
      </c>
      <c r="C368" s="12" t="s">
        <v>851</v>
      </c>
      <c r="D368" s="13" t="s">
        <v>15</v>
      </c>
      <c r="E368" s="11" t="s">
        <v>106</v>
      </c>
      <c r="F368" s="11"/>
      <c r="G368" s="10"/>
      <c r="H368" s="3"/>
      <c r="I368" s="3"/>
      <c r="J368" s="3">
        <v>1</v>
      </c>
      <c r="K368" s="3"/>
      <c r="L368" s="15">
        <f t="shared" si="15"/>
        <v>2</v>
      </c>
      <c r="M368" s="15">
        <f t="shared" si="16"/>
        <v>1</v>
      </c>
    </row>
    <row r="369" spans="1:13" ht="27">
      <c r="A369" s="23">
        <v>368</v>
      </c>
      <c r="B369" s="24" t="s">
        <v>852</v>
      </c>
      <c r="C369" s="24" t="s">
        <v>853</v>
      </c>
      <c r="D369" s="11" t="s">
        <v>209</v>
      </c>
      <c r="E369" s="26"/>
      <c r="F369" s="26"/>
      <c r="G369" s="10" t="s">
        <v>29</v>
      </c>
      <c r="H369" s="3"/>
      <c r="I369" s="3"/>
      <c r="J369" s="3">
        <v>1</v>
      </c>
      <c r="K369" s="3"/>
      <c r="L369" s="15">
        <f t="shared" si="15"/>
        <v>2</v>
      </c>
      <c r="M369" s="15">
        <f t="shared" si="16"/>
        <v>1</v>
      </c>
    </row>
    <row r="370" spans="1:13" ht="27">
      <c r="A370" s="10">
        <v>369</v>
      </c>
      <c r="B370" s="11" t="s">
        <v>854</v>
      </c>
      <c r="C370" s="12" t="s">
        <v>855</v>
      </c>
      <c r="D370" s="19" t="s">
        <v>23</v>
      </c>
      <c r="E370" s="11" t="s">
        <v>113</v>
      </c>
      <c r="F370" s="11"/>
      <c r="G370" s="10" t="s">
        <v>17</v>
      </c>
      <c r="H370" s="3"/>
      <c r="I370" s="3"/>
      <c r="J370" s="3">
        <v>1</v>
      </c>
      <c r="K370" s="3"/>
      <c r="L370" s="15">
        <f t="shared" si="15"/>
        <v>2</v>
      </c>
      <c r="M370" s="15">
        <f t="shared" si="16"/>
        <v>1</v>
      </c>
    </row>
    <row r="371" spans="1:13" ht="40.5">
      <c r="A371" s="10">
        <v>370</v>
      </c>
      <c r="B371" s="11" t="s">
        <v>856</v>
      </c>
      <c r="C371" s="12" t="s">
        <v>857</v>
      </c>
      <c r="D371" s="24" t="s">
        <v>33</v>
      </c>
      <c r="E371" s="11" t="s">
        <v>117</v>
      </c>
      <c r="F371" s="11"/>
      <c r="G371" s="10"/>
      <c r="H371" s="3"/>
      <c r="I371" s="4"/>
      <c r="J371" s="3">
        <v>1</v>
      </c>
      <c r="K371" s="3"/>
      <c r="L371" s="15">
        <f t="shared" si="15"/>
        <v>2</v>
      </c>
      <c r="M371" s="15">
        <f t="shared" si="16"/>
        <v>1</v>
      </c>
    </row>
    <row r="372" spans="1:13" ht="40.5">
      <c r="A372" s="23">
        <v>371</v>
      </c>
      <c r="B372" s="24" t="s">
        <v>858</v>
      </c>
      <c r="C372" s="24" t="s">
        <v>859</v>
      </c>
      <c r="D372" s="32" t="s">
        <v>87</v>
      </c>
      <c r="E372" s="26"/>
      <c r="F372" s="26"/>
      <c r="G372" s="10"/>
      <c r="H372" s="3"/>
      <c r="I372" s="3">
        <v>1</v>
      </c>
      <c r="J372" s="3"/>
      <c r="K372" s="3"/>
      <c r="L372" s="15">
        <f t="shared" si="15"/>
        <v>1</v>
      </c>
      <c r="M372" s="15">
        <f t="shared" si="16"/>
        <v>2</v>
      </c>
    </row>
    <row r="373" spans="1:13" ht="27">
      <c r="A373" s="10">
        <v>372</v>
      </c>
      <c r="B373" s="11" t="s">
        <v>860</v>
      </c>
      <c r="C373" s="12" t="s">
        <v>861</v>
      </c>
      <c r="D373" s="28" t="s">
        <v>42</v>
      </c>
      <c r="E373" s="11" t="s">
        <v>127</v>
      </c>
      <c r="F373" s="11"/>
      <c r="G373" s="10"/>
      <c r="H373" s="3"/>
      <c r="I373" s="3">
        <v>1</v>
      </c>
      <c r="J373" s="3"/>
      <c r="K373" s="3"/>
      <c r="L373" s="15">
        <f t="shared" si="15"/>
        <v>1</v>
      </c>
      <c r="M373" s="15">
        <f t="shared" si="16"/>
        <v>2</v>
      </c>
    </row>
    <row r="374" spans="1:13" ht="27">
      <c r="A374" s="10">
        <v>373</v>
      </c>
      <c r="B374" s="11" t="s">
        <v>862</v>
      </c>
      <c r="C374" s="12" t="s">
        <v>863</v>
      </c>
      <c r="D374" s="29" t="s">
        <v>55</v>
      </c>
      <c r="E374" s="11" t="s">
        <v>134</v>
      </c>
      <c r="F374" s="11"/>
      <c r="G374" s="10"/>
      <c r="H374" s="3">
        <v>1</v>
      </c>
      <c r="I374" s="3"/>
      <c r="J374" s="3"/>
      <c r="K374" s="3"/>
      <c r="L374" s="15">
        <f t="shared" si="15"/>
        <v>0</v>
      </c>
      <c r="M374" s="15">
        <f t="shared" si="16"/>
        <v>3</v>
      </c>
    </row>
    <row r="375" spans="1:13" ht="27">
      <c r="A375" s="10">
        <v>374</v>
      </c>
      <c r="B375" s="11" t="s">
        <v>864</v>
      </c>
      <c r="C375" s="12" t="s">
        <v>865</v>
      </c>
      <c r="D375" s="13" t="s">
        <v>15</v>
      </c>
      <c r="E375" s="11" t="s">
        <v>142</v>
      </c>
      <c r="F375" s="11"/>
      <c r="G375" s="10"/>
      <c r="H375" s="3"/>
      <c r="I375" s="3"/>
      <c r="J375" s="3"/>
      <c r="K375" s="3">
        <v>1</v>
      </c>
      <c r="L375" s="15">
        <f t="shared" si="15"/>
        <v>3</v>
      </c>
      <c r="M375" s="15">
        <f t="shared" si="16"/>
        <v>0</v>
      </c>
    </row>
    <row r="376" spans="1:13">
      <c r="A376" s="10">
        <v>375</v>
      </c>
      <c r="B376" s="11" t="s">
        <v>866</v>
      </c>
      <c r="C376" s="12" t="s">
        <v>867</v>
      </c>
      <c r="D376" s="19" t="s">
        <v>23</v>
      </c>
      <c r="E376" s="11" t="s">
        <v>148</v>
      </c>
      <c r="F376" s="11"/>
      <c r="G376" s="10"/>
      <c r="H376" s="3"/>
      <c r="I376" s="4"/>
      <c r="J376" s="3">
        <v>1</v>
      </c>
      <c r="K376" s="3"/>
      <c r="L376" s="15">
        <f t="shared" si="15"/>
        <v>2</v>
      </c>
      <c r="M376" s="15">
        <f t="shared" si="16"/>
        <v>1</v>
      </c>
    </row>
    <row r="377" spans="1:13" ht="27">
      <c r="A377" s="23">
        <v>376</v>
      </c>
      <c r="B377" s="24" t="s">
        <v>868</v>
      </c>
      <c r="C377" s="24" t="s">
        <v>869</v>
      </c>
      <c r="D377" s="27" t="s">
        <v>38</v>
      </c>
      <c r="E377" s="26"/>
      <c r="F377" s="26"/>
      <c r="G377" s="10"/>
      <c r="H377" s="3">
        <v>1</v>
      </c>
      <c r="I377" s="3"/>
      <c r="J377" s="3"/>
      <c r="K377" s="3"/>
      <c r="L377" s="15">
        <f t="shared" si="15"/>
        <v>0</v>
      </c>
      <c r="M377" s="15">
        <f t="shared" si="16"/>
        <v>3</v>
      </c>
    </row>
    <row r="378" spans="1:13" ht="27">
      <c r="A378" s="10">
        <v>377</v>
      </c>
      <c r="B378" s="11" t="s">
        <v>870</v>
      </c>
      <c r="C378" s="12" t="s">
        <v>871</v>
      </c>
      <c r="D378" s="24" t="s">
        <v>33</v>
      </c>
      <c r="E378" s="11" t="s">
        <v>155</v>
      </c>
      <c r="F378" s="11"/>
      <c r="G378" s="10" t="s">
        <v>17</v>
      </c>
      <c r="H378" s="3"/>
      <c r="I378" s="3"/>
      <c r="J378" s="3"/>
      <c r="K378" s="3">
        <v>1</v>
      </c>
      <c r="L378" s="15">
        <f t="shared" si="15"/>
        <v>3</v>
      </c>
      <c r="M378" s="15">
        <f t="shared" si="16"/>
        <v>0</v>
      </c>
    </row>
    <row r="379" spans="1:13" ht="27">
      <c r="A379" s="10">
        <v>378</v>
      </c>
      <c r="B379" s="11" t="s">
        <v>872</v>
      </c>
      <c r="C379" s="12" t="s">
        <v>873</v>
      </c>
      <c r="D379" s="28" t="s">
        <v>42</v>
      </c>
      <c r="E379" s="11" t="s">
        <v>162</v>
      </c>
      <c r="F379" s="11"/>
      <c r="G379" s="10" t="s">
        <v>17</v>
      </c>
      <c r="H379" s="3"/>
      <c r="I379" s="3">
        <v>1</v>
      </c>
      <c r="J379" s="3"/>
      <c r="K379" s="3"/>
      <c r="L379" s="15">
        <f t="shared" si="15"/>
        <v>1</v>
      </c>
      <c r="M379" s="15">
        <f t="shared" si="16"/>
        <v>2</v>
      </c>
    </row>
    <row r="380" spans="1:13">
      <c r="A380" s="10">
        <v>379</v>
      </c>
      <c r="B380" s="11" t="s">
        <v>874</v>
      </c>
      <c r="C380" s="12" t="s">
        <v>875</v>
      </c>
      <c r="D380" s="29" t="s">
        <v>55</v>
      </c>
      <c r="E380" s="11" t="s">
        <v>172</v>
      </c>
      <c r="F380" s="11"/>
      <c r="G380" s="10"/>
      <c r="H380" s="3">
        <v>1</v>
      </c>
      <c r="I380" s="4"/>
      <c r="J380" s="3"/>
      <c r="K380" s="3"/>
      <c r="L380" s="15">
        <f t="shared" si="15"/>
        <v>0</v>
      </c>
      <c r="M380" s="15">
        <f t="shared" si="16"/>
        <v>3</v>
      </c>
    </row>
    <row r="381" spans="1:13" ht="27">
      <c r="A381" s="10">
        <v>380</v>
      </c>
      <c r="B381" s="11" t="s">
        <v>876</v>
      </c>
      <c r="C381" s="12" t="s">
        <v>877</v>
      </c>
      <c r="D381" s="13" t="s">
        <v>15</v>
      </c>
      <c r="E381" s="11" t="s">
        <v>175</v>
      </c>
      <c r="F381" s="11"/>
      <c r="G381" s="10" t="s">
        <v>17</v>
      </c>
      <c r="H381" s="3"/>
      <c r="I381" s="3"/>
      <c r="J381" s="3">
        <v>1</v>
      </c>
      <c r="K381" s="3"/>
      <c r="L381" s="15">
        <f t="shared" si="15"/>
        <v>2</v>
      </c>
      <c r="M381" s="15">
        <f t="shared" si="16"/>
        <v>1</v>
      </c>
    </row>
    <row r="382" spans="1:13" ht="27">
      <c r="A382" s="23">
        <v>381</v>
      </c>
      <c r="B382" s="24" t="s">
        <v>878</v>
      </c>
      <c r="C382" s="24" t="s">
        <v>879</v>
      </c>
      <c r="D382" s="11" t="s">
        <v>47</v>
      </c>
      <c r="E382" s="26"/>
      <c r="F382" s="26"/>
      <c r="G382" s="10"/>
      <c r="H382" s="3"/>
      <c r="I382" s="3">
        <v>1</v>
      </c>
      <c r="J382" s="3"/>
      <c r="K382" s="3"/>
      <c r="L382" s="15">
        <f t="shared" si="15"/>
        <v>1</v>
      </c>
      <c r="M382" s="15">
        <f t="shared" si="16"/>
        <v>2</v>
      </c>
    </row>
    <row r="383" spans="1:13" ht="27">
      <c r="A383" s="10">
        <v>382</v>
      </c>
      <c r="B383" s="11" t="s">
        <v>880</v>
      </c>
      <c r="C383" s="12" t="s">
        <v>881</v>
      </c>
      <c r="D383" s="19" t="s">
        <v>23</v>
      </c>
      <c r="E383" s="11" t="s">
        <v>185</v>
      </c>
      <c r="F383" s="11"/>
      <c r="G383" s="10"/>
      <c r="H383" s="3">
        <v>1</v>
      </c>
      <c r="I383" s="4"/>
      <c r="J383" s="3"/>
      <c r="K383" s="3"/>
      <c r="L383" s="15">
        <f t="shared" si="15"/>
        <v>0</v>
      </c>
      <c r="M383" s="15">
        <f t="shared" si="16"/>
        <v>3</v>
      </c>
    </row>
    <row r="384" spans="1:13" ht="27">
      <c r="A384" s="10">
        <v>383</v>
      </c>
      <c r="B384" s="11" t="s">
        <v>882</v>
      </c>
      <c r="C384" s="12" t="s">
        <v>883</v>
      </c>
      <c r="D384" s="24" t="s">
        <v>33</v>
      </c>
      <c r="E384" s="11" t="s">
        <v>188</v>
      </c>
      <c r="F384" s="11"/>
      <c r="G384" s="10"/>
      <c r="H384" s="3"/>
      <c r="I384" s="4">
        <v>1</v>
      </c>
      <c r="J384" s="3"/>
      <c r="K384" s="3"/>
      <c r="L384" s="15">
        <f t="shared" si="15"/>
        <v>1</v>
      </c>
      <c r="M384" s="15">
        <f t="shared" si="16"/>
        <v>2</v>
      </c>
    </row>
    <row r="385" spans="1:13" ht="27">
      <c r="A385" s="23">
        <v>384</v>
      </c>
      <c r="B385" s="24" t="s">
        <v>884</v>
      </c>
      <c r="C385" s="24" t="s">
        <v>885</v>
      </c>
      <c r="D385" s="25" t="s">
        <v>28</v>
      </c>
      <c r="E385" s="10"/>
      <c r="F385" s="10"/>
      <c r="G385" s="10"/>
      <c r="H385" s="3"/>
      <c r="I385" s="3"/>
      <c r="J385" s="3">
        <v>1</v>
      </c>
      <c r="K385" s="3"/>
      <c r="L385" s="15">
        <f t="shared" si="15"/>
        <v>2</v>
      </c>
      <c r="M385" s="15">
        <f t="shared" si="16"/>
        <v>1</v>
      </c>
    </row>
    <row r="386" spans="1:13">
      <c r="A386" s="10">
        <v>385</v>
      </c>
      <c r="B386" s="11" t="s">
        <v>886</v>
      </c>
      <c r="C386" s="12" t="s">
        <v>887</v>
      </c>
      <c r="D386" s="28" t="s">
        <v>42</v>
      </c>
      <c r="E386" s="11" t="s">
        <v>195</v>
      </c>
      <c r="F386" s="11"/>
      <c r="G386" s="10" t="s">
        <v>17</v>
      </c>
      <c r="H386" s="3"/>
      <c r="I386" s="3"/>
      <c r="J386" s="3">
        <v>1</v>
      </c>
      <c r="K386" s="3"/>
      <c r="L386" s="15">
        <f t="shared" si="15"/>
        <v>2</v>
      </c>
      <c r="M386" s="15">
        <f t="shared" si="16"/>
        <v>1</v>
      </c>
    </row>
    <row r="387" spans="1:13" ht="40.5">
      <c r="A387" s="23">
        <v>386</v>
      </c>
      <c r="B387" s="24" t="s">
        <v>888</v>
      </c>
      <c r="C387" s="24" t="s">
        <v>889</v>
      </c>
      <c r="D387" s="27" t="s">
        <v>38</v>
      </c>
      <c r="E387" s="26"/>
      <c r="F387" s="26"/>
      <c r="G387" s="10"/>
      <c r="H387" s="3"/>
      <c r="I387" s="3"/>
      <c r="J387" s="3"/>
      <c r="K387" s="3">
        <v>1</v>
      </c>
      <c r="L387" s="15">
        <f t="shared" ref="L387:L396" si="17">(H387*0)+(I387)+(J387*2)+(K387*3)</f>
        <v>3</v>
      </c>
      <c r="M387" s="15">
        <f t="shared" ref="M387:M396" si="18">(H387*3)+(I387*2)+(J387)+(K387*0)</f>
        <v>0</v>
      </c>
    </row>
    <row r="388" spans="1:13">
      <c r="A388" s="10">
        <v>387</v>
      </c>
      <c r="B388" s="11" t="s">
        <v>890</v>
      </c>
      <c r="C388" s="12" t="s">
        <v>891</v>
      </c>
      <c r="D388" s="29" t="s">
        <v>55</v>
      </c>
      <c r="E388" s="11" t="s">
        <v>202</v>
      </c>
      <c r="F388" s="11"/>
      <c r="G388" s="10"/>
      <c r="H388" s="3">
        <v>1</v>
      </c>
      <c r="I388" s="4"/>
      <c r="J388" s="3"/>
      <c r="K388" s="3"/>
      <c r="L388" s="15">
        <f t="shared" si="17"/>
        <v>0</v>
      </c>
      <c r="M388" s="15">
        <f t="shared" si="18"/>
        <v>3</v>
      </c>
    </row>
    <row r="389" spans="1:13" ht="27">
      <c r="A389" s="23">
        <v>388</v>
      </c>
      <c r="B389" s="24" t="s">
        <v>892</v>
      </c>
      <c r="C389" s="24" t="s">
        <v>893</v>
      </c>
      <c r="D389" s="11" t="s">
        <v>51</v>
      </c>
      <c r="E389" s="26"/>
      <c r="F389" s="26"/>
      <c r="G389" s="10"/>
      <c r="H389" s="3"/>
      <c r="I389" s="3">
        <v>1</v>
      </c>
      <c r="J389" s="3"/>
      <c r="K389" s="3"/>
      <c r="L389" s="15">
        <f t="shared" si="17"/>
        <v>1</v>
      </c>
      <c r="M389" s="15">
        <f t="shared" si="18"/>
        <v>2</v>
      </c>
    </row>
    <row r="390" spans="1:13">
      <c r="A390" s="10">
        <v>389</v>
      </c>
      <c r="B390" s="11" t="s">
        <v>894</v>
      </c>
      <c r="C390" s="12" t="s">
        <v>895</v>
      </c>
      <c r="D390" s="13" t="s">
        <v>15</v>
      </c>
      <c r="E390" s="11" t="s">
        <v>212</v>
      </c>
      <c r="F390" s="11"/>
      <c r="G390" s="10" t="s">
        <v>17</v>
      </c>
      <c r="H390" s="3"/>
      <c r="I390" s="4">
        <v>1</v>
      </c>
      <c r="J390" s="3"/>
      <c r="K390" s="3"/>
      <c r="L390" s="15">
        <f t="shared" si="17"/>
        <v>1</v>
      </c>
      <c r="M390" s="15">
        <f t="shared" si="18"/>
        <v>2</v>
      </c>
    </row>
    <row r="391" spans="1:13">
      <c r="A391" s="10">
        <v>390</v>
      </c>
      <c r="B391" s="11" t="s">
        <v>896</v>
      </c>
      <c r="C391" s="12" t="s">
        <v>897</v>
      </c>
      <c r="D391" s="19" t="s">
        <v>23</v>
      </c>
      <c r="E391" s="11" t="s">
        <v>216</v>
      </c>
      <c r="F391" s="11"/>
      <c r="G391" s="10"/>
      <c r="H391" s="3"/>
      <c r="I391" s="3"/>
      <c r="J391" s="3"/>
      <c r="K391" s="3">
        <v>1</v>
      </c>
      <c r="L391" s="15">
        <f t="shared" si="17"/>
        <v>3</v>
      </c>
      <c r="M391" s="15">
        <f t="shared" si="18"/>
        <v>0</v>
      </c>
    </row>
    <row r="392" spans="1:13" ht="27">
      <c r="A392" s="23">
        <v>391</v>
      </c>
      <c r="B392" s="24" t="s">
        <v>898</v>
      </c>
      <c r="C392" s="24" t="s">
        <v>899</v>
      </c>
      <c r="D392" s="11" t="s">
        <v>78</v>
      </c>
      <c r="E392" s="26"/>
      <c r="F392" s="26"/>
      <c r="G392" s="10" t="s">
        <v>29</v>
      </c>
      <c r="H392" s="3"/>
      <c r="I392" s="3"/>
      <c r="J392" s="3">
        <v>1</v>
      </c>
      <c r="K392" s="3"/>
      <c r="L392" s="15">
        <f t="shared" si="17"/>
        <v>2</v>
      </c>
      <c r="M392" s="15">
        <f t="shared" si="18"/>
        <v>1</v>
      </c>
    </row>
    <row r="393" spans="1:13" ht="27">
      <c r="A393" s="10">
        <v>392</v>
      </c>
      <c r="B393" s="11" t="s">
        <v>900</v>
      </c>
      <c r="C393" s="12" t="s">
        <v>901</v>
      </c>
      <c r="D393" s="24" t="s">
        <v>33</v>
      </c>
      <c r="E393" s="11" t="s">
        <v>226</v>
      </c>
      <c r="F393" s="11"/>
      <c r="G393" s="10" t="s">
        <v>17</v>
      </c>
      <c r="H393" s="3"/>
      <c r="I393" s="4">
        <v>1</v>
      </c>
      <c r="J393" s="3"/>
      <c r="K393" s="3"/>
      <c r="L393" s="15">
        <f t="shared" si="17"/>
        <v>1</v>
      </c>
      <c r="M393" s="15">
        <f t="shared" si="18"/>
        <v>2</v>
      </c>
    </row>
    <row r="394" spans="1:13" ht="40.5">
      <c r="A394" s="23">
        <v>393</v>
      </c>
      <c r="B394" s="24" t="s">
        <v>902</v>
      </c>
      <c r="C394" s="24" t="s">
        <v>903</v>
      </c>
      <c r="D394" s="32" t="s">
        <v>87</v>
      </c>
      <c r="E394" s="11"/>
      <c r="F394" s="33" t="s">
        <v>28</v>
      </c>
      <c r="G394" s="10"/>
      <c r="H394" s="3">
        <v>1</v>
      </c>
      <c r="I394" s="3"/>
      <c r="J394" s="3"/>
      <c r="K394" s="3"/>
      <c r="L394" s="15">
        <f t="shared" si="17"/>
        <v>0</v>
      </c>
      <c r="M394" s="15">
        <f t="shared" si="18"/>
        <v>3</v>
      </c>
    </row>
    <row r="395" spans="1:13" ht="27">
      <c r="A395" s="23">
        <v>394</v>
      </c>
      <c r="B395" s="24" t="s">
        <v>904</v>
      </c>
      <c r="C395" s="24" t="s">
        <v>905</v>
      </c>
      <c r="D395" s="11" t="s">
        <v>209</v>
      </c>
      <c r="E395" s="26"/>
      <c r="F395" s="26"/>
      <c r="G395" s="10" t="s">
        <v>29</v>
      </c>
      <c r="H395" s="3"/>
      <c r="I395" s="3">
        <v>1</v>
      </c>
      <c r="J395" s="3"/>
      <c r="K395" s="3"/>
      <c r="L395" s="15">
        <f t="shared" si="17"/>
        <v>1</v>
      </c>
      <c r="M395" s="15">
        <f t="shared" si="18"/>
        <v>2</v>
      </c>
    </row>
    <row r="396" spans="1:13" ht="27">
      <c r="A396" s="10">
        <v>395</v>
      </c>
      <c r="B396" s="11" t="s">
        <v>906</v>
      </c>
      <c r="C396" s="12" t="s">
        <v>907</v>
      </c>
      <c r="D396" s="29" t="s">
        <v>55</v>
      </c>
      <c r="E396" s="11" t="s">
        <v>237</v>
      </c>
      <c r="F396" s="11"/>
      <c r="G396" s="10"/>
      <c r="H396" s="3"/>
      <c r="I396" s="3"/>
      <c r="J396" s="3">
        <v>1</v>
      </c>
      <c r="K396" s="3"/>
      <c r="L396" s="15">
        <f t="shared" si="17"/>
        <v>2</v>
      </c>
      <c r="M396" s="15">
        <f t="shared" si="18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NEO-PI-R 问卷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用户</cp:lastModifiedBy>
  <dcterms:created xsi:type="dcterms:W3CDTF">2014-06-10T15:43:00Z</dcterms:created>
  <dcterms:modified xsi:type="dcterms:W3CDTF">2016-02-13T09:53:27Z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