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earch\Project-002\Results\CEC2005\"/>
    </mc:Choice>
  </mc:AlternateContent>
  <xr:revisionPtr revIDLastSave="0" documentId="13_ncr:1_{CCC3C9D5-AA85-400F-881C-AD1878B9DC64}" xr6:coauthVersionLast="47" xr6:coauthVersionMax="47" xr10:uidLastSave="{00000000-0000-0000-0000-000000000000}"/>
  <bookViews>
    <workbookView xWindow="22932" yWindow="204" windowWidth="17016" windowHeight="12096" activeTab="1" xr2:uid="{00000000-000D-0000-FFFF-FFFF00000000}"/>
  </bookViews>
  <sheets>
    <sheet name="Conclusions" sheetId="1" r:id="rId1"/>
    <sheet name="P-Value" sheetId="2" r:id="rId2"/>
    <sheet name="null Hypothe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1" i="1" l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AA45" i="1" l="1"/>
  <c r="AA24" i="1"/>
  <c r="W3" i="1"/>
  <c r="AA12" i="1"/>
  <c r="AA36" i="1"/>
  <c r="AA51" i="1"/>
  <c r="Z15" i="1"/>
  <c r="Z12" i="1"/>
  <c r="AB24" i="1"/>
  <c r="W27" i="1"/>
  <c r="AA21" i="1"/>
  <c r="Z36" i="1"/>
  <c r="AA69" i="1"/>
  <c r="W18" i="1"/>
  <c r="AB69" i="1"/>
  <c r="W54" i="1"/>
  <c r="W66" i="1"/>
  <c r="X9" i="1"/>
  <c r="AA15" i="1"/>
  <c r="AA27" i="1"/>
  <c r="Z39" i="1"/>
  <c r="X42" i="1"/>
  <c r="AA6" i="1"/>
  <c r="X33" i="1"/>
  <c r="Y66" i="1"/>
  <c r="AA3" i="1"/>
  <c r="AA18" i="1"/>
  <c r="AA30" i="1"/>
  <c r="Z24" i="1"/>
  <c r="X54" i="1"/>
  <c r="Z63" i="1"/>
  <c r="X3" i="1"/>
  <c r="Z9" i="1"/>
  <c r="W12" i="1"/>
  <c r="Y18" i="1"/>
  <c r="X27" i="1"/>
  <c r="Z33" i="1"/>
  <c r="W36" i="1"/>
  <c r="Z42" i="1"/>
  <c r="W45" i="1"/>
  <c r="AA54" i="1"/>
  <c r="W57" i="1"/>
  <c r="AA63" i="1"/>
  <c r="Y69" i="1"/>
  <c r="Y3" i="1"/>
  <c r="X12" i="1"/>
  <c r="Z18" i="1"/>
  <c r="W21" i="1"/>
  <c r="Y27" i="1"/>
  <c r="X36" i="1"/>
  <c r="X45" i="1"/>
  <c r="Z54" i="1"/>
  <c r="X57" i="1"/>
  <c r="Z66" i="1"/>
  <c r="X66" i="1"/>
  <c r="Z3" i="1"/>
  <c r="W6" i="1"/>
  <c r="Y12" i="1"/>
  <c r="X21" i="1"/>
  <c r="Z27" i="1"/>
  <c r="W30" i="1"/>
  <c r="Y36" i="1"/>
  <c r="W48" i="1"/>
  <c r="AB57" i="1"/>
  <c r="AB60" i="1"/>
  <c r="AA66" i="1"/>
  <c r="W69" i="1"/>
  <c r="Y42" i="1"/>
  <c r="X6" i="1"/>
  <c r="AA9" i="1"/>
  <c r="W15" i="1"/>
  <c r="Y21" i="1"/>
  <c r="X30" i="1"/>
  <c r="AA33" i="1"/>
  <c r="W39" i="1"/>
  <c r="AA42" i="1"/>
  <c r="Z45" i="1"/>
  <c r="X48" i="1"/>
  <c r="Z57" i="1"/>
  <c r="X60" i="1"/>
  <c r="X69" i="1"/>
  <c r="X18" i="1"/>
  <c r="Z51" i="1"/>
  <c r="Y6" i="1"/>
  <c r="X15" i="1"/>
  <c r="Z21" i="1"/>
  <c r="W24" i="1"/>
  <c r="Y30" i="1"/>
  <c r="X39" i="1"/>
  <c r="AB48" i="1"/>
  <c r="W51" i="1"/>
  <c r="Y60" i="1"/>
  <c r="W63" i="1"/>
  <c r="AB9" i="1"/>
  <c r="Y33" i="1"/>
  <c r="Z6" i="1"/>
  <c r="W9" i="1"/>
  <c r="Y15" i="1"/>
  <c r="X24" i="1"/>
  <c r="Z30" i="1"/>
  <c r="W33" i="1"/>
  <c r="AA39" i="1"/>
  <c r="W42" i="1"/>
  <c r="Z48" i="1"/>
  <c r="X51" i="1"/>
  <c r="Z60" i="1"/>
  <c r="X63" i="1"/>
  <c r="AB66" i="1"/>
  <c r="Z69" i="1"/>
  <c r="AB3" i="1"/>
  <c r="AB15" i="1"/>
  <c r="AB21" i="1"/>
  <c r="AB30" i="1"/>
  <c r="AB39" i="1"/>
  <c r="Y63" i="1"/>
  <c r="AB6" i="1"/>
  <c r="AB12" i="1"/>
  <c r="AB18" i="1"/>
  <c r="AB27" i="1"/>
  <c r="AB33" i="1"/>
  <c r="AB36" i="1"/>
  <c r="AB42" i="1"/>
  <c r="AB45" i="1"/>
  <c r="AB51" i="1"/>
  <c r="Y9" i="1"/>
  <c r="Y24" i="1"/>
  <c r="Y39" i="1"/>
  <c r="Y45" i="1"/>
  <c r="Y48" i="1"/>
  <c r="Y51" i="1"/>
  <c r="Y54" i="1"/>
  <c r="Y57" i="1"/>
  <c r="AA48" i="1"/>
  <c r="AA57" i="1"/>
  <c r="AA60" i="1"/>
  <c r="AB54" i="1"/>
  <c r="AB63" i="1"/>
  <c r="W60" i="1"/>
  <c r="Y72" i="1" l="1"/>
  <c r="Z72" i="1"/>
  <c r="X74" i="1"/>
  <c r="Y74" i="1"/>
  <c r="W74" i="1"/>
  <c r="AA74" i="1"/>
  <c r="X72" i="1"/>
  <c r="Z74" i="1"/>
  <c r="W72" i="1"/>
  <c r="AA72" i="1"/>
  <c r="AB72" i="1"/>
  <c r="AB74" i="1"/>
  <c r="AB75" i="1" l="1"/>
  <c r="Z73" i="1"/>
  <c r="AB73" i="1"/>
  <c r="W75" i="1"/>
  <c r="W73" i="1"/>
  <c r="X75" i="1"/>
  <c r="AA73" i="1"/>
  <c r="X73" i="1"/>
  <c r="Y75" i="1"/>
  <c r="AA75" i="1"/>
  <c r="Z75" i="1"/>
  <c r="Y73" i="1"/>
</calcChain>
</file>

<file path=xl/sharedStrings.xml><?xml version="1.0" encoding="utf-8"?>
<sst xmlns="http://schemas.openxmlformats.org/spreadsheetml/2006/main" count="376" uniqueCount="42">
  <si>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</si>
  <si>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</si>
  <si>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</si>
  <si>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</si>
  <si>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</si>
  <si>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</si>
  <si>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</si>
  <si>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</si>
  <si>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</si>
  <si>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</si>
  <si>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</si>
  <si>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</si>
  <si>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</si>
  <si>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</si>
  <si>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</si>
  <si>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</si>
  <si>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</si>
  <si>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</si>
  <si>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</si>
  <si>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</si>
  <si>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</si>
  <si>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</si>
  <si>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</si>
  <si>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Mean</t>
  </si>
  <si>
    <t>Std</t>
  </si>
  <si>
    <t>CPU</t>
  </si>
  <si>
    <t>OLOA</t>
  </si>
  <si>
    <t>LOA</t>
  </si>
  <si>
    <t>PSO</t>
  </si>
  <si>
    <t>GA</t>
  </si>
  <si>
    <t>GSA</t>
  </si>
  <si>
    <t>WOA</t>
  </si>
  <si>
    <t>Functions</t>
  </si>
  <si>
    <t>Mesure</t>
  </si>
  <si>
    <t>Function</t>
  </si>
  <si>
    <t>Comparison of optimization results for the CEC benchmark functions 2005 (Fix Dim)</t>
  </si>
  <si>
    <t>P-value of the T-test analysis for the CEC benchmark functions 2005 (Fix Dim)</t>
  </si>
  <si>
    <t>OLOA versus LOA</t>
  </si>
  <si>
    <t>OLOA versus PSO</t>
  </si>
  <si>
    <t>OLOA versus GA</t>
  </si>
  <si>
    <t>OLOA versus GSA</t>
  </si>
  <si>
    <t>OLOA versus 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</si>
</sst>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1" fontId="4" fillId="0" borderId="2" xfId="0" applyNumberFormat="1" applyFont="1" applyBorder="1" applyAlignment="1">
      <alignment horizontal="left" vertical="top"/>
    </xf>
    <xf numFmtId="11" fontId="0" fillId="0" borderId="2" xfId="0" applyNumberFormat="1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1" fontId="0" fillId="0" borderId="3" xfId="0" applyNumberFormat="1" applyBorder="1" applyAlignment="1">
      <alignment horizontal="left" vertical="top"/>
    </xf>
    <xf numFmtId="11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K2:R71" totalsRowShown="0" headerRowDxfId="7" dataDxfId="6">
  <autoFilter ref="K2:R71" xr:uid="{00000000-0009-0000-0100-000001000000}"/>
  <tableColumns count="8">
    <tableColumn id="1" xr3:uid="{00000000-0010-0000-0000-000001000000}" name="Functions" dataDxfId="15"/>
    <tableColumn id="2" xr3:uid="{00000000-0010-0000-0000-000002000000}" name="Mesure" dataDxfId="14"/>
    <tableColumn id="3" xr3:uid="{00000000-0010-0000-0000-000003000000}" name="OLOA" dataDxfId="13">
      <calculatedColumnFormula>D3</calculatedColumnFormula>
    </tableColumn>
    <tableColumn id="4" xr3:uid="{00000000-0010-0000-0000-000004000000}" name="LOA" dataDxfId="12">
      <calculatedColumnFormula>E3</calculatedColumnFormula>
    </tableColumn>
    <tableColumn id="6" xr3:uid="{00000000-0010-0000-0000-000006000000}" name="PSO" dataDxfId="11">
      <calculatedColumnFormula>F3</calculatedColumnFormula>
    </tableColumn>
    <tableColumn id="7" xr3:uid="{00000000-0010-0000-0000-000007000000}" name="GA" dataDxfId="10">
      <calculatedColumnFormula>G3</calculatedColumnFormula>
    </tableColumn>
    <tableColumn id="9" xr3:uid="{00000000-0010-0000-0000-000009000000}" name="GSA" dataDxfId="9">
      <calculatedColumnFormula>H3</calculatedColumnFormula>
    </tableColumn>
    <tableColumn id="10" xr3:uid="{00000000-0010-0000-0000-00000A000000}" name="WOA" dataDxfId="8">
      <calculatedColumnFormula>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zoomScaleNormal="100" workbookViewId="0">
      <selection activeCell="C2" sqref="A1:C1048576"/>
    </sheetView>
  </sheetViews>
  <sheetFormatPr defaultRowHeight="14.4" x14ac:dyDescent="0.3"/>
  <cols>
    <col min="1" max="1" width="8.88671875" style="2"/>
    <col min="2" max="2" width="8" style="2" bestFit="1" customWidth="1"/>
    <col min="3" max="3" width="5.6640625" style="2" bestFit="1" customWidth="1"/>
    <col min="4" max="9" width="9.21875" style="2" bestFit="1" customWidth="1"/>
    <col min="10" max="10" width="15.21875" style="2" customWidth="1"/>
    <col min="11" max="11" width="12.109375" style="2" customWidth="1"/>
    <col min="12" max="12" width="10.21875" style="2" customWidth="1"/>
    <col min="13" max="18" width="9.44140625" style="2" customWidth="1"/>
    <col min="19" max="19" width="8.88671875" style="2" customWidth="1"/>
    <col min="20" max="20" width="8.88671875" style="2"/>
    <col min="21" max="21" width="8.77734375" style="2" bestFit="1" customWidth="1"/>
    <col min="22" max="22" width="7.109375" style="2" bestFit="1" customWidth="1"/>
    <col min="23" max="23" width="5.6640625" style="2" bestFit="1" customWidth="1"/>
    <col min="24" max="27" width="4.5546875" style="2" bestFit="1" customWidth="1"/>
    <col min="28" max="28" width="5.21875" style="2" bestFit="1" customWidth="1"/>
    <col min="29" max="16384" width="8.88671875" style="2"/>
  </cols>
  <sheetData>
    <row r="1" spans="1:28" ht="15" thickBot="1" x14ac:dyDescent="0.35">
      <c r="A1" s="18" t="s">
        <v>35</v>
      </c>
      <c r="B1" s="19"/>
      <c r="C1" s="19"/>
      <c r="D1" s="19"/>
      <c r="E1" s="19"/>
      <c r="F1" s="19"/>
      <c r="G1" s="19"/>
      <c r="H1" s="19"/>
      <c r="I1" s="19"/>
    </row>
    <row r="2" spans="1:28" x14ac:dyDescent="0.3">
      <c r="A2" s="9"/>
      <c r="B2" s="17" t="s">
        <v>34</v>
      </c>
      <c r="C2" s="17"/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K2" s="1" t="s">
        <v>32</v>
      </c>
      <c r="L2" s="1" t="s">
        <v>33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U2" s="1" t="s">
        <v>32</v>
      </c>
      <c r="V2" s="1" t="s">
        <v>33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</row>
    <row r="3" spans="1:28" x14ac:dyDescent="0.3">
      <c r="A3" s="9"/>
      <c r="B3" s="10" t="s">
        <v>0</v>
      </c>
      <c r="C3" s="7" t="s">
        <v>23</v>
      </c>
      <c r="D3" s="11">
        <v>3.831188755153221E-75</v>
      </c>
      <c r="E3" s="12">
        <v>10319.877300663686</v>
      </c>
      <c r="F3" s="12">
        <v>62771.974549152386</v>
      </c>
      <c r="G3" s="12">
        <v>65956.943633459246</v>
      </c>
      <c r="H3" s="12">
        <v>2644.0742488155565</v>
      </c>
      <c r="I3" s="12">
        <v>1.3966462432526892E-11</v>
      </c>
      <c r="K3" s="2" t="s">
        <v>0</v>
      </c>
      <c r="L3" s="2" t="s">
        <v>23</v>
      </c>
      <c r="M3" s="3">
        <f t="shared" ref="M3:M34" si="0">D3</f>
        <v>3.831188755153221E-75</v>
      </c>
      <c r="N3" s="3">
        <f t="shared" ref="N3:N34" si="1">E3</f>
        <v>10319.877300663686</v>
      </c>
      <c r="O3" s="3">
        <f t="shared" ref="O3:O34" si="2">F3</f>
        <v>62771.974549152386</v>
      </c>
      <c r="P3" s="3">
        <f t="shared" ref="P3:P34" si="3">G3</f>
        <v>65956.943633459246</v>
      </c>
      <c r="Q3" s="3">
        <f t="shared" ref="Q3:Q34" si="4">H3</f>
        <v>2644.0742488155565</v>
      </c>
      <c r="R3" s="3">
        <f t="shared" ref="R3:R34" si="5">I3</f>
        <v>1.3966462432526892E-11</v>
      </c>
      <c r="U3" s="5" t="s">
        <v>0</v>
      </c>
      <c r="V3" s="2" t="s">
        <v>23</v>
      </c>
      <c r="W3" s="2">
        <f>_xlfn.RANK.EQ(Table1[[#This Row],[OLOA]],Table1[[#This Row],[OLOA]:[WOA]],1)</f>
        <v>1</v>
      </c>
      <c r="X3" s="2">
        <f>_xlfn.RANK.EQ(Table1[[#This Row],[LOA]],Table1[[#This Row],[OLOA]:[WOA]],1)</f>
        <v>4</v>
      </c>
      <c r="Y3" s="2">
        <f>_xlfn.RANK.EQ(Table1[[#This Row],[PSO]],Table1[[#This Row],[OLOA]:[WOA]],1)</f>
        <v>5</v>
      </c>
      <c r="Z3" s="2">
        <f>_xlfn.RANK.EQ(Table1[[#This Row],[GA]],Table1[[#This Row],[OLOA]:[WOA]],1)</f>
        <v>6</v>
      </c>
      <c r="AA3" s="2">
        <f>_xlfn.RANK.EQ(Table1[[#This Row],[GSA]],Table1[[#This Row],[OLOA]:[WOA]],1)</f>
        <v>3</v>
      </c>
      <c r="AB3" s="2">
        <f>_xlfn.RANK.EQ(Table1[[#This Row],[WOA]],Table1[[#This Row],[OLOA]:[WOA]],1)</f>
        <v>2</v>
      </c>
    </row>
    <row r="4" spans="1:28" x14ac:dyDescent="0.3">
      <c r="A4" s="9"/>
      <c r="B4" s="8"/>
      <c r="C4" s="9" t="s">
        <v>24</v>
      </c>
      <c r="D4" s="13">
        <v>1.1812382714874019E-74</v>
      </c>
      <c r="E4" s="13">
        <v>2922.0879397243557</v>
      </c>
      <c r="F4" s="13">
        <v>5244.5437049266857</v>
      </c>
      <c r="G4" s="13">
        <v>7179.2958733401911</v>
      </c>
      <c r="H4" s="13">
        <v>759.9241330595919</v>
      </c>
      <c r="I4" s="13">
        <v>2.2907376917569438E-11</v>
      </c>
      <c r="K4" s="2" t="s">
        <v>0</v>
      </c>
      <c r="L4" s="2" t="s">
        <v>24</v>
      </c>
      <c r="M4" s="3">
        <f t="shared" si="0"/>
        <v>1.1812382714874019E-74</v>
      </c>
      <c r="N4" s="3">
        <f t="shared" si="1"/>
        <v>2922.0879397243557</v>
      </c>
      <c r="O4" s="3">
        <f t="shared" si="2"/>
        <v>5244.5437049266857</v>
      </c>
      <c r="P4" s="3">
        <f t="shared" si="3"/>
        <v>7179.2958733401911</v>
      </c>
      <c r="Q4" s="3">
        <f t="shared" si="4"/>
        <v>759.9241330595919</v>
      </c>
      <c r="R4" s="3">
        <f t="shared" si="5"/>
        <v>2.2907376917569438E-11</v>
      </c>
      <c r="U4" s="5"/>
      <c r="V4" s="2" t="s">
        <v>24</v>
      </c>
    </row>
    <row r="5" spans="1:28" x14ac:dyDescent="0.3">
      <c r="A5" s="9"/>
      <c r="B5" s="14"/>
      <c r="C5" s="15" t="s">
        <v>25</v>
      </c>
      <c r="D5" s="16">
        <v>0.19218750000000001</v>
      </c>
      <c r="E5" s="16">
        <v>8.1250000000000003E-2</v>
      </c>
      <c r="F5" s="16">
        <v>9.2187500000000006E-2</v>
      </c>
      <c r="G5" s="16">
        <v>0.22187499999999999</v>
      </c>
      <c r="H5" s="16">
        <v>1.265625</v>
      </c>
      <c r="I5" s="16">
        <v>0.121875</v>
      </c>
      <c r="K5" s="2" t="s">
        <v>0</v>
      </c>
      <c r="L5" s="2" t="s">
        <v>25</v>
      </c>
      <c r="M5" s="3">
        <f t="shared" si="0"/>
        <v>0.19218750000000001</v>
      </c>
      <c r="N5" s="3">
        <f t="shared" si="1"/>
        <v>8.1250000000000003E-2</v>
      </c>
      <c r="O5" s="3">
        <f t="shared" si="2"/>
        <v>9.2187500000000006E-2</v>
      </c>
      <c r="P5" s="3">
        <f t="shared" si="3"/>
        <v>0.22187499999999999</v>
      </c>
      <c r="Q5" s="3">
        <f t="shared" si="4"/>
        <v>1.265625</v>
      </c>
      <c r="R5" s="3">
        <f t="shared" si="5"/>
        <v>0.121875</v>
      </c>
      <c r="U5" s="5"/>
      <c r="V5" s="2" t="s">
        <v>25</v>
      </c>
    </row>
    <row r="6" spans="1:28" x14ac:dyDescent="0.3">
      <c r="A6" s="9"/>
      <c r="B6" s="10" t="s">
        <v>1</v>
      </c>
      <c r="C6" s="7" t="s">
        <v>23</v>
      </c>
      <c r="D6" s="11">
        <v>5.2798683108791362E-38</v>
      </c>
      <c r="E6" s="12">
        <v>39.744379402976236</v>
      </c>
      <c r="F6" s="12">
        <v>41231400783.941086</v>
      </c>
      <c r="G6" s="12">
        <v>1797195873090.929</v>
      </c>
      <c r="H6" s="12">
        <v>10.873248495359523</v>
      </c>
      <c r="I6" s="12">
        <v>2.170806390796396E-8</v>
      </c>
      <c r="K6" s="2" t="s">
        <v>1</v>
      </c>
      <c r="L6" s="2" t="s">
        <v>23</v>
      </c>
      <c r="M6" s="3">
        <f t="shared" si="0"/>
        <v>5.2798683108791362E-38</v>
      </c>
      <c r="N6" s="3">
        <f t="shared" si="1"/>
        <v>39.744379402976236</v>
      </c>
      <c r="O6" s="3">
        <f t="shared" si="2"/>
        <v>41231400783.941086</v>
      </c>
      <c r="P6" s="3">
        <f t="shared" si="3"/>
        <v>1797195873090.929</v>
      </c>
      <c r="Q6" s="3">
        <f t="shared" si="4"/>
        <v>10.873248495359523</v>
      </c>
      <c r="R6" s="3">
        <f t="shared" si="5"/>
        <v>2.170806390796396E-8</v>
      </c>
      <c r="U6" s="5" t="s">
        <v>1</v>
      </c>
      <c r="V6" s="2" t="s">
        <v>23</v>
      </c>
      <c r="W6" s="2">
        <f>_xlfn.RANK.EQ(Table1[[#This Row],[OLOA]],Table1[[#This Row],[OLOA]:[WOA]],1)</f>
        <v>1</v>
      </c>
      <c r="X6" s="2">
        <f>_xlfn.RANK.EQ(Table1[[#This Row],[LOA]],Table1[[#This Row],[OLOA]:[WOA]],1)</f>
        <v>4</v>
      </c>
      <c r="Y6" s="2">
        <f>_xlfn.RANK.EQ(Table1[[#This Row],[PSO]],Table1[[#This Row],[OLOA]:[WOA]],1)</f>
        <v>5</v>
      </c>
      <c r="Z6" s="2">
        <f>_xlfn.RANK.EQ(Table1[[#This Row],[GA]],Table1[[#This Row],[OLOA]:[WOA]],1)</f>
        <v>6</v>
      </c>
      <c r="AA6" s="2">
        <f>_xlfn.RANK.EQ(Table1[[#This Row],[GSA]],Table1[[#This Row],[OLOA]:[WOA]],1)</f>
        <v>3</v>
      </c>
      <c r="AB6" s="2">
        <f>_xlfn.RANK.EQ(Table1[[#This Row],[WOA]],Table1[[#This Row],[OLOA]:[WOA]],1)</f>
        <v>2</v>
      </c>
    </row>
    <row r="7" spans="1:28" x14ac:dyDescent="0.3">
      <c r="A7" s="9"/>
      <c r="B7" s="8"/>
      <c r="C7" s="9" t="s">
        <v>24</v>
      </c>
      <c r="D7" s="13">
        <v>1.3369448678185168E-37</v>
      </c>
      <c r="E7" s="13">
        <v>13.656109839212558</v>
      </c>
      <c r="F7" s="13">
        <v>114009805340.52315</v>
      </c>
      <c r="G7" s="13">
        <v>3039848362829.1768</v>
      </c>
      <c r="H7" s="13">
        <v>2.0736033487775827</v>
      </c>
      <c r="I7" s="13">
        <v>3.5857464156475907E-8</v>
      </c>
      <c r="K7" s="2" t="s">
        <v>1</v>
      </c>
      <c r="L7" s="2" t="s">
        <v>24</v>
      </c>
      <c r="M7" s="3">
        <f t="shared" si="0"/>
        <v>1.3369448678185168E-37</v>
      </c>
      <c r="N7" s="3">
        <f t="shared" si="1"/>
        <v>13.656109839212558</v>
      </c>
      <c r="O7" s="3">
        <f t="shared" si="2"/>
        <v>114009805340.52315</v>
      </c>
      <c r="P7" s="3">
        <f t="shared" si="3"/>
        <v>3039848362829.1768</v>
      </c>
      <c r="Q7" s="3">
        <f t="shared" si="4"/>
        <v>2.0736033487775827</v>
      </c>
      <c r="R7" s="3">
        <f t="shared" si="5"/>
        <v>3.5857464156475907E-8</v>
      </c>
      <c r="U7" s="5"/>
      <c r="V7" s="2" t="s">
        <v>24</v>
      </c>
    </row>
    <row r="8" spans="1:28" x14ac:dyDescent="0.3">
      <c r="A8" s="9"/>
      <c r="B8" s="14"/>
      <c r="C8" s="15" t="s">
        <v>25</v>
      </c>
      <c r="D8" s="16">
        <v>0.17031250000000001</v>
      </c>
      <c r="E8" s="16">
        <v>6.8750000000000006E-2</v>
      </c>
      <c r="F8" s="16">
        <v>6.8750000000000006E-2</v>
      </c>
      <c r="G8" s="16">
        <v>0.1203125</v>
      </c>
      <c r="H8" s="16">
        <v>0.61562499999999998</v>
      </c>
      <c r="I8" s="16">
        <v>0.11874999999999999</v>
      </c>
      <c r="K8" s="2" t="s">
        <v>1</v>
      </c>
      <c r="L8" s="2" t="s">
        <v>25</v>
      </c>
      <c r="M8" s="3">
        <f t="shared" si="0"/>
        <v>0.17031250000000001</v>
      </c>
      <c r="N8" s="3">
        <f t="shared" si="1"/>
        <v>6.8750000000000006E-2</v>
      </c>
      <c r="O8" s="3">
        <f t="shared" si="2"/>
        <v>6.8750000000000006E-2</v>
      </c>
      <c r="P8" s="3">
        <f t="shared" si="3"/>
        <v>0.1203125</v>
      </c>
      <c r="Q8" s="3">
        <f t="shared" si="4"/>
        <v>0.61562499999999998</v>
      </c>
      <c r="R8" s="3">
        <f t="shared" si="5"/>
        <v>0.11874999999999999</v>
      </c>
      <c r="U8" s="5"/>
      <c r="V8" s="2" t="s">
        <v>25</v>
      </c>
    </row>
    <row r="9" spans="1:28" x14ac:dyDescent="0.3">
      <c r="A9" s="9"/>
      <c r="B9" s="10" t="s">
        <v>2</v>
      </c>
      <c r="C9" s="7" t="s">
        <v>23</v>
      </c>
      <c r="D9" s="11">
        <v>7.8998839361789424E-72</v>
      </c>
      <c r="E9" s="12">
        <v>22496.097484364342</v>
      </c>
      <c r="F9" s="12">
        <v>90147.378464395457</v>
      </c>
      <c r="G9" s="12">
        <v>128749.00129988868</v>
      </c>
      <c r="H9" s="12">
        <v>7700.0691164803065</v>
      </c>
      <c r="I9" s="12">
        <v>90873.80839812434</v>
      </c>
      <c r="K9" s="2" t="s">
        <v>2</v>
      </c>
      <c r="L9" s="2" t="s">
        <v>23</v>
      </c>
      <c r="M9" s="3">
        <f t="shared" si="0"/>
        <v>7.8998839361789424E-72</v>
      </c>
      <c r="N9" s="3">
        <f t="shared" si="1"/>
        <v>22496.097484364342</v>
      </c>
      <c r="O9" s="3">
        <f t="shared" si="2"/>
        <v>90147.378464395457</v>
      </c>
      <c r="P9" s="3">
        <f t="shared" si="3"/>
        <v>128749.00129988868</v>
      </c>
      <c r="Q9" s="3">
        <f t="shared" si="4"/>
        <v>7700.0691164803065</v>
      </c>
      <c r="R9" s="3">
        <f t="shared" si="5"/>
        <v>90873.80839812434</v>
      </c>
      <c r="U9" s="5" t="s">
        <v>2</v>
      </c>
      <c r="V9" s="2" t="s">
        <v>23</v>
      </c>
      <c r="W9" s="2">
        <f>_xlfn.RANK.EQ(Table1[[#This Row],[OLOA]],Table1[[#This Row],[OLOA]:[WOA]],1)</f>
        <v>1</v>
      </c>
      <c r="X9" s="2">
        <f>_xlfn.RANK.EQ(Table1[[#This Row],[LOA]],Table1[[#This Row],[OLOA]:[WOA]],1)</f>
        <v>3</v>
      </c>
      <c r="Y9" s="2">
        <f>_xlfn.RANK.EQ(Table1[[#This Row],[PSO]],Table1[[#This Row],[OLOA]:[WOA]],1)</f>
        <v>4</v>
      </c>
      <c r="Z9" s="2">
        <f>_xlfn.RANK.EQ(Table1[[#This Row],[GA]],Table1[[#This Row],[OLOA]:[WOA]],1)</f>
        <v>6</v>
      </c>
      <c r="AA9" s="2">
        <f>_xlfn.RANK.EQ(Table1[[#This Row],[GSA]],Table1[[#This Row],[OLOA]:[WOA]],1)</f>
        <v>2</v>
      </c>
      <c r="AB9" s="2">
        <f>_xlfn.RANK.EQ(Table1[[#This Row],[WOA]],Table1[[#This Row],[OLOA]:[WOA]],1)</f>
        <v>5</v>
      </c>
    </row>
    <row r="10" spans="1:28" x14ac:dyDescent="0.3">
      <c r="A10" s="9"/>
      <c r="B10" s="8"/>
      <c r="C10" s="9" t="s">
        <v>24</v>
      </c>
      <c r="D10" s="13">
        <v>2.4981626487675595E-71</v>
      </c>
      <c r="E10" s="13">
        <v>8315.9377181832169</v>
      </c>
      <c r="F10" s="13">
        <v>9211.0599098382208</v>
      </c>
      <c r="G10" s="13">
        <v>35738.621901312916</v>
      </c>
      <c r="H10" s="13">
        <v>3315.410683559774</v>
      </c>
      <c r="I10" s="13">
        <v>32236.871472751187</v>
      </c>
      <c r="K10" s="2" t="s">
        <v>2</v>
      </c>
      <c r="L10" s="2" t="s">
        <v>24</v>
      </c>
      <c r="M10" s="3">
        <f t="shared" si="0"/>
        <v>2.4981626487675595E-71</v>
      </c>
      <c r="N10" s="3">
        <f t="shared" si="1"/>
        <v>8315.9377181832169</v>
      </c>
      <c r="O10" s="3">
        <f t="shared" si="2"/>
        <v>9211.0599098382208</v>
      </c>
      <c r="P10" s="3">
        <f t="shared" si="3"/>
        <v>35738.621901312916</v>
      </c>
      <c r="Q10" s="3">
        <f t="shared" si="4"/>
        <v>3315.410683559774</v>
      </c>
      <c r="R10" s="3">
        <f t="shared" si="5"/>
        <v>32236.871472751187</v>
      </c>
      <c r="U10" s="5"/>
      <c r="V10" s="2" t="s">
        <v>24</v>
      </c>
    </row>
    <row r="11" spans="1:28" x14ac:dyDescent="0.3">
      <c r="A11" s="9"/>
      <c r="B11" s="14"/>
      <c r="C11" s="15" t="s">
        <v>25</v>
      </c>
      <c r="D11" s="16">
        <v>0.90312499999999996</v>
      </c>
      <c r="E11" s="16">
        <v>0.27500000000000002</v>
      </c>
      <c r="F11" s="16">
        <v>0.21406249999999999</v>
      </c>
      <c r="G11" s="16">
        <v>0.28593750000000001</v>
      </c>
      <c r="H11" s="16">
        <v>0.8984375</v>
      </c>
      <c r="I11" s="16">
        <v>0.27656249999999999</v>
      </c>
      <c r="K11" s="2" t="s">
        <v>2</v>
      </c>
      <c r="L11" s="2" t="s">
        <v>25</v>
      </c>
      <c r="M11" s="3">
        <f t="shared" si="0"/>
        <v>0.90312499999999996</v>
      </c>
      <c r="N11" s="3">
        <f t="shared" si="1"/>
        <v>0.27500000000000002</v>
      </c>
      <c r="O11" s="3">
        <f t="shared" si="2"/>
        <v>0.21406249999999999</v>
      </c>
      <c r="P11" s="3">
        <f t="shared" si="3"/>
        <v>0.28593750000000001</v>
      </c>
      <c r="Q11" s="3">
        <f t="shared" si="4"/>
        <v>0.8984375</v>
      </c>
      <c r="R11" s="3">
        <f t="shared" si="5"/>
        <v>0.27656249999999999</v>
      </c>
      <c r="U11" s="5"/>
      <c r="V11" s="2" t="s">
        <v>25</v>
      </c>
    </row>
    <row r="12" spans="1:28" x14ac:dyDescent="0.3">
      <c r="A12" s="9"/>
      <c r="B12" s="10" t="s">
        <v>3</v>
      </c>
      <c r="C12" s="7" t="s">
        <v>23</v>
      </c>
      <c r="D12" s="11">
        <v>6.5778831329605384E-35</v>
      </c>
      <c r="E12" s="12">
        <v>37.5134807752708</v>
      </c>
      <c r="F12" s="12">
        <v>87.605951431726425</v>
      </c>
      <c r="G12" s="12">
        <v>81.207182623851367</v>
      </c>
      <c r="H12" s="12">
        <v>19.97787029855704</v>
      </c>
      <c r="I12" s="12">
        <v>63.277459106913362</v>
      </c>
      <c r="K12" s="2" t="s">
        <v>3</v>
      </c>
      <c r="L12" s="2" t="s">
        <v>23</v>
      </c>
      <c r="M12" s="3">
        <f t="shared" si="0"/>
        <v>6.5778831329605384E-35</v>
      </c>
      <c r="N12" s="3">
        <f t="shared" si="1"/>
        <v>37.5134807752708</v>
      </c>
      <c r="O12" s="3">
        <f t="shared" si="2"/>
        <v>87.605951431726425</v>
      </c>
      <c r="P12" s="3">
        <f t="shared" si="3"/>
        <v>81.207182623851367</v>
      </c>
      <c r="Q12" s="3">
        <f t="shared" si="4"/>
        <v>19.97787029855704</v>
      </c>
      <c r="R12" s="3">
        <f t="shared" si="5"/>
        <v>63.277459106913362</v>
      </c>
      <c r="U12" s="5" t="s">
        <v>3</v>
      </c>
      <c r="V12" s="2" t="s">
        <v>23</v>
      </c>
      <c r="W12" s="2">
        <f>_xlfn.RANK.EQ(Table1[[#This Row],[OLOA]],Table1[[#This Row],[OLOA]:[WOA]],1)</f>
        <v>1</v>
      </c>
      <c r="X12" s="2">
        <f>_xlfn.RANK.EQ(Table1[[#This Row],[LOA]],Table1[[#This Row],[OLOA]:[WOA]],1)</f>
        <v>3</v>
      </c>
      <c r="Y12" s="2">
        <f>_xlfn.RANK.EQ(Table1[[#This Row],[PSO]],Table1[[#This Row],[OLOA]:[WOA]],1)</f>
        <v>6</v>
      </c>
      <c r="Z12" s="2">
        <f>_xlfn.RANK.EQ(Table1[[#This Row],[GA]],Table1[[#This Row],[OLOA]:[WOA]],1)</f>
        <v>5</v>
      </c>
      <c r="AA12" s="2">
        <f>_xlfn.RANK.EQ(Table1[[#This Row],[GSA]],Table1[[#This Row],[OLOA]:[WOA]],1)</f>
        <v>2</v>
      </c>
      <c r="AB12" s="2">
        <f>_xlfn.RANK.EQ(Table1[[#This Row],[WOA]],Table1[[#This Row],[OLOA]:[WOA]],1)</f>
        <v>4</v>
      </c>
    </row>
    <row r="13" spans="1:28" x14ac:dyDescent="0.3">
      <c r="A13" s="9"/>
      <c r="B13" s="8"/>
      <c r="C13" s="9" t="s">
        <v>24</v>
      </c>
      <c r="D13" s="13">
        <v>1.3967435409035666E-34</v>
      </c>
      <c r="E13" s="13">
        <v>7.5604187952910378</v>
      </c>
      <c r="F13" s="13">
        <v>2.9377525793141936</v>
      </c>
      <c r="G13" s="13">
        <v>3.0944751547899876</v>
      </c>
      <c r="H13" s="13">
        <v>2.7695366242660562</v>
      </c>
      <c r="I13" s="13">
        <v>28.818392110630359</v>
      </c>
      <c r="K13" s="2" t="s">
        <v>3</v>
      </c>
      <c r="L13" s="2" t="s">
        <v>24</v>
      </c>
      <c r="M13" s="3">
        <f t="shared" si="0"/>
        <v>1.3967435409035666E-34</v>
      </c>
      <c r="N13" s="3">
        <f t="shared" si="1"/>
        <v>7.5604187952910378</v>
      </c>
      <c r="O13" s="3">
        <f t="shared" si="2"/>
        <v>2.9377525793141936</v>
      </c>
      <c r="P13" s="3">
        <f t="shared" si="3"/>
        <v>3.0944751547899876</v>
      </c>
      <c r="Q13" s="3">
        <f t="shared" si="4"/>
        <v>2.7695366242660562</v>
      </c>
      <c r="R13" s="3">
        <f t="shared" si="5"/>
        <v>28.818392110630359</v>
      </c>
      <c r="U13" s="5"/>
      <c r="V13" s="2" t="s">
        <v>24</v>
      </c>
    </row>
    <row r="14" spans="1:28" x14ac:dyDescent="0.3">
      <c r="A14" s="9"/>
      <c r="B14" s="14"/>
      <c r="C14" s="15" t="s">
        <v>25</v>
      </c>
      <c r="D14" s="16">
        <v>0.13750000000000001</v>
      </c>
      <c r="E14" s="16">
        <v>3.90625E-2</v>
      </c>
      <c r="F14" s="16">
        <v>3.90625E-2</v>
      </c>
      <c r="G14" s="16">
        <v>9.5312499999999994E-2</v>
      </c>
      <c r="H14" s="16">
        <v>0.56562500000000004</v>
      </c>
      <c r="I14" s="16">
        <v>8.7499999999999994E-2</v>
      </c>
      <c r="K14" s="2" t="s">
        <v>3</v>
      </c>
      <c r="L14" s="2" t="s">
        <v>25</v>
      </c>
      <c r="M14" s="3">
        <f t="shared" si="0"/>
        <v>0.13750000000000001</v>
      </c>
      <c r="N14" s="3">
        <f t="shared" si="1"/>
        <v>3.90625E-2</v>
      </c>
      <c r="O14" s="3">
        <f t="shared" si="2"/>
        <v>3.90625E-2</v>
      </c>
      <c r="P14" s="3">
        <f t="shared" si="3"/>
        <v>9.5312499999999994E-2</v>
      </c>
      <c r="Q14" s="3">
        <f t="shared" si="4"/>
        <v>0.56562500000000004</v>
      </c>
      <c r="R14" s="3">
        <f t="shared" si="5"/>
        <v>8.7499999999999994E-2</v>
      </c>
      <c r="U14" s="5"/>
      <c r="V14" s="2" t="s">
        <v>25</v>
      </c>
    </row>
    <row r="15" spans="1:28" x14ac:dyDescent="0.3">
      <c r="A15" s="9"/>
      <c r="B15" s="10" t="s">
        <v>4</v>
      </c>
      <c r="C15" s="7" t="s">
        <v>23</v>
      </c>
      <c r="D15" s="12">
        <v>28.979562148517243</v>
      </c>
      <c r="E15" s="12">
        <v>6763824.7774222363</v>
      </c>
      <c r="F15" s="12">
        <v>229424630.62001458</v>
      </c>
      <c r="G15" s="12">
        <v>253347643.08069366</v>
      </c>
      <c r="H15" s="12">
        <v>307623.7751853629</v>
      </c>
      <c r="I15" s="11">
        <v>28.755353557962287</v>
      </c>
      <c r="K15" s="2" t="s">
        <v>4</v>
      </c>
      <c r="L15" s="2" t="s">
        <v>23</v>
      </c>
      <c r="M15" s="3">
        <f t="shared" si="0"/>
        <v>28.979562148517243</v>
      </c>
      <c r="N15" s="3">
        <f t="shared" si="1"/>
        <v>6763824.7774222363</v>
      </c>
      <c r="O15" s="3">
        <f t="shared" si="2"/>
        <v>229424630.62001458</v>
      </c>
      <c r="P15" s="3">
        <f t="shared" si="3"/>
        <v>253347643.08069366</v>
      </c>
      <c r="Q15" s="3">
        <f t="shared" si="4"/>
        <v>307623.7751853629</v>
      </c>
      <c r="R15" s="3">
        <f t="shared" si="5"/>
        <v>28.755353557962287</v>
      </c>
      <c r="U15" s="5" t="s">
        <v>4</v>
      </c>
      <c r="V15" s="2" t="s">
        <v>23</v>
      </c>
      <c r="W15" s="2">
        <f>_xlfn.RANK.EQ(Table1[[#This Row],[OLOA]],Table1[[#This Row],[OLOA]:[WOA]],1)</f>
        <v>2</v>
      </c>
      <c r="X15" s="2">
        <f>_xlfn.RANK.EQ(Table1[[#This Row],[LOA]],Table1[[#This Row],[OLOA]:[WOA]],1)</f>
        <v>4</v>
      </c>
      <c r="Y15" s="2">
        <f>_xlfn.RANK.EQ(Table1[[#This Row],[PSO]],Table1[[#This Row],[OLOA]:[WOA]],1)</f>
        <v>5</v>
      </c>
      <c r="Z15" s="2">
        <f>_xlfn.RANK.EQ(Table1[[#This Row],[GA]],Table1[[#This Row],[OLOA]:[WOA]],1)</f>
        <v>6</v>
      </c>
      <c r="AA15" s="2">
        <f>_xlfn.RANK.EQ(Table1[[#This Row],[GSA]],Table1[[#This Row],[OLOA]:[WOA]],1)</f>
        <v>3</v>
      </c>
      <c r="AB15" s="2">
        <f>_xlfn.RANK.EQ(Table1[[#This Row],[WOA]],Table1[[#This Row],[OLOA]:[WOA]],1)</f>
        <v>1</v>
      </c>
    </row>
    <row r="16" spans="1:28" x14ac:dyDescent="0.3">
      <c r="A16" s="9"/>
      <c r="B16" s="8"/>
      <c r="C16" s="9" t="s">
        <v>24</v>
      </c>
      <c r="D16" s="13">
        <v>2.2342191835872813E-2</v>
      </c>
      <c r="E16" s="13">
        <v>2838884.6738004908</v>
      </c>
      <c r="F16" s="13">
        <v>63657497.665968493</v>
      </c>
      <c r="G16" s="13">
        <v>32867182.142469194</v>
      </c>
      <c r="H16" s="13">
        <v>248124.27437234495</v>
      </c>
      <c r="I16" s="13">
        <v>0.11277515363946046</v>
      </c>
      <c r="K16" s="2" t="s">
        <v>4</v>
      </c>
      <c r="L16" s="2" t="s">
        <v>24</v>
      </c>
      <c r="M16" s="3">
        <f t="shared" si="0"/>
        <v>2.2342191835872813E-2</v>
      </c>
      <c r="N16" s="3">
        <f t="shared" si="1"/>
        <v>2838884.6738004908</v>
      </c>
      <c r="O16" s="3">
        <f t="shared" si="2"/>
        <v>63657497.665968493</v>
      </c>
      <c r="P16" s="3">
        <f t="shared" si="3"/>
        <v>32867182.142469194</v>
      </c>
      <c r="Q16" s="3">
        <f t="shared" si="4"/>
        <v>248124.27437234495</v>
      </c>
      <c r="R16" s="3">
        <f t="shared" si="5"/>
        <v>0.11277515363946046</v>
      </c>
      <c r="U16" s="5"/>
      <c r="V16" s="2" t="s">
        <v>24</v>
      </c>
    </row>
    <row r="17" spans="1:28" x14ac:dyDescent="0.3">
      <c r="A17" s="9"/>
      <c r="B17" s="14"/>
      <c r="C17" s="15" t="s">
        <v>25</v>
      </c>
      <c r="D17" s="16">
        <v>0.26874999999999999</v>
      </c>
      <c r="E17" s="16">
        <v>7.4999999999999997E-2</v>
      </c>
      <c r="F17" s="16">
        <v>6.8750000000000006E-2</v>
      </c>
      <c r="G17" s="16">
        <v>0.10312499999999999</v>
      </c>
      <c r="H17" s="16">
        <v>0.67812499999999998</v>
      </c>
      <c r="I17" s="16">
        <v>0.1140625</v>
      </c>
      <c r="K17" s="2" t="s">
        <v>4</v>
      </c>
      <c r="L17" s="2" t="s">
        <v>25</v>
      </c>
      <c r="M17" s="3">
        <f t="shared" si="0"/>
        <v>0.26874999999999999</v>
      </c>
      <c r="N17" s="3">
        <f t="shared" si="1"/>
        <v>7.4999999999999997E-2</v>
      </c>
      <c r="O17" s="3">
        <f t="shared" si="2"/>
        <v>6.8750000000000006E-2</v>
      </c>
      <c r="P17" s="3">
        <f t="shared" si="3"/>
        <v>0.10312499999999999</v>
      </c>
      <c r="Q17" s="3">
        <f t="shared" si="4"/>
        <v>0.67812499999999998</v>
      </c>
      <c r="R17" s="3">
        <f t="shared" si="5"/>
        <v>0.1140625</v>
      </c>
      <c r="U17" s="5"/>
      <c r="V17" s="2" t="s">
        <v>25</v>
      </c>
    </row>
    <row r="18" spans="1:28" x14ac:dyDescent="0.3">
      <c r="A18" s="9"/>
      <c r="B18" s="10" t="s">
        <v>5</v>
      </c>
      <c r="C18" s="7" t="s">
        <v>23</v>
      </c>
      <c r="D18" s="12">
        <v>5.7699594450610974</v>
      </c>
      <c r="E18" s="12">
        <v>10235.471908863157</v>
      </c>
      <c r="F18" s="12">
        <v>59455.092609572457</v>
      </c>
      <c r="G18" s="12">
        <v>63399.855778516678</v>
      </c>
      <c r="H18" s="12">
        <v>2609.9453906361491</v>
      </c>
      <c r="I18" s="11">
        <v>1.5259112732333615</v>
      </c>
      <c r="K18" s="2" t="s">
        <v>5</v>
      </c>
      <c r="L18" s="2" t="s">
        <v>23</v>
      </c>
      <c r="M18" s="3">
        <f t="shared" si="0"/>
        <v>5.7699594450610974</v>
      </c>
      <c r="N18" s="3">
        <f t="shared" si="1"/>
        <v>10235.471908863157</v>
      </c>
      <c r="O18" s="3">
        <f t="shared" si="2"/>
        <v>59455.092609572457</v>
      </c>
      <c r="P18" s="3">
        <f t="shared" si="3"/>
        <v>63399.855778516678</v>
      </c>
      <c r="Q18" s="3">
        <f t="shared" si="4"/>
        <v>2609.9453906361491</v>
      </c>
      <c r="R18" s="3">
        <f t="shared" si="5"/>
        <v>1.5259112732333615</v>
      </c>
      <c r="U18" s="5" t="s">
        <v>5</v>
      </c>
      <c r="V18" s="2" t="s">
        <v>23</v>
      </c>
      <c r="W18" s="2">
        <f>_xlfn.RANK.EQ(Table1[[#This Row],[OLOA]],Table1[[#This Row],[OLOA]:[WOA]],1)</f>
        <v>2</v>
      </c>
      <c r="X18" s="2">
        <f>_xlfn.RANK.EQ(Table1[[#This Row],[LOA]],Table1[[#This Row],[OLOA]:[WOA]],1)</f>
        <v>4</v>
      </c>
      <c r="Y18" s="2">
        <f>_xlfn.RANK.EQ(Table1[[#This Row],[PSO]],Table1[[#This Row],[OLOA]:[WOA]],1)</f>
        <v>5</v>
      </c>
      <c r="Z18" s="2">
        <f>_xlfn.RANK.EQ(Table1[[#This Row],[GA]],Table1[[#This Row],[OLOA]:[WOA]],1)</f>
        <v>6</v>
      </c>
      <c r="AA18" s="2">
        <f>_xlfn.RANK.EQ(Table1[[#This Row],[GSA]],Table1[[#This Row],[OLOA]:[WOA]],1)</f>
        <v>3</v>
      </c>
      <c r="AB18" s="2">
        <f>_xlfn.RANK.EQ(Table1[[#This Row],[WOA]],Table1[[#This Row],[OLOA]:[WOA]],1)</f>
        <v>1</v>
      </c>
    </row>
    <row r="19" spans="1:28" x14ac:dyDescent="0.3">
      <c r="A19" s="9"/>
      <c r="B19" s="8"/>
      <c r="C19" s="9" t="s">
        <v>24</v>
      </c>
      <c r="D19" s="13">
        <v>0.6535440008463651</v>
      </c>
      <c r="E19" s="13">
        <v>1937.8793896751708</v>
      </c>
      <c r="F19" s="13">
        <v>5251.6644933837615</v>
      </c>
      <c r="G19" s="13">
        <v>5505.5967682175433</v>
      </c>
      <c r="H19" s="13">
        <v>692.3498469728014</v>
      </c>
      <c r="I19" s="13">
        <v>0.41486572908536834</v>
      </c>
      <c r="K19" s="2" t="s">
        <v>5</v>
      </c>
      <c r="L19" s="2" t="s">
        <v>24</v>
      </c>
      <c r="M19" s="3">
        <f t="shared" si="0"/>
        <v>0.6535440008463651</v>
      </c>
      <c r="N19" s="3">
        <f t="shared" si="1"/>
        <v>1937.8793896751708</v>
      </c>
      <c r="O19" s="3">
        <f t="shared" si="2"/>
        <v>5251.6644933837615</v>
      </c>
      <c r="P19" s="3">
        <f t="shared" si="3"/>
        <v>5505.5967682175433</v>
      </c>
      <c r="Q19" s="3">
        <f t="shared" si="4"/>
        <v>692.3498469728014</v>
      </c>
      <c r="R19" s="3">
        <f t="shared" si="5"/>
        <v>0.41486572908536834</v>
      </c>
      <c r="U19" s="5"/>
      <c r="V19" s="2" t="s">
        <v>24</v>
      </c>
    </row>
    <row r="20" spans="1:28" x14ac:dyDescent="0.3">
      <c r="A20" s="9"/>
      <c r="B20" s="14"/>
      <c r="C20" s="15" t="s">
        <v>25</v>
      </c>
      <c r="D20" s="16">
        <v>0.12968750000000001</v>
      </c>
      <c r="E20" s="16">
        <v>4.3749999999999997E-2</v>
      </c>
      <c r="F20" s="16">
        <v>7.6562500000000006E-2</v>
      </c>
      <c r="G20" s="16">
        <v>0.1046875</v>
      </c>
      <c r="H20" s="16">
        <v>0.61406249999999996</v>
      </c>
      <c r="I20" s="16">
        <v>0.1</v>
      </c>
      <c r="K20" s="2" t="s">
        <v>5</v>
      </c>
      <c r="L20" s="2" t="s">
        <v>25</v>
      </c>
      <c r="M20" s="3">
        <f t="shared" si="0"/>
        <v>0.12968750000000001</v>
      </c>
      <c r="N20" s="3">
        <f t="shared" si="1"/>
        <v>4.3749999999999997E-2</v>
      </c>
      <c r="O20" s="3">
        <f t="shared" si="2"/>
        <v>7.6562500000000006E-2</v>
      </c>
      <c r="P20" s="3">
        <f t="shared" si="3"/>
        <v>0.1046875</v>
      </c>
      <c r="Q20" s="3">
        <f t="shared" si="4"/>
        <v>0.61406249999999996</v>
      </c>
      <c r="R20" s="3">
        <f t="shared" si="5"/>
        <v>0.1</v>
      </c>
      <c r="U20" s="5"/>
      <c r="V20" s="2" t="s">
        <v>25</v>
      </c>
    </row>
    <row r="21" spans="1:28" x14ac:dyDescent="0.3">
      <c r="A21" s="9"/>
      <c r="B21" s="10" t="s">
        <v>6</v>
      </c>
      <c r="C21" s="7" t="s">
        <v>23</v>
      </c>
      <c r="D21" s="12">
        <v>3.0198919577660115E-2</v>
      </c>
      <c r="E21" s="12">
        <v>0.61785731289641421</v>
      </c>
      <c r="F21" s="12">
        <v>108.81889047006155</v>
      </c>
      <c r="G21" s="12">
        <v>99.555257084184632</v>
      </c>
      <c r="H21" s="12">
        <v>0.37746451998852321</v>
      </c>
      <c r="I21" s="11">
        <v>1.8731186592172055E-2</v>
      </c>
      <c r="K21" s="2" t="s">
        <v>6</v>
      </c>
      <c r="L21" s="2" t="s">
        <v>23</v>
      </c>
      <c r="M21" s="3">
        <f t="shared" si="0"/>
        <v>3.0198919577660115E-2</v>
      </c>
      <c r="N21" s="3">
        <f t="shared" si="1"/>
        <v>0.61785731289641421</v>
      </c>
      <c r="O21" s="3">
        <f t="shared" si="2"/>
        <v>108.81889047006155</v>
      </c>
      <c r="P21" s="3">
        <f t="shared" si="3"/>
        <v>99.555257084184632</v>
      </c>
      <c r="Q21" s="3">
        <f t="shared" si="4"/>
        <v>0.37746451998852321</v>
      </c>
      <c r="R21" s="3">
        <f t="shared" si="5"/>
        <v>1.8731186592172055E-2</v>
      </c>
      <c r="U21" s="5" t="s">
        <v>6</v>
      </c>
      <c r="V21" s="2" t="s">
        <v>23</v>
      </c>
      <c r="W21" s="2">
        <f>_xlfn.RANK.EQ(Table1[[#This Row],[OLOA]],Table1[[#This Row],[OLOA]:[WOA]],1)</f>
        <v>2</v>
      </c>
      <c r="X21" s="2">
        <f>_xlfn.RANK.EQ(Table1[[#This Row],[LOA]],Table1[[#This Row],[OLOA]:[WOA]],1)</f>
        <v>4</v>
      </c>
      <c r="Y21" s="2">
        <f>_xlfn.RANK.EQ(Table1[[#This Row],[PSO]],Table1[[#This Row],[OLOA]:[WOA]],1)</f>
        <v>6</v>
      </c>
      <c r="Z21" s="2">
        <f>_xlfn.RANK.EQ(Table1[[#This Row],[GA]],Table1[[#This Row],[OLOA]:[WOA]],1)</f>
        <v>5</v>
      </c>
      <c r="AA21" s="2">
        <f>_xlfn.RANK.EQ(Table1[[#This Row],[GSA]],Table1[[#This Row],[OLOA]:[WOA]],1)</f>
        <v>3</v>
      </c>
      <c r="AB21" s="2">
        <f>_xlfn.RANK.EQ(Table1[[#This Row],[WOA]],Table1[[#This Row],[OLOA]:[WOA]],1)</f>
        <v>1</v>
      </c>
    </row>
    <row r="22" spans="1:28" x14ac:dyDescent="0.3">
      <c r="A22" s="9"/>
      <c r="B22" s="8"/>
      <c r="C22" s="9" t="s">
        <v>24</v>
      </c>
      <c r="D22" s="13">
        <v>3.6458377193484069E-2</v>
      </c>
      <c r="E22" s="13">
        <v>0.23336226919200928</v>
      </c>
      <c r="F22" s="13">
        <v>20.867226623351815</v>
      </c>
      <c r="G22" s="13">
        <v>28.139159721460302</v>
      </c>
      <c r="H22" s="13">
        <v>0.17484895321953686</v>
      </c>
      <c r="I22" s="13">
        <v>1.7401255842166664E-2</v>
      </c>
      <c r="K22" s="2" t="s">
        <v>6</v>
      </c>
      <c r="L22" s="2" t="s">
        <v>24</v>
      </c>
      <c r="M22" s="3">
        <f t="shared" si="0"/>
        <v>3.6458377193484069E-2</v>
      </c>
      <c r="N22" s="3">
        <f t="shared" si="1"/>
        <v>0.23336226919200928</v>
      </c>
      <c r="O22" s="3">
        <f t="shared" si="2"/>
        <v>20.867226623351815</v>
      </c>
      <c r="P22" s="3">
        <f t="shared" si="3"/>
        <v>28.139159721460302</v>
      </c>
      <c r="Q22" s="3">
        <f t="shared" si="4"/>
        <v>0.17484895321953686</v>
      </c>
      <c r="R22" s="3">
        <f t="shared" si="5"/>
        <v>1.7401255842166664E-2</v>
      </c>
      <c r="U22" s="5"/>
      <c r="V22" s="2" t="s">
        <v>24</v>
      </c>
    </row>
    <row r="23" spans="1:28" x14ac:dyDescent="0.3">
      <c r="A23" s="9"/>
      <c r="B23" s="14"/>
      <c r="C23" s="15" t="s">
        <v>25</v>
      </c>
      <c r="D23" s="16">
        <v>0.46406249999999999</v>
      </c>
      <c r="E23" s="16">
        <v>0.1125</v>
      </c>
      <c r="F23" s="16">
        <v>0.13593749999999999</v>
      </c>
      <c r="G23" s="16">
        <v>0.16875000000000001</v>
      </c>
      <c r="H23" s="16">
        <v>0.67343750000000002</v>
      </c>
      <c r="I23" s="16">
        <v>0.17499999999999999</v>
      </c>
      <c r="K23" s="2" t="s">
        <v>6</v>
      </c>
      <c r="L23" s="2" t="s">
        <v>25</v>
      </c>
      <c r="M23" s="3">
        <f t="shared" si="0"/>
        <v>0.46406249999999999</v>
      </c>
      <c r="N23" s="3">
        <f t="shared" si="1"/>
        <v>0.1125</v>
      </c>
      <c r="O23" s="3">
        <f t="shared" si="2"/>
        <v>0.13593749999999999</v>
      </c>
      <c r="P23" s="3">
        <f t="shared" si="3"/>
        <v>0.16875000000000001</v>
      </c>
      <c r="Q23" s="3">
        <f t="shared" si="4"/>
        <v>0.67343750000000002</v>
      </c>
      <c r="R23" s="3">
        <f t="shared" si="5"/>
        <v>0.17499999999999999</v>
      </c>
      <c r="U23" s="5"/>
      <c r="V23" s="2" t="s">
        <v>25</v>
      </c>
    </row>
    <row r="24" spans="1:28" x14ac:dyDescent="0.3">
      <c r="A24" s="9"/>
      <c r="B24" s="10" t="s">
        <v>7</v>
      </c>
      <c r="C24" s="7" t="s">
        <v>23</v>
      </c>
      <c r="D24" s="12">
        <v>-3890.6948042769536</v>
      </c>
      <c r="E24" s="12">
        <v>-2729.3279036633803</v>
      </c>
      <c r="F24" s="12">
        <v>-5256.3114918299871</v>
      </c>
      <c r="G24" s="12">
        <v>-5544.2889977963905</v>
      </c>
      <c r="H24" s="12">
        <v>-2452.4072878352599</v>
      </c>
      <c r="I24" s="11">
        <v>-8588.0751083250088</v>
      </c>
      <c r="K24" s="2" t="s">
        <v>7</v>
      </c>
      <c r="L24" s="2" t="s">
        <v>23</v>
      </c>
      <c r="M24" s="3">
        <f t="shared" si="0"/>
        <v>-3890.6948042769536</v>
      </c>
      <c r="N24" s="3">
        <f t="shared" si="1"/>
        <v>-2729.3279036633803</v>
      </c>
      <c r="O24" s="3">
        <f t="shared" si="2"/>
        <v>-5256.3114918299871</v>
      </c>
      <c r="P24" s="3">
        <f t="shared" si="3"/>
        <v>-5544.2889977963905</v>
      </c>
      <c r="Q24" s="3">
        <f t="shared" si="4"/>
        <v>-2452.4072878352599</v>
      </c>
      <c r="R24" s="3">
        <f t="shared" si="5"/>
        <v>-8588.0751083250088</v>
      </c>
      <c r="U24" s="5" t="s">
        <v>7</v>
      </c>
      <c r="V24" s="2" t="s">
        <v>23</v>
      </c>
      <c r="W24" s="2">
        <f>_xlfn.RANK.EQ(Table1[[#This Row],[OLOA]],Table1[[#This Row],[OLOA]:[WOA]],1)</f>
        <v>4</v>
      </c>
      <c r="X24" s="2">
        <f>_xlfn.RANK.EQ(Table1[[#This Row],[LOA]],Table1[[#This Row],[OLOA]:[WOA]],1)</f>
        <v>5</v>
      </c>
      <c r="Y24" s="2">
        <f>_xlfn.RANK.EQ(Table1[[#This Row],[PSO]],Table1[[#This Row],[OLOA]:[WOA]],1)</f>
        <v>3</v>
      </c>
      <c r="Z24" s="2">
        <f>_xlfn.RANK.EQ(Table1[[#This Row],[GA]],Table1[[#This Row],[OLOA]:[WOA]],1)</f>
        <v>2</v>
      </c>
      <c r="AA24" s="2">
        <f>_xlfn.RANK.EQ(Table1[[#This Row],[GSA]],Table1[[#This Row],[OLOA]:[WOA]],1)</f>
        <v>6</v>
      </c>
      <c r="AB24" s="2">
        <f>_xlfn.RANK.EQ(Table1[[#This Row],[WOA]],Table1[[#This Row],[OLOA]:[WOA]],1)</f>
        <v>1</v>
      </c>
    </row>
    <row r="25" spans="1:28" x14ac:dyDescent="0.3">
      <c r="A25" s="9"/>
      <c r="B25" s="8"/>
      <c r="C25" s="9" t="s">
        <v>24</v>
      </c>
      <c r="D25" s="13">
        <v>458.74450329189671</v>
      </c>
      <c r="E25" s="13">
        <v>476.38257546472937</v>
      </c>
      <c r="F25" s="13">
        <v>535.48055302839327</v>
      </c>
      <c r="G25" s="13">
        <v>2013.9812275537581</v>
      </c>
      <c r="H25" s="13">
        <v>433.07946666870413</v>
      </c>
      <c r="I25" s="13">
        <v>947.66436076173284</v>
      </c>
      <c r="K25" s="2" t="s">
        <v>7</v>
      </c>
      <c r="L25" s="2" t="s">
        <v>24</v>
      </c>
      <c r="M25" s="3">
        <f t="shared" si="0"/>
        <v>458.74450329189671</v>
      </c>
      <c r="N25" s="3">
        <f t="shared" si="1"/>
        <v>476.38257546472937</v>
      </c>
      <c r="O25" s="3">
        <f t="shared" si="2"/>
        <v>535.48055302839327</v>
      </c>
      <c r="P25" s="3">
        <f t="shared" si="3"/>
        <v>2013.9812275537581</v>
      </c>
      <c r="Q25" s="3">
        <f t="shared" si="4"/>
        <v>433.07946666870413</v>
      </c>
      <c r="R25" s="3">
        <f t="shared" si="5"/>
        <v>947.66436076173284</v>
      </c>
      <c r="U25" s="5"/>
      <c r="V25" s="2" t="s">
        <v>24</v>
      </c>
    </row>
    <row r="26" spans="1:28" x14ac:dyDescent="0.3">
      <c r="A26" s="9"/>
      <c r="B26" s="14"/>
      <c r="C26" s="15" t="s">
        <v>25</v>
      </c>
      <c r="D26" s="16">
        <v>0.24843750000000001</v>
      </c>
      <c r="E26" s="16">
        <v>0.1046875</v>
      </c>
      <c r="F26" s="16">
        <v>8.2812499999999997E-2</v>
      </c>
      <c r="G26" s="16">
        <v>0.13437499999999999</v>
      </c>
      <c r="H26" s="16">
        <v>0.6171875</v>
      </c>
      <c r="I26" s="16">
        <v>8.7499999999999994E-2</v>
      </c>
      <c r="K26" s="2" t="s">
        <v>7</v>
      </c>
      <c r="L26" s="2" t="s">
        <v>25</v>
      </c>
      <c r="M26" s="3">
        <f t="shared" si="0"/>
        <v>0.24843750000000001</v>
      </c>
      <c r="N26" s="3">
        <f t="shared" si="1"/>
        <v>0.1046875</v>
      </c>
      <c r="O26" s="3">
        <f t="shared" si="2"/>
        <v>8.2812499999999997E-2</v>
      </c>
      <c r="P26" s="3">
        <f t="shared" si="3"/>
        <v>0.13437499999999999</v>
      </c>
      <c r="Q26" s="3">
        <f t="shared" si="4"/>
        <v>0.6171875</v>
      </c>
      <c r="R26" s="3">
        <f t="shared" si="5"/>
        <v>8.7499999999999994E-2</v>
      </c>
      <c r="U26" s="5"/>
      <c r="V26" s="2" t="s">
        <v>25</v>
      </c>
    </row>
    <row r="27" spans="1:28" x14ac:dyDescent="0.3">
      <c r="A27" s="9"/>
      <c r="B27" s="10" t="s">
        <v>8</v>
      </c>
      <c r="C27" s="7" t="s">
        <v>23</v>
      </c>
      <c r="D27" s="11">
        <v>0</v>
      </c>
      <c r="E27" s="12">
        <v>127.27891893944786</v>
      </c>
      <c r="F27" s="12">
        <v>408.36255198826893</v>
      </c>
      <c r="G27" s="12">
        <v>405.39130444199088</v>
      </c>
      <c r="H27" s="12">
        <v>64.691716395383509</v>
      </c>
      <c r="I27" s="12">
        <v>1.4166803486034495E-3</v>
      </c>
      <c r="K27" s="2" t="s">
        <v>8</v>
      </c>
      <c r="L27" s="2" t="s">
        <v>23</v>
      </c>
      <c r="M27" s="3">
        <f t="shared" si="0"/>
        <v>0</v>
      </c>
      <c r="N27" s="3">
        <f t="shared" si="1"/>
        <v>127.27891893944786</v>
      </c>
      <c r="O27" s="3">
        <f t="shared" si="2"/>
        <v>408.36255198826893</v>
      </c>
      <c r="P27" s="3">
        <f t="shared" si="3"/>
        <v>405.39130444199088</v>
      </c>
      <c r="Q27" s="3">
        <f t="shared" si="4"/>
        <v>64.691716395383509</v>
      </c>
      <c r="R27" s="3">
        <f t="shared" si="5"/>
        <v>1.4166803486034495E-3</v>
      </c>
      <c r="U27" s="5" t="s">
        <v>8</v>
      </c>
      <c r="V27" s="2" t="s">
        <v>23</v>
      </c>
      <c r="W27" s="2">
        <f>_xlfn.RANK.EQ(Table1[[#This Row],[OLOA]],Table1[[#This Row],[OLOA]:[WOA]],1)</f>
        <v>1</v>
      </c>
      <c r="X27" s="2">
        <f>_xlfn.RANK.EQ(Table1[[#This Row],[LOA]],Table1[[#This Row],[OLOA]:[WOA]],1)</f>
        <v>4</v>
      </c>
      <c r="Y27" s="2">
        <f>_xlfn.RANK.EQ(Table1[[#This Row],[PSO]],Table1[[#This Row],[OLOA]:[WOA]],1)</f>
        <v>6</v>
      </c>
      <c r="Z27" s="2">
        <f>_xlfn.RANK.EQ(Table1[[#This Row],[GA]],Table1[[#This Row],[OLOA]:[WOA]],1)</f>
        <v>5</v>
      </c>
      <c r="AA27" s="2">
        <f>_xlfn.RANK.EQ(Table1[[#This Row],[GSA]],Table1[[#This Row],[OLOA]:[WOA]],1)</f>
        <v>3</v>
      </c>
      <c r="AB27" s="2">
        <f>_xlfn.RANK.EQ(Table1[[#This Row],[WOA]],Table1[[#This Row],[OLOA]:[WOA]],1)</f>
        <v>2</v>
      </c>
    </row>
    <row r="28" spans="1:28" x14ac:dyDescent="0.3">
      <c r="A28" s="9"/>
      <c r="B28" s="8"/>
      <c r="C28" s="9" t="s">
        <v>24</v>
      </c>
      <c r="D28" s="13">
        <v>0</v>
      </c>
      <c r="E28" s="13">
        <v>14.834449823872166</v>
      </c>
      <c r="F28" s="13">
        <v>23.456057869511724</v>
      </c>
      <c r="G28" s="13">
        <v>38.584190835388632</v>
      </c>
      <c r="H28" s="13">
        <v>22.67905742361442</v>
      </c>
      <c r="I28" s="13">
        <v>4.4798943192354444E-3</v>
      </c>
      <c r="K28" s="2" t="s">
        <v>8</v>
      </c>
      <c r="L28" s="2" t="s">
        <v>24</v>
      </c>
      <c r="M28" s="3">
        <f t="shared" si="0"/>
        <v>0</v>
      </c>
      <c r="N28" s="3">
        <f t="shared" si="1"/>
        <v>14.834449823872166</v>
      </c>
      <c r="O28" s="3">
        <f t="shared" si="2"/>
        <v>23.456057869511724</v>
      </c>
      <c r="P28" s="3">
        <f t="shared" si="3"/>
        <v>38.584190835388632</v>
      </c>
      <c r="Q28" s="3">
        <f t="shared" si="4"/>
        <v>22.67905742361442</v>
      </c>
      <c r="R28" s="3">
        <f t="shared" si="5"/>
        <v>4.4798943192354444E-3</v>
      </c>
      <c r="U28" s="5"/>
      <c r="V28" s="2" t="s">
        <v>24</v>
      </c>
    </row>
    <row r="29" spans="1:28" x14ac:dyDescent="0.3">
      <c r="A29" s="9"/>
      <c r="B29" s="14"/>
      <c r="C29" s="15" t="s">
        <v>25</v>
      </c>
      <c r="D29" s="16">
        <v>0.17812500000000001</v>
      </c>
      <c r="E29" s="16">
        <v>8.1250000000000003E-2</v>
      </c>
      <c r="F29" s="16">
        <v>7.6562500000000006E-2</v>
      </c>
      <c r="G29" s="16">
        <v>0.10781250000000001</v>
      </c>
      <c r="H29" s="16">
        <v>0.66093749999999996</v>
      </c>
      <c r="I29" s="16">
        <v>0.1125</v>
      </c>
      <c r="K29" s="2" t="s">
        <v>8</v>
      </c>
      <c r="L29" s="2" t="s">
        <v>25</v>
      </c>
      <c r="M29" s="3">
        <f t="shared" si="0"/>
        <v>0.17812500000000001</v>
      </c>
      <c r="N29" s="3">
        <f t="shared" si="1"/>
        <v>8.1250000000000003E-2</v>
      </c>
      <c r="O29" s="3">
        <f t="shared" si="2"/>
        <v>7.6562500000000006E-2</v>
      </c>
      <c r="P29" s="3">
        <f t="shared" si="3"/>
        <v>0.10781250000000001</v>
      </c>
      <c r="Q29" s="3">
        <f t="shared" si="4"/>
        <v>0.66093749999999996</v>
      </c>
      <c r="R29" s="3">
        <f t="shared" si="5"/>
        <v>0.1125</v>
      </c>
      <c r="U29" s="5"/>
      <c r="V29" s="2" t="s">
        <v>25</v>
      </c>
    </row>
    <row r="30" spans="1:28" x14ac:dyDescent="0.3">
      <c r="A30" s="9"/>
      <c r="B30" s="10" t="s">
        <v>9</v>
      </c>
      <c r="C30" s="7" t="s">
        <v>23</v>
      </c>
      <c r="D30" s="11">
        <v>4.4408920985006262E-16</v>
      </c>
      <c r="E30" s="12">
        <v>14.907771480175494</v>
      </c>
      <c r="F30" s="12">
        <v>20.092145841798533</v>
      </c>
      <c r="G30" s="12">
        <v>20.409543128819109</v>
      </c>
      <c r="H30" s="12">
        <v>8.2512212339794075</v>
      </c>
      <c r="I30" s="12">
        <v>4.4925635025450104E-7</v>
      </c>
      <c r="K30" s="2" t="s">
        <v>9</v>
      </c>
      <c r="L30" s="2" t="s">
        <v>23</v>
      </c>
      <c r="M30" s="3">
        <f t="shared" si="0"/>
        <v>4.4408920985006262E-16</v>
      </c>
      <c r="N30" s="3">
        <f t="shared" si="1"/>
        <v>14.907771480175494</v>
      </c>
      <c r="O30" s="3">
        <f t="shared" si="2"/>
        <v>20.092145841798533</v>
      </c>
      <c r="P30" s="3">
        <f t="shared" si="3"/>
        <v>20.409543128819109</v>
      </c>
      <c r="Q30" s="3">
        <f t="shared" si="4"/>
        <v>8.2512212339794075</v>
      </c>
      <c r="R30" s="3">
        <f t="shared" si="5"/>
        <v>4.4925635025450104E-7</v>
      </c>
      <c r="U30" s="5" t="s">
        <v>9</v>
      </c>
      <c r="V30" s="2" t="s">
        <v>23</v>
      </c>
      <c r="W30" s="2">
        <f>_xlfn.RANK.EQ(Table1[[#This Row],[OLOA]],Table1[[#This Row],[OLOA]:[WOA]],1)</f>
        <v>1</v>
      </c>
      <c r="X30" s="2">
        <f>_xlfn.RANK.EQ(Table1[[#This Row],[LOA]],Table1[[#This Row],[OLOA]:[WOA]],1)</f>
        <v>4</v>
      </c>
      <c r="Y30" s="2">
        <f>_xlfn.RANK.EQ(Table1[[#This Row],[PSO]],Table1[[#This Row],[OLOA]:[WOA]],1)</f>
        <v>5</v>
      </c>
      <c r="Z30" s="2">
        <f>_xlfn.RANK.EQ(Table1[[#This Row],[GA]],Table1[[#This Row],[OLOA]:[WOA]],1)</f>
        <v>6</v>
      </c>
      <c r="AA30" s="2">
        <f>_xlfn.RANK.EQ(Table1[[#This Row],[GSA]],Table1[[#This Row],[OLOA]:[WOA]],1)</f>
        <v>3</v>
      </c>
      <c r="AB30" s="2">
        <f>_xlfn.RANK.EQ(Table1[[#This Row],[WOA]],Table1[[#This Row],[OLOA]:[WOA]],1)</f>
        <v>2</v>
      </c>
    </row>
    <row r="31" spans="1:28" x14ac:dyDescent="0.3">
      <c r="A31" s="9"/>
      <c r="B31" s="8"/>
      <c r="C31" s="9" t="s">
        <v>24</v>
      </c>
      <c r="D31" s="13">
        <v>0</v>
      </c>
      <c r="E31" s="13">
        <v>0.96693421304171279</v>
      </c>
      <c r="F31" s="13">
        <v>0.21109462957017999</v>
      </c>
      <c r="G31" s="13">
        <v>0.1632431639832651</v>
      </c>
      <c r="H31" s="13">
        <v>0.82305547506070831</v>
      </c>
      <c r="I31" s="13">
        <v>7.4152870148047494E-7</v>
      </c>
      <c r="K31" s="2" t="s">
        <v>9</v>
      </c>
      <c r="L31" s="2" t="s">
        <v>24</v>
      </c>
      <c r="M31" s="3">
        <f t="shared" si="0"/>
        <v>0</v>
      </c>
      <c r="N31" s="3">
        <f t="shared" si="1"/>
        <v>0.96693421304171279</v>
      </c>
      <c r="O31" s="3">
        <f t="shared" si="2"/>
        <v>0.21109462957017999</v>
      </c>
      <c r="P31" s="3">
        <f t="shared" si="3"/>
        <v>0.1632431639832651</v>
      </c>
      <c r="Q31" s="3">
        <f t="shared" si="4"/>
        <v>0.82305547506070831</v>
      </c>
      <c r="R31" s="3">
        <f t="shared" si="5"/>
        <v>7.4152870148047494E-7</v>
      </c>
      <c r="U31" s="5"/>
      <c r="V31" s="2" t="s">
        <v>24</v>
      </c>
    </row>
    <row r="32" spans="1:28" x14ac:dyDescent="0.3">
      <c r="A32" s="9"/>
      <c r="B32" s="14"/>
      <c r="C32" s="15" t="s">
        <v>25</v>
      </c>
      <c r="D32" s="16">
        <v>0.203125</v>
      </c>
      <c r="E32" s="16">
        <v>7.6562500000000006E-2</v>
      </c>
      <c r="F32" s="16">
        <v>8.7499999999999994E-2</v>
      </c>
      <c r="G32" s="16">
        <v>0.121875</v>
      </c>
      <c r="H32" s="16">
        <v>0.70468750000000002</v>
      </c>
      <c r="I32" s="16">
        <v>8.1250000000000003E-2</v>
      </c>
      <c r="K32" s="2" t="s">
        <v>9</v>
      </c>
      <c r="L32" s="2" t="s">
        <v>25</v>
      </c>
      <c r="M32" s="3">
        <f t="shared" si="0"/>
        <v>0.203125</v>
      </c>
      <c r="N32" s="3">
        <f t="shared" si="1"/>
        <v>7.6562500000000006E-2</v>
      </c>
      <c r="O32" s="3">
        <f t="shared" si="2"/>
        <v>8.7499999999999994E-2</v>
      </c>
      <c r="P32" s="3">
        <f t="shared" si="3"/>
        <v>0.121875</v>
      </c>
      <c r="Q32" s="3">
        <f t="shared" si="4"/>
        <v>0.70468750000000002</v>
      </c>
      <c r="R32" s="3">
        <f t="shared" si="5"/>
        <v>8.1250000000000003E-2</v>
      </c>
      <c r="U32" s="5"/>
      <c r="V32" s="2" t="s">
        <v>25</v>
      </c>
    </row>
    <row r="33" spans="1:28" x14ac:dyDescent="0.3">
      <c r="A33" s="9"/>
      <c r="B33" s="10" t="s">
        <v>10</v>
      </c>
      <c r="C33" s="7" t="s">
        <v>23</v>
      </c>
      <c r="D33" s="11">
        <v>0</v>
      </c>
      <c r="E33" s="12">
        <v>114.39394250895154</v>
      </c>
      <c r="F33" s="12">
        <v>560.09615161719091</v>
      </c>
      <c r="G33" s="12">
        <v>584.34756147608925</v>
      </c>
      <c r="H33" s="12">
        <v>429.64165561769022</v>
      </c>
      <c r="I33" s="12">
        <v>0.11682054978119967</v>
      </c>
      <c r="K33" s="2" t="s">
        <v>10</v>
      </c>
      <c r="L33" s="2" t="s">
        <v>23</v>
      </c>
      <c r="M33" s="3">
        <f t="shared" si="0"/>
        <v>0</v>
      </c>
      <c r="N33" s="3">
        <f t="shared" si="1"/>
        <v>114.39394250895154</v>
      </c>
      <c r="O33" s="3">
        <f t="shared" si="2"/>
        <v>560.09615161719091</v>
      </c>
      <c r="P33" s="3">
        <f t="shared" si="3"/>
        <v>584.34756147608925</v>
      </c>
      <c r="Q33" s="3">
        <f t="shared" si="4"/>
        <v>429.64165561769022</v>
      </c>
      <c r="R33" s="3">
        <f t="shared" si="5"/>
        <v>0.11682054978119967</v>
      </c>
      <c r="U33" s="5" t="s">
        <v>10</v>
      </c>
      <c r="V33" s="2" t="s">
        <v>23</v>
      </c>
      <c r="W33" s="2">
        <f>_xlfn.RANK.EQ(Table1[[#This Row],[OLOA]],Table1[[#This Row],[OLOA]:[WOA]],1)</f>
        <v>1</v>
      </c>
      <c r="X33" s="2">
        <f>_xlfn.RANK.EQ(Table1[[#This Row],[LOA]],Table1[[#This Row],[OLOA]:[WOA]],1)</f>
        <v>3</v>
      </c>
      <c r="Y33" s="2">
        <f>_xlfn.RANK.EQ(Table1[[#This Row],[PSO]],Table1[[#This Row],[OLOA]:[WOA]],1)</f>
        <v>5</v>
      </c>
      <c r="Z33" s="2">
        <f>_xlfn.RANK.EQ(Table1[[#This Row],[GA]],Table1[[#This Row],[OLOA]:[WOA]],1)</f>
        <v>6</v>
      </c>
      <c r="AA33" s="2">
        <f>_xlfn.RANK.EQ(Table1[[#This Row],[GSA]],Table1[[#This Row],[OLOA]:[WOA]],1)</f>
        <v>4</v>
      </c>
      <c r="AB33" s="2">
        <f>_xlfn.RANK.EQ(Table1[[#This Row],[WOA]],Table1[[#This Row],[OLOA]:[WOA]],1)</f>
        <v>2</v>
      </c>
    </row>
    <row r="34" spans="1:28" x14ac:dyDescent="0.3">
      <c r="A34" s="9"/>
      <c r="B34" s="8"/>
      <c r="C34" s="9" t="s">
        <v>24</v>
      </c>
      <c r="D34" s="13">
        <v>0</v>
      </c>
      <c r="E34" s="13">
        <v>23.207008676807906</v>
      </c>
      <c r="F34" s="13">
        <v>52.255592136001859</v>
      </c>
      <c r="G34" s="13">
        <v>81.161952567821757</v>
      </c>
      <c r="H34" s="13">
        <v>52.940789593293125</v>
      </c>
      <c r="I34" s="13">
        <v>0.26931796930306168</v>
      </c>
      <c r="K34" s="2" t="s">
        <v>10</v>
      </c>
      <c r="L34" s="2" t="s">
        <v>24</v>
      </c>
      <c r="M34" s="3">
        <f t="shared" si="0"/>
        <v>0</v>
      </c>
      <c r="N34" s="3">
        <f t="shared" si="1"/>
        <v>23.207008676807906</v>
      </c>
      <c r="O34" s="3">
        <f t="shared" si="2"/>
        <v>52.255592136001859</v>
      </c>
      <c r="P34" s="3">
        <f t="shared" si="3"/>
        <v>81.161952567821757</v>
      </c>
      <c r="Q34" s="3">
        <f t="shared" si="4"/>
        <v>52.940789593293125</v>
      </c>
      <c r="R34" s="3">
        <f t="shared" si="5"/>
        <v>0.26931796930306168</v>
      </c>
      <c r="U34" s="5"/>
      <c r="V34" s="2" t="s">
        <v>24</v>
      </c>
    </row>
    <row r="35" spans="1:28" x14ac:dyDescent="0.3">
      <c r="A35" s="9"/>
      <c r="B35" s="14"/>
      <c r="C35" s="15" t="s">
        <v>25</v>
      </c>
      <c r="D35" s="16">
        <v>0.24687500000000001</v>
      </c>
      <c r="E35" s="16">
        <v>9.375E-2</v>
      </c>
      <c r="F35" s="16">
        <v>7.1874999999999994E-2</v>
      </c>
      <c r="G35" s="16">
        <v>0.14531250000000001</v>
      </c>
      <c r="H35" s="16">
        <v>0.78437500000000004</v>
      </c>
      <c r="I35" s="16">
        <v>0.125</v>
      </c>
      <c r="K35" s="2" t="s">
        <v>10</v>
      </c>
      <c r="L35" s="2" t="s">
        <v>25</v>
      </c>
      <c r="M35" s="3">
        <f t="shared" ref="M35:M71" si="6">D35</f>
        <v>0.24687500000000001</v>
      </c>
      <c r="N35" s="3">
        <f t="shared" ref="N35:N71" si="7">E35</f>
        <v>9.375E-2</v>
      </c>
      <c r="O35" s="3">
        <f t="shared" ref="O35:O71" si="8">F35</f>
        <v>7.1874999999999994E-2</v>
      </c>
      <c r="P35" s="3">
        <f t="shared" ref="P35:P71" si="9">G35</f>
        <v>0.14531250000000001</v>
      </c>
      <c r="Q35" s="3">
        <f t="shared" ref="Q35:Q71" si="10">H35</f>
        <v>0.78437500000000004</v>
      </c>
      <c r="R35" s="3">
        <f t="shared" ref="R35:R71" si="11">I35</f>
        <v>0.125</v>
      </c>
      <c r="U35" s="5"/>
      <c r="V35" s="2" t="s">
        <v>25</v>
      </c>
    </row>
    <row r="36" spans="1:28" x14ac:dyDescent="0.3">
      <c r="A36" s="9"/>
      <c r="B36" s="10" t="s">
        <v>11</v>
      </c>
      <c r="C36" s="7" t="s">
        <v>23</v>
      </c>
      <c r="D36" s="12">
        <v>0.39208467129870556</v>
      </c>
      <c r="E36" s="12">
        <v>1856194.2237014051</v>
      </c>
      <c r="F36" s="12">
        <v>568332878.76967347</v>
      </c>
      <c r="G36" s="12">
        <v>562033913.0940243</v>
      </c>
      <c r="H36" s="12">
        <v>196.22966699712268</v>
      </c>
      <c r="I36" s="11">
        <v>0.16546801792417859</v>
      </c>
      <c r="K36" s="2" t="s">
        <v>11</v>
      </c>
      <c r="L36" s="2" t="s">
        <v>23</v>
      </c>
      <c r="M36" s="3">
        <f t="shared" si="6"/>
        <v>0.39208467129870556</v>
      </c>
      <c r="N36" s="3">
        <f t="shared" si="7"/>
        <v>1856194.2237014051</v>
      </c>
      <c r="O36" s="3">
        <f t="shared" si="8"/>
        <v>568332878.76967347</v>
      </c>
      <c r="P36" s="3">
        <f t="shared" si="9"/>
        <v>562033913.0940243</v>
      </c>
      <c r="Q36" s="3">
        <f t="shared" si="10"/>
        <v>196.22966699712268</v>
      </c>
      <c r="R36" s="3">
        <f t="shared" si="11"/>
        <v>0.16546801792417859</v>
      </c>
      <c r="U36" s="5" t="s">
        <v>11</v>
      </c>
      <c r="V36" s="2" t="s">
        <v>23</v>
      </c>
      <c r="W36" s="2">
        <f>_xlfn.RANK.EQ(Table1[[#This Row],[OLOA]],Table1[[#This Row],[OLOA]:[WOA]],1)</f>
        <v>2</v>
      </c>
      <c r="X36" s="2">
        <f>_xlfn.RANK.EQ(Table1[[#This Row],[LOA]],Table1[[#This Row],[OLOA]:[WOA]],1)</f>
        <v>4</v>
      </c>
      <c r="Y36" s="2">
        <f>_xlfn.RANK.EQ(Table1[[#This Row],[PSO]],Table1[[#This Row],[OLOA]:[WOA]],1)</f>
        <v>6</v>
      </c>
      <c r="Z36" s="2">
        <f>_xlfn.RANK.EQ(Table1[[#This Row],[GA]],Table1[[#This Row],[OLOA]:[WOA]],1)</f>
        <v>5</v>
      </c>
      <c r="AA36" s="2">
        <f>_xlfn.RANK.EQ(Table1[[#This Row],[GSA]],Table1[[#This Row],[OLOA]:[WOA]],1)</f>
        <v>3</v>
      </c>
      <c r="AB36" s="2">
        <f>_xlfn.RANK.EQ(Table1[[#This Row],[WOA]],Table1[[#This Row],[OLOA]:[WOA]],1)</f>
        <v>1</v>
      </c>
    </row>
    <row r="37" spans="1:28" x14ac:dyDescent="0.3">
      <c r="A37" s="9"/>
      <c r="B37" s="8"/>
      <c r="C37" s="9" t="s">
        <v>24</v>
      </c>
      <c r="D37" s="13">
        <v>9.5374530646126512E-2</v>
      </c>
      <c r="E37" s="13">
        <v>2291594.3357584155</v>
      </c>
      <c r="F37" s="13">
        <v>179955983.40083539</v>
      </c>
      <c r="G37" s="13">
        <v>111060116.84977116</v>
      </c>
      <c r="H37" s="13">
        <v>454.94222709577576</v>
      </c>
      <c r="I37" s="13">
        <v>0.15109509131862348</v>
      </c>
      <c r="K37" s="2" t="s">
        <v>11</v>
      </c>
      <c r="L37" s="2" t="s">
        <v>24</v>
      </c>
      <c r="M37" s="3">
        <f t="shared" si="6"/>
        <v>9.5374530646126512E-2</v>
      </c>
      <c r="N37" s="3">
        <f t="shared" si="7"/>
        <v>2291594.3357584155</v>
      </c>
      <c r="O37" s="3">
        <f t="shared" si="8"/>
        <v>179955983.40083539</v>
      </c>
      <c r="P37" s="3">
        <f t="shared" si="9"/>
        <v>111060116.84977116</v>
      </c>
      <c r="Q37" s="3">
        <f t="shared" si="10"/>
        <v>454.94222709577576</v>
      </c>
      <c r="R37" s="3">
        <f t="shared" si="11"/>
        <v>0.15109509131862348</v>
      </c>
      <c r="U37" s="5"/>
      <c r="V37" s="2" t="s">
        <v>24</v>
      </c>
    </row>
    <row r="38" spans="1:28" x14ac:dyDescent="0.3">
      <c r="A38" s="9"/>
      <c r="B38" s="14"/>
      <c r="C38" s="15" t="s">
        <v>25</v>
      </c>
      <c r="D38" s="16">
        <v>0.921875</v>
      </c>
      <c r="E38" s="16">
        <v>0.29843750000000002</v>
      </c>
      <c r="F38" s="16">
        <v>0.27656249999999999</v>
      </c>
      <c r="G38" s="16">
        <v>0.35781249999999998</v>
      </c>
      <c r="H38" s="16">
        <v>0.89531249999999996</v>
      </c>
      <c r="I38" s="16">
        <v>0.39687499999999998</v>
      </c>
      <c r="K38" s="2" t="s">
        <v>11</v>
      </c>
      <c r="L38" s="2" t="s">
        <v>25</v>
      </c>
      <c r="M38" s="3">
        <f t="shared" si="6"/>
        <v>0.921875</v>
      </c>
      <c r="N38" s="3">
        <f t="shared" si="7"/>
        <v>0.29843750000000002</v>
      </c>
      <c r="O38" s="3">
        <f t="shared" si="8"/>
        <v>0.27656249999999999</v>
      </c>
      <c r="P38" s="3">
        <f t="shared" si="9"/>
        <v>0.35781249999999998</v>
      </c>
      <c r="Q38" s="3">
        <f t="shared" si="10"/>
        <v>0.89531249999999996</v>
      </c>
      <c r="R38" s="3">
        <f t="shared" si="11"/>
        <v>0.39687499999999998</v>
      </c>
      <c r="U38" s="5"/>
      <c r="V38" s="2" t="s">
        <v>25</v>
      </c>
    </row>
    <row r="39" spans="1:28" x14ac:dyDescent="0.3">
      <c r="A39" s="9"/>
      <c r="B39" s="10" t="s">
        <v>12</v>
      </c>
      <c r="C39" s="7" t="s">
        <v>23</v>
      </c>
      <c r="D39" s="12">
        <v>2.8769129106454137</v>
      </c>
      <c r="E39" s="12">
        <v>14927720.585542878</v>
      </c>
      <c r="F39" s="12">
        <v>969085642.96503222</v>
      </c>
      <c r="G39" s="12">
        <v>1113776640.6203725</v>
      </c>
      <c r="H39" s="12">
        <v>46751.76004838424</v>
      </c>
      <c r="I39" s="11">
        <v>1.111216144988409</v>
      </c>
      <c r="K39" s="2" t="s">
        <v>12</v>
      </c>
      <c r="L39" s="2" t="s">
        <v>23</v>
      </c>
      <c r="M39" s="3">
        <f t="shared" si="6"/>
        <v>2.8769129106454137</v>
      </c>
      <c r="N39" s="3">
        <f t="shared" si="7"/>
        <v>14927720.585542878</v>
      </c>
      <c r="O39" s="3">
        <f t="shared" si="8"/>
        <v>969085642.96503222</v>
      </c>
      <c r="P39" s="3">
        <f t="shared" si="9"/>
        <v>1113776640.6203725</v>
      </c>
      <c r="Q39" s="3">
        <f t="shared" si="10"/>
        <v>46751.76004838424</v>
      </c>
      <c r="R39" s="3">
        <f t="shared" si="11"/>
        <v>1.111216144988409</v>
      </c>
      <c r="U39" s="5" t="s">
        <v>12</v>
      </c>
      <c r="V39" s="2" t="s">
        <v>23</v>
      </c>
      <c r="W39" s="2">
        <f>_xlfn.RANK.EQ(Table1[[#This Row],[OLOA]],Table1[[#This Row],[OLOA]:[WOA]],1)</f>
        <v>2</v>
      </c>
      <c r="X39" s="2">
        <f>_xlfn.RANK.EQ(Table1[[#This Row],[LOA]],Table1[[#This Row],[OLOA]:[WOA]],1)</f>
        <v>4</v>
      </c>
      <c r="Y39" s="2">
        <f>_xlfn.RANK.EQ(Table1[[#This Row],[PSO]],Table1[[#This Row],[OLOA]:[WOA]],1)</f>
        <v>5</v>
      </c>
      <c r="Z39" s="2">
        <f>_xlfn.RANK.EQ(Table1[[#This Row],[GA]],Table1[[#This Row],[OLOA]:[WOA]],1)</f>
        <v>6</v>
      </c>
      <c r="AA39" s="2">
        <f>_xlfn.RANK.EQ(Table1[[#This Row],[GSA]],Table1[[#This Row],[OLOA]:[WOA]],1)</f>
        <v>3</v>
      </c>
      <c r="AB39" s="2">
        <f>_xlfn.RANK.EQ(Table1[[#This Row],[WOA]],Table1[[#This Row],[OLOA]:[WOA]],1)</f>
        <v>1</v>
      </c>
    </row>
    <row r="40" spans="1:28" x14ac:dyDescent="0.3">
      <c r="A40" s="9"/>
      <c r="B40" s="8"/>
      <c r="C40" s="9" t="s">
        <v>24</v>
      </c>
      <c r="D40" s="13">
        <v>0.25665107772240192</v>
      </c>
      <c r="E40" s="13">
        <v>13844412.372673055</v>
      </c>
      <c r="F40" s="13">
        <v>255254681.68648171</v>
      </c>
      <c r="G40" s="13">
        <v>207334699.0646365</v>
      </c>
      <c r="H40" s="13">
        <v>42594.221921044365</v>
      </c>
      <c r="I40" s="13">
        <v>0.36785771122949812</v>
      </c>
      <c r="K40" s="2" t="s">
        <v>12</v>
      </c>
      <c r="L40" s="2" t="s">
        <v>24</v>
      </c>
      <c r="M40" s="3">
        <f t="shared" si="6"/>
        <v>0.25665107772240192</v>
      </c>
      <c r="N40" s="3">
        <f t="shared" si="7"/>
        <v>13844412.372673055</v>
      </c>
      <c r="O40" s="3">
        <f t="shared" si="8"/>
        <v>255254681.68648171</v>
      </c>
      <c r="P40" s="3">
        <f t="shared" si="9"/>
        <v>207334699.0646365</v>
      </c>
      <c r="Q40" s="3">
        <f t="shared" si="10"/>
        <v>42594.221921044365</v>
      </c>
      <c r="R40" s="3">
        <f t="shared" si="11"/>
        <v>0.36785771122949812</v>
      </c>
      <c r="U40" s="5"/>
      <c r="V40" s="2" t="s">
        <v>24</v>
      </c>
    </row>
    <row r="41" spans="1:28" x14ac:dyDescent="0.3">
      <c r="A41" s="9"/>
      <c r="B41" s="14"/>
      <c r="C41" s="15" t="s">
        <v>25</v>
      </c>
      <c r="D41" s="16">
        <v>1.0015624999999999</v>
      </c>
      <c r="E41" s="16">
        <v>0.31562499999999999</v>
      </c>
      <c r="F41" s="16">
        <v>0.2890625</v>
      </c>
      <c r="G41" s="16">
        <v>0.34687499999999999</v>
      </c>
      <c r="H41" s="16">
        <v>0.94218749999999996</v>
      </c>
      <c r="I41" s="16">
        <v>0.40468749999999998</v>
      </c>
      <c r="K41" s="2" t="s">
        <v>12</v>
      </c>
      <c r="L41" s="2" t="s">
        <v>25</v>
      </c>
      <c r="M41" s="3">
        <f t="shared" si="6"/>
        <v>1.0015624999999999</v>
      </c>
      <c r="N41" s="3">
        <f t="shared" si="7"/>
        <v>0.31562499999999999</v>
      </c>
      <c r="O41" s="3">
        <f t="shared" si="8"/>
        <v>0.2890625</v>
      </c>
      <c r="P41" s="3">
        <f t="shared" si="9"/>
        <v>0.34687499999999999</v>
      </c>
      <c r="Q41" s="3">
        <f t="shared" si="10"/>
        <v>0.94218749999999996</v>
      </c>
      <c r="R41" s="3">
        <f t="shared" si="11"/>
        <v>0.40468749999999998</v>
      </c>
      <c r="U41" s="5"/>
      <c r="V41" s="2" t="s">
        <v>25</v>
      </c>
    </row>
    <row r="42" spans="1:28" x14ac:dyDescent="0.3">
      <c r="A42" s="9"/>
      <c r="B42" s="10" t="s">
        <v>13</v>
      </c>
      <c r="C42" s="7" t="s">
        <v>23</v>
      </c>
      <c r="D42" s="12">
        <v>9.878603953615233</v>
      </c>
      <c r="E42" s="12">
        <v>11.385684504207024</v>
      </c>
      <c r="F42" s="11">
        <v>2.1587414802354834</v>
      </c>
      <c r="G42" s="12">
        <v>77.971631530542965</v>
      </c>
      <c r="H42" s="12">
        <v>9.1328866536872901</v>
      </c>
      <c r="I42" s="12">
        <v>3.9659240737724097</v>
      </c>
      <c r="K42" s="2" t="s">
        <v>13</v>
      </c>
      <c r="L42" s="2" t="s">
        <v>23</v>
      </c>
      <c r="M42" s="3">
        <f t="shared" si="6"/>
        <v>9.878603953615233</v>
      </c>
      <c r="N42" s="3">
        <f t="shared" si="7"/>
        <v>11.385684504207024</v>
      </c>
      <c r="O42" s="3">
        <f t="shared" si="8"/>
        <v>2.1587414802354834</v>
      </c>
      <c r="P42" s="3">
        <f t="shared" si="9"/>
        <v>77.971631530542965</v>
      </c>
      <c r="Q42" s="3">
        <f t="shared" si="10"/>
        <v>9.1328866536872901</v>
      </c>
      <c r="R42" s="3">
        <f t="shared" si="11"/>
        <v>3.9659240737724097</v>
      </c>
      <c r="U42" s="5" t="s">
        <v>13</v>
      </c>
      <c r="V42" s="2" t="s">
        <v>23</v>
      </c>
      <c r="W42" s="2">
        <f>_xlfn.RANK.EQ(Table1[[#This Row],[OLOA]],Table1[[#This Row],[OLOA]:[WOA]],1)</f>
        <v>4</v>
      </c>
      <c r="X42" s="2">
        <f>_xlfn.RANK.EQ(Table1[[#This Row],[LOA]],Table1[[#This Row],[OLOA]:[WOA]],1)</f>
        <v>5</v>
      </c>
      <c r="Y42" s="2">
        <f>_xlfn.RANK.EQ(Table1[[#This Row],[PSO]],Table1[[#This Row],[OLOA]:[WOA]],1)</f>
        <v>1</v>
      </c>
      <c r="Z42" s="2">
        <f>_xlfn.RANK.EQ(Table1[[#This Row],[GA]],Table1[[#This Row],[OLOA]:[WOA]],1)</f>
        <v>6</v>
      </c>
      <c r="AA42" s="2">
        <f>_xlfn.RANK.EQ(Table1[[#This Row],[GSA]],Table1[[#This Row],[OLOA]:[WOA]],1)</f>
        <v>3</v>
      </c>
      <c r="AB42" s="2">
        <f>_xlfn.RANK.EQ(Table1[[#This Row],[WOA]],Table1[[#This Row],[OLOA]:[WOA]],1)</f>
        <v>2</v>
      </c>
    </row>
    <row r="43" spans="1:28" x14ac:dyDescent="0.3">
      <c r="A43" s="9"/>
      <c r="B43" s="8"/>
      <c r="C43" s="9" t="s">
        <v>24</v>
      </c>
      <c r="D43" s="13">
        <v>3.420887815480472</v>
      </c>
      <c r="E43" s="13">
        <v>5.0421907633104137</v>
      </c>
      <c r="F43" s="13">
        <v>1.4960620551039243</v>
      </c>
      <c r="G43" s="13">
        <v>90.312905308718712</v>
      </c>
      <c r="H43" s="13">
        <v>5.4537430674019092</v>
      </c>
      <c r="I43" s="13">
        <v>1.3126084673919642</v>
      </c>
      <c r="K43" s="2" t="s">
        <v>13</v>
      </c>
      <c r="L43" s="2" t="s">
        <v>24</v>
      </c>
      <c r="M43" s="3">
        <f t="shared" si="6"/>
        <v>3.420887815480472</v>
      </c>
      <c r="N43" s="3">
        <f t="shared" si="7"/>
        <v>5.0421907633104137</v>
      </c>
      <c r="O43" s="3">
        <f t="shared" si="8"/>
        <v>1.4960620551039243</v>
      </c>
      <c r="P43" s="3">
        <f t="shared" si="9"/>
        <v>90.312905308718712</v>
      </c>
      <c r="Q43" s="3">
        <f t="shared" si="10"/>
        <v>5.4537430674019092</v>
      </c>
      <c r="R43" s="3">
        <f t="shared" si="11"/>
        <v>1.3126084673919642</v>
      </c>
      <c r="U43" s="5"/>
      <c r="V43" s="2" t="s">
        <v>24</v>
      </c>
    </row>
    <row r="44" spans="1:28" x14ac:dyDescent="0.3">
      <c r="A44" s="9"/>
      <c r="B44" s="14"/>
      <c r="C44" s="15" t="s">
        <v>25</v>
      </c>
      <c r="D44" s="16">
        <v>2.2890625</v>
      </c>
      <c r="E44" s="16">
        <v>0.70156249999999998</v>
      </c>
      <c r="F44" s="16">
        <v>0.53437500000000004</v>
      </c>
      <c r="G44" s="16">
        <v>0.58125000000000004</v>
      </c>
      <c r="H44" s="16">
        <v>0.921875</v>
      </c>
      <c r="I44" s="16">
        <v>0.64218750000000002</v>
      </c>
      <c r="K44" s="2" t="s">
        <v>13</v>
      </c>
      <c r="L44" s="2" t="s">
        <v>25</v>
      </c>
      <c r="M44" s="3">
        <f t="shared" si="6"/>
        <v>2.2890625</v>
      </c>
      <c r="N44" s="3">
        <f t="shared" si="7"/>
        <v>0.70156249999999998</v>
      </c>
      <c r="O44" s="3">
        <f t="shared" si="8"/>
        <v>0.53437500000000004</v>
      </c>
      <c r="P44" s="3">
        <f t="shared" si="9"/>
        <v>0.58125000000000004</v>
      </c>
      <c r="Q44" s="3">
        <f t="shared" si="10"/>
        <v>0.921875</v>
      </c>
      <c r="R44" s="3">
        <f t="shared" si="11"/>
        <v>0.64218750000000002</v>
      </c>
      <c r="U44" s="5"/>
      <c r="V44" s="2" t="s">
        <v>25</v>
      </c>
    </row>
    <row r="45" spans="1:28" x14ac:dyDescent="0.3">
      <c r="A45" s="9"/>
      <c r="B45" s="10" t="s">
        <v>14</v>
      </c>
      <c r="C45" s="7" t="s">
        <v>23</v>
      </c>
      <c r="D45" s="12">
        <v>1.6533276521430117E-3</v>
      </c>
      <c r="E45" s="12">
        <v>5.5553082932596727E-3</v>
      </c>
      <c r="F45" s="12">
        <v>5.6413721425889801E-3</v>
      </c>
      <c r="G45" s="12">
        <v>0.11372161532763633</v>
      </c>
      <c r="H45" s="12">
        <v>1.9378230651958282E-2</v>
      </c>
      <c r="I45" s="11">
        <v>8.1974608696918565E-4</v>
      </c>
      <c r="K45" s="2" t="s">
        <v>14</v>
      </c>
      <c r="L45" s="2" t="s">
        <v>23</v>
      </c>
      <c r="M45" s="3">
        <f t="shared" si="6"/>
        <v>1.6533276521430117E-3</v>
      </c>
      <c r="N45" s="3">
        <f t="shared" si="7"/>
        <v>5.5553082932596727E-3</v>
      </c>
      <c r="O45" s="3">
        <f t="shared" si="8"/>
        <v>5.6413721425889801E-3</v>
      </c>
      <c r="P45" s="3">
        <f t="shared" si="9"/>
        <v>0.11372161532763633</v>
      </c>
      <c r="Q45" s="3">
        <f t="shared" si="10"/>
        <v>1.9378230651958282E-2</v>
      </c>
      <c r="R45" s="3">
        <f t="shared" si="11"/>
        <v>8.1974608696918565E-4</v>
      </c>
      <c r="U45" s="5" t="s">
        <v>14</v>
      </c>
      <c r="V45" s="2" t="s">
        <v>23</v>
      </c>
      <c r="W45" s="2">
        <f>_xlfn.RANK.EQ(Table1[[#This Row],[OLOA]],Table1[[#This Row],[OLOA]:[WOA]],1)</f>
        <v>2</v>
      </c>
      <c r="X45" s="2">
        <f>_xlfn.RANK.EQ(Table1[[#This Row],[LOA]],Table1[[#This Row],[OLOA]:[WOA]],1)</f>
        <v>3</v>
      </c>
      <c r="Y45" s="2">
        <f>_xlfn.RANK.EQ(Table1[[#This Row],[PSO]],Table1[[#This Row],[OLOA]:[WOA]],1)</f>
        <v>4</v>
      </c>
      <c r="Z45" s="2">
        <f>_xlfn.RANK.EQ(Table1[[#This Row],[GA]],Table1[[#This Row],[OLOA]:[WOA]],1)</f>
        <v>6</v>
      </c>
      <c r="AA45" s="2">
        <f>_xlfn.RANK.EQ(Table1[[#This Row],[GSA]],Table1[[#This Row],[OLOA]:[WOA]],1)</f>
        <v>5</v>
      </c>
      <c r="AB45" s="2">
        <f>_xlfn.RANK.EQ(Table1[[#This Row],[WOA]],Table1[[#This Row],[OLOA]:[WOA]],1)</f>
        <v>1</v>
      </c>
    </row>
    <row r="46" spans="1:28" x14ac:dyDescent="0.3">
      <c r="A46" s="9"/>
      <c r="B46" s="8"/>
      <c r="C46" s="9" t="s">
        <v>24</v>
      </c>
      <c r="D46" s="13">
        <v>9.1830430237556794E-4</v>
      </c>
      <c r="E46" s="13">
        <v>7.3495012090549795E-3</v>
      </c>
      <c r="F46" s="13">
        <v>5.7481336593968434E-3</v>
      </c>
      <c r="G46" s="13">
        <v>6.6154572435756051E-2</v>
      </c>
      <c r="H46" s="13">
        <v>1.2613399150748631E-2</v>
      </c>
      <c r="I46" s="13">
        <v>6.0366336137076192E-4</v>
      </c>
      <c r="K46" s="2" t="s">
        <v>14</v>
      </c>
      <c r="L46" s="2" t="s">
        <v>24</v>
      </c>
      <c r="M46" s="3">
        <f t="shared" si="6"/>
        <v>9.1830430237556794E-4</v>
      </c>
      <c r="N46" s="3">
        <f t="shared" si="7"/>
        <v>7.3495012090549795E-3</v>
      </c>
      <c r="O46" s="3">
        <f t="shared" si="8"/>
        <v>5.7481336593968434E-3</v>
      </c>
      <c r="P46" s="3">
        <f t="shared" si="9"/>
        <v>6.6154572435756051E-2</v>
      </c>
      <c r="Q46" s="3">
        <f t="shared" si="10"/>
        <v>1.2613399150748631E-2</v>
      </c>
      <c r="R46" s="3">
        <f t="shared" si="11"/>
        <v>6.0366336137076192E-4</v>
      </c>
      <c r="U46" s="5"/>
      <c r="V46" s="2" t="s">
        <v>24</v>
      </c>
    </row>
    <row r="47" spans="1:28" x14ac:dyDescent="0.3">
      <c r="A47" s="9"/>
      <c r="B47" s="14"/>
      <c r="C47" s="15" t="s">
        <v>25</v>
      </c>
      <c r="D47" s="16">
        <v>0.17031250000000001</v>
      </c>
      <c r="E47" s="16">
        <v>5.46875E-2</v>
      </c>
      <c r="F47" s="16">
        <v>5.7812500000000003E-2</v>
      </c>
      <c r="G47" s="16">
        <v>7.9687499999999994E-2</v>
      </c>
      <c r="H47" s="16">
        <v>0.23593749999999999</v>
      </c>
      <c r="I47" s="16">
        <v>5.9374999999999997E-2</v>
      </c>
      <c r="K47" s="2" t="s">
        <v>14</v>
      </c>
      <c r="L47" s="2" t="s">
        <v>25</v>
      </c>
      <c r="M47" s="3">
        <f t="shared" si="6"/>
        <v>0.17031250000000001</v>
      </c>
      <c r="N47" s="3">
        <f t="shared" si="7"/>
        <v>5.46875E-2</v>
      </c>
      <c r="O47" s="3">
        <f t="shared" si="8"/>
        <v>5.7812500000000003E-2</v>
      </c>
      <c r="P47" s="3">
        <f t="shared" si="9"/>
        <v>7.9687499999999994E-2</v>
      </c>
      <c r="Q47" s="3">
        <f t="shared" si="10"/>
        <v>0.23593749999999999</v>
      </c>
      <c r="R47" s="3">
        <f t="shared" si="11"/>
        <v>5.9374999999999997E-2</v>
      </c>
      <c r="U47" s="5"/>
      <c r="V47" s="2" t="s">
        <v>25</v>
      </c>
    </row>
    <row r="48" spans="1:28" x14ac:dyDescent="0.3">
      <c r="A48" s="9"/>
      <c r="B48" s="10" t="s">
        <v>15</v>
      </c>
      <c r="C48" s="7" t="s">
        <v>23</v>
      </c>
      <c r="D48" s="12">
        <v>-1.0289476386651466</v>
      </c>
      <c r="E48" s="12">
        <v>-1.0314660858574098</v>
      </c>
      <c r="F48" s="12">
        <v>-1.0093484881389565</v>
      </c>
      <c r="G48" s="12">
        <v>0.81525613232163396</v>
      </c>
      <c r="H48" s="11">
        <v>-1.0316284534898779</v>
      </c>
      <c r="I48" s="12">
        <v>-1.0316211194048568</v>
      </c>
      <c r="K48" s="2" t="s">
        <v>15</v>
      </c>
      <c r="L48" s="2" t="s">
        <v>23</v>
      </c>
      <c r="M48" s="3">
        <f t="shared" si="6"/>
        <v>-1.0289476386651466</v>
      </c>
      <c r="N48" s="3">
        <f t="shared" si="7"/>
        <v>-1.0314660858574098</v>
      </c>
      <c r="O48" s="3">
        <f t="shared" si="8"/>
        <v>-1.0093484881389565</v>
      </c>
      <c r="P48" s="3">
        <f t="shared" si="9"/>
        <v>0.81525613232163396</v>
      </c>
      <c r="Q48" s="3">
        <f t="shared" si="10"/>
        <v>-1.0316284534898779</v>
      </c>
      <c r="R48" s="3">
        <f t="shared" si="11"/>
        <v>-1.0316211194048568</v>
      </c>
      <c r="U48" s="5" t="s">
        <v>15</v>
      </c>
      <c r="V48" s="2" t="s">
        <v>23</v>
      </c>
      <c r="W48" s="2">
        <f>_xlfn.RANK.EQ(Table1[[#This Row],[OLOA]],Table1[[#This Row],[OLOA]:[WOA]],1)</f>
        <v>4</v>
      </c>
      <c r="X48" s="2">
        <f>_xlfn.RANK.EQ(Table1[[#This Row],[LOA]],Table1[[#This Row],[OLOA]:[WOA]],1)</f>
        <v>3</v>
      </c>
      <c r="Y48" s="2">
        <f>_xlfn.RANK.EQ(Table1[[#This Row],[PSO]],Table1[[#This Row],[OLOA]:[WOA]],1)</f>
        <v>5</v>
      </c>
      <c r="Z48" s="2">
        <f>_xlfn.RANK.EQ(Table1[[#This Row],[GA]],Table1[[#This Row],[OLOA]:[WOA]],1)</f>
        <v>6</v>
      </c>
      <c r="AA48" s="2">
        <f>_xlfn.RANK.EQ(Table1[[#This Row],[GSA]],Table1[[#This Row],[OLOA]:[WOA]],1)</f>
        <v>1</v>
      </c>
      <c r="AB48" s="2">
        <f>_xlfn.RANK.EQ(Table1[[#This Row],[WOA]],Table1[[#This Row],[OLOA]:[WOA]],1)</f>
        <v>2</v>
      </c>
    </row>
    <row r="49" spans="1:28" x14ac:dyDescent="0.3">
      <c r="A49" s="9"/>
      <c r="B49" s="8"/>
      <c r="C49" s="9" t="s">
        <v>24</v>
      </c>
      <c r="D49" s="13">
        <v>2.516257408562528E-3</v>
      </c>
      <c r="E49" s="13">
        <v>2.3238052069570199E-4</v>
      </c>
      <c r="F49" s="13">
        <v>3.2202678970077218E-2</v>
      </c>
      <c r="G49" s="13">
        <v>1.5320184812133286</v>
      </c>
      <c r="H49" s="13">
        <v>2.5639502485114184E-16</v>
      </c>
      <c r="I49" s="13">
        <v>2.2210430998110732E-5</v>
      </c>
      <c r="K49" s="2" t="s">
        <v>15</v>
      </c>
      <c r="L49" s="2" t="s">
        <v>24</v>
      </c>
      <c r="M49" s="3">
        <f t="shared" si="6"/>
        <v>2.516257408562528E-3</v>
      </c>
      <c r="N49" s="3">
        <f t="shared" si="7"/>
        <v>2.3238052069570199E-4</v>
      </c>
      <c r="O49" s="3">
        <f t="shared" si="8"/>
        <v>3.2202678970077218E-2</v>
      </c>
      <c r="P49" s="3">
        <f t="shared" si="9"/>
        <v>1.5320184812133286</v>
      </c>
      <c r="Q49" s="3">
        <f t="shared" si="10"/>
        <v>2.5639502485114184E-16</v>
      </c>
      <c r="R49" s="3">
        <f t="shared" si="11"/>
        <v>2.2210430998110732E-5</v>
      </c>
      <c r="U49" s="5"/>
      <c r="V49" s="2" t="s">
        <v>24</v>
      </c>
    </row>
    <row r="50" spans="1:28" x14ac:dyDescent="0.3">
      <c r="A50" s="9"/>
      <c r="B50" s="14"/>
      <c r="C50" s="15" t="s">
        <v>25</v>
      </c>
      <c r="D50" s="16">
        <v>0.15</v>
      </c>
      <c r="E50" s="16">
        <v>3.90625E-2</v>
      </c>
      <c r="F50" s="16">
        <v>3.90625E-2</v>
      </c>
      <c r="G50" s="16">
        <v>8.4375000000000006E-2</v>
      </c>
      <c r="H50" s="16">
        <v>0.15937499999999999</v>
      </c>
      <c r="I50" s="16">
        <v>4.8437500000000001E-2</v>
      </c>
      <c r="K50" s="2" t="s">
        <v>15</v>
      </c>
      <c r="L50" s="2" t="s">
        <v>25</v>
      </c>
      <c r="M50" s="3">
        <f t="shared" si="6"/>
        <v>0.15</v>
      </c>
      <c r="N50" s="3">
        <f t="shared" si="7"/>
        <v>3.90625E-2</v>
      </c>
      <c r="O50" s="3">
        <f t="shared" si="8"/>
        <v>3.90625E-2</v>
      </c>
      <c r="P50" s="3">
        <f t="shared" si="9"/>
        <v>8.4375000000000006E-2</v>
      </c>
      <c r="Q50" s="3">
        <f t="shared" si="10"/>
        <v>0.15937499999999999</v>
      </c>
      <c r="R50" s="3">
        <f t="shared" si="11"/>
        <v>4.8437500000000001E-2</v>
      </c>
      <c r="U50" s="5"/>
      <c r="V50" s="2" t="s">
        <v>25</v>
      </c>
    </row>
    <row r="51" spans="1:28" x14ac:dyDescent="0.3">
      <c r="A51" s="9"/>
      <c r="B51" s="10" t="s">
        <v>16</v>
      </c>
      <c r="C51" s="7" t="s">
        <v>23</v>
      </c>
      <c r="D51" s="12">
        <v>0.40043876789839938</v>
      </c>
      <c r="E51" s="12">
        <v>0.39792814685275263</v>
      </c>
      <c r="F51" s="12">
        <v>0.40294721981583448</v>
      </c>
      <c r="G51" s="12">
        <v>2.0432688678621234</v>
      </c>
      <c r="H51" s="11">
        <v>0.39789174152849027</v>
      </c>
      <c r="I51" s="12">
        <v>0.39878060584588726</v>
      </c>
      <c r="K51" s="2" t="s">
        <v>16</v>
      </c>
      <c r="L51" s="2" t="s">
        <v>23</v>
      </c>
      <c r="M51" s="3">
        <f t="shared" si="6"/>
        <v>0.40043876789839938</v>
      </c>
      <c r="N51" s="3">
        <f t="shared" si="7"/>
        <v>0.39792814685275263</v>
      </c>
      <c r="O51" s="3">
        <f t="shared" si="8"/>
        <v>0.40294721981583448</v>
      </c>
      <c r="P51" s="3">
        <f t="shared" si="9"/>
        <v>2.0432688678621234</v>
      </c>
      <c r="Q51" s="3">
        <f t="shared" si="10"/>
        <v>0.39789174152849027</v>
      </c>
      <c r="R51" s="3">
        <f t="shared" si="11"/>
        <v>0.39878060584588726</v>
      </c>
      <c r="U51" s="5" t="s">
        <v>16</v>
      </c>
      <c r="V51" s="2" t="s">
        <v>23</v>
      </c>
      <c r="W51" s="2">
        <f>_xlfn.RANK.EQ(Table1[[#This Row],[OLOA]],Table1[[#This Row],[OLOA]:[WOA]],1)</f>
        <v>4</v>
      </c>
      <c r="X51" s="2">
        <f>_xlfn.RANK.EQ(Table1[[#This Row],[LOA]],Table1[[#This Row],[OLOA]:[WOA]],1)</f>
        <v>2</v>
      </c>
      <c r="Y51" s="2">
        <f>_xlfn.RANK.EQ(Table1[[#This Row],[PSO]],Table1[[#This Row],[OLOA]:[WOA]],1)</f>
        <v>5</v>
      </c>
      <c r="Z51" s="2">
        <f>_xlfn.RANK.EQ(Table1[[#This Row],[GA]],Table1[[#This Row],[OLOA]:[WOA]],1)</f>
        <v>6</v>
      </c>
      <c r="AA51" s="2">
        <f>_xlfn.RANK.EQ(Table1[[#This Row],[GSA]],Table1[[#This Row],[OLOA]:[WOA]],1)</f>
        <v>1</v>
      </c>
      <c r="AB51" s="2">
        <f>_xlfn.RANK.EQ(Table1[[#This Row],[WOA]],Table1[[#This Row],[OLOA]:[WOA]],1)</f>
        <v>3</v>
      </c>
    </row>
    <row r="52" spans="1:28" x14ac:dyDescent="0.3">
      <c r="A52" s="9"/>
      <c r="B52" s="8"/>
      <c r="C52" s="9" t="s">
        <v>24</v>
      </c>
      <c r="D52" s="13">
        <v>3.0831518142168169E-3</v>
      </c>
      <c r="E52" s="13">
        <v>7.8697490908605049E-5</v>
      </c>
      <c r="F52" s="13">
        <v>4.9925529652041188E-3</v>
      </c>
      <c r="G52" s="13">
        <v>0.93205039173116722</v>
      </c>
      <c r="H52" s="13">
        <v>1.3862788860422432E-5</v>
      </c>
      <c r="I52" s="13">
        <v>1.1968379855822303E-3</v>
      </c>
      <c r="K52" s="2" t="s">
        <v>16</v>
      </c>
      <c r="L52" s="2" t="s">
        <v>24</v>
      </c>
      <c r="M52" s="3">
        <f t="shared" si="6"/>
        <v>3.0831518142168169E-3</v>
      </c>
      <c r="N52" s="3">
        <f t="shared" si="7"/>
        <v>7.8697490908605049E-5</v>
      </c>
      <c r="O52" s="3">
        <f t="shared" si="8"/>
        <v>4.9925529652041188E-3</v>
      </c>
      <c r="P52" s="3">
        <f t="shared" si="9"/>
        <v>0.93205039173116722</v>
      </c>
      <c r="Q52" s="3">
        <f t="shared" si="10"/>
        <v>1.3862788860422432E-5</v>
      </c>
      <c r="R52" s="3">
        <f t="shared" si="11"/>
        <v>1.1968379855822303E-3</v>
      </c>
      <c r="U52" s="5"/>
      <c r="V52" s="2" t="s">
        <v>24</v>
      </c>
    </row>
    <row r="53" spans="1:28" x14ac:dyDescent="0.3">
      <c r="A53" s="9"/>
      <c r="B53" s="14"/>
      <c r="C53" s="15" t="s">
        <v>25</v>
      </c>
      <c r="D53" s="16">
        <v>0.125</v>
      </c>
      <c r="E53" s="16">
        <v>3.4375000000000003E-2</v>
      </c>
      <c r="F53" s="16">
        <v>4.2187500000000003E-2</v>
      </c>
      <c r="G53" s="16">
        <v>7.3437500000000003E-2</v>
      </c>
      <c r="H53" s="16">
        <v>0.15625</v>
      </c>
      <c r="I53" s="16">
        <v>5.3124999999999999E-2</v>
      </c>
      <c r="K53" s="2" t="s">
        <v>16</v>
      </c>
      <c r="L53" s="2" t="s">
        <v>25</v>
      </c>
      <c r="M53" s="3">
        <f t="shared" si="6"/>
        <v>0.125</v>
      </c>
      <c r="N53" s="3">
        <f t="shared" si="7"/>
        <v>3.4375000000000003E-2</v>
      </c>
      <c r="O53" s="3">
        <f t="shared" si="8"/>
        <v>4.2187500000000003E-2</v>
      </c>
      <c r="P53" s="3">
        <f t="shared" si="9"/>
        <v>7.3437500000000003E-2</v>
      </c>
      <c r="Q53" s="3">
        <f t="shared" si="10"/>
        <v>0.15625</v>
      </c>
      <c r="R53" s="3">
        <f t="shared" si="11"/>
        <v>5.3124999999999999E-2</v>
      </c>
      <c r="U53" s="5"/>
      <c r="V53" s="2" t="s">
        <v>25</v>
      </c>
    </row>
    <row r="54" spans="1:28" x14ac:dyDescent="0.3">
      <c r="A54" s="9"/>
      <c r="B54" s="10" t="s">
        <v>17</v>
      </c>
      <c r="C54" s="7" t="s">
        <v>23</v>
      </c>
      <c r="D54" s="12">
        <v>3.0615374641775999</v>
      </c>
      <c r="E54" s="12">
        <v>3.0202165139786032</v>
      </c>
      <c r="F54" s="12">
        <v>3.1992904284946482</v>
      </c>
      <c r="G54" s="12">
        <v>54.289566302624756</v>
      </c>
      <c r="H54" s="11">
        <v>2.9999999999999409</v>
      </c>
      <c r="I54" s="12">
        <v>3.0012605206958742</v>
      </c>
      <c r="K54" s="2" t="s">
        <v>17</v>
      </c>
      <c r="L54" s="2" t="s">
        <v>23</v>
      </c>
      <c r="M54" s="3">
        <f t="shared" si="6"/>
        <v>3.0615374641775999</v>
      </c>
      <c r="N54" s="3">
        <f t="shared" si="7"/>
        <v>3.0202165139786032</v>
      </c>
      <c r="O54" s="3">
        <f t="shared" si="8"/>
        <v>3.1992904284946482</v>
      </c>
      <c r="P54" s="3">
        <f t="shared" si="9"/>
        <v>54.289566302624756</v>
      </c>
      <c r="Q54" s="3">
        <f t="shared" si="10"/>
        <v>2.9999999999999409</v>
      </c>
      <c r="R54" s="3">
        <f t="shared" si="11"/>
        <v>3.0012605206958742</v>
      </c>
      <c r="U54" s="5" t="s">
        <v>17</v>
      </c>
      <c r="V54" s="2" t="s">
        <v>23</v>
      </c>
      <c r="W54" s="2">
        <f>_xlfn.RANK.EQ(Table1[[#This Row],[OLOA]],Table1[[#This Row],[OLOA]:[WOA]],1)</f>
        <v>4</v>
      </c>
      <c r="X54" s="2">
        <f>_xlfn.RANK.EQ(Table1[[#This Row],[LOA]],Table1[[#This Row],[OLOA]:[WOA]],1)</f>
        <v>3</v>
      </c>
      <c r="Y54" s="2">
        <f>_xlfn.RANK.EQ(Table1[[#This Row],[PSO]],Table1[[#This Row],[OLOA]:[WOA]],1)</f>
        <v>5</v>
      </c>
      <c r="Z54" s="2">
        <f>_xlfn.RANK.EQ(Table1[[#This Row],[GA]],Table1[[#This Row],[OLOA]:[WOA]],1)</f>
        <v>6</v>
      </c>
      <c r="AA54" s="2">
        <f>_xlfn.RANK.EQ(Table1[[#This Row],[GSA]],Table1[[#This Row],[OLOA]:[WOA]],1)</f>
        <v>1</v>
      </c>
      <c r="AB54" s="2">
        <f>_xlfn.RANK.EQ(Table1[[#This Row],[WOA]],Table1[[#This Row],[OLOA]:[WOA]],1)</f>
        <v>2</v>
      </c>
    </row>
    <row r="55" spans="1:28" x14ac:dyDescent="0.3">
      <c r="A55" s="9"/>
      <c r="B55" s="8"/>
      <c r="C55" s="9" t="s">
        <v>24</v>
      </c>
      <c r="D55" s="13">
        <v>0.10380926656447047</v>
      </c>
      <c r="E55" s="13">
        <v>2.277984364463027E-2</v>
      </c>
      <c r="F55" s="13">
        <v>0.18081431571432921</v>
      </c>
      <c r="G55" s="13">
        <v>35.164035484527794</v>
      </c>
      <c r="H55" s="13">
        <v>1.3191268627770474E-14</v>
      </c>
      <c r="I55" s="13">
        <v>2.0512700941395594E-3</v>
      </c>
      <c r="K55" s="2" t="s">
        <v>17</v>
      </c>
      <c r="L55" s="2" t="s">
        <v>24</v>
      </c>
      <c r="M55" s="3">
        <f t="shared" si="6"/>
        <v>0.10380926656447047</v>
      </c>
      <c r="N55" s="3">
        <f t="shared" si="7"/>
        <v>2.277984364463027E-2</v>
      </c>
      <c r="O55" s="3">
        <f t="shared" si="8"/>
        <v>0.18081431571432921</v>
      </c>
      <c r="P55" s="3">
        <f t="shared" si="9"/>
        <v>35.164035484527794</v>
      </c>
      <c r="Q55" s="3">
        <f t="shared" si="10"/>
        <v>1.3191268627770474E-14</v>
      </c>
      <c r="R55" s="3">
        <f t="shared" si="11"/>
        <v>2.0512700941395594E-3</v>
      </c>
      <c r="U55" s="5"/>
      <c r="V55" s="2" t="s">
        <v>24</v>
      </c>
    </row>
    <row r="56" spans="1:28" x14ac:dyDescent="0.3">
      <c r="A56" s="9"/>
      <c r="B56" s="14"/>
      <c r="C56" s="15" t="s">
        <v>25</v>
      </c>
      <c r="D56" s="16">
        <v>0.1140625</v>
      </c>
      <c r="E56" s="16">
        <v>6.25E-2</v>
      </c>
      <c r="F56" s="16">
        <v>4.8437500000000001E-2</v>
      </c>
      <c r="G56" s="16">
        <v>7.4999999999999997E-2</v>
      </c>
      <c r="H56" s="16">
        <v>0.11562500000000001</v>
      </c>
      <c r="I56" s="16">
        <v>0.05</v>
      </c>
      <c r="K56" s="2" t="s">
        <v>17</v>
      </c>
      <c r="L56" s="2" t="s">
        <v>25</v>
      </c>
      <c r="M56" s="3">
        <f t="shared" si="6"/>
        <v>0.1140625</v>
      </c>
      <c r="N56" s="3">
        <f t="shared" si="7"/>
        <v>6.25E-2</v>
      </c>
      <c r="O56" s="3">
        <f t="shared" si="8"/>
        <v>4.8437500000000001E-2</v>
      </c>
      <c r="P56" s="3">
        <f t="shared" si="9"/>
        <v>7.4999999999999997E-2</v>
      </c>
      <c r="Q56" s="3">
        <f t="shared" si="10"/>
        <v>0.11562500000000001</v>
      </c>
      <c r="R56" s="3">
        <f t="shared" si="11"/>
        <v>0.05</v>
      </c>
      <c r="U56" s="5"/>
      <c r="V56" s="2" t="s">
        <v>25</v>
      </c>
    </row>
    <row r="57" spans="1:28" x14ac:dyDescent="0.3">
      <c r="A57" s="9"/>
      <c r="B57" s="10" t="s">
        <v>18</v>
      </c>
      <c r="C57" s="7" t="s">
        <v>23</v>
      </c>
      <c r="D57" s="12">
        <v>-3.776072671731856</v>
      </c>
      <c r="E57" s="12">
        <v>-3.8310917907667106</v>
      </c>
      <c r="F57" s="11">
        <v>-3.8542130076576315</v>
      </c>
      <c r="G57" s="12">
        <v>-3.7722922689752552</v>
      </c>
      <c r="H57" s="12">
        <v>-3.8382720353331736</v>
      </c>
      <c r="I57" s="12">
        <v>-3.8155670893731992</v>
      </c>
      <c r="K57" s="2" t="s">
        <v>18</v>
      </c>
      <c r="L57" s="2" t="s">
        <v>23</v>
      </c>
      <c r="M57" s="3">
        <f t="shared" si="6"/>
        <v>-3.776072671731856</v>
      </c>
      <c r="N57" s="3">
        <f t="shared" si="7"/>
        <v>-3.8310917907667106</v>
      </c>
      <c r="O57" s="3">
        <f t="shared" si="8"/>
        <v>-3.8542130076576315</v>
      </c>
      <c r="P57" s="3">
        <f t="shared" si="9"/>
        <v>-3.7722922689752552</v>
      </c>
      <c r="Q57" s="3">
        <f t="shared" si="10"/>
        <v>-3.8382720353331736</v>
      </c>
      <c r="R57" s="3">
        <f t="shared" si="11"/>
        <v>-3.8155670893731992</v>
      </c>
      <c r="U57" s="5" t="s">
        <v>18</v>
      </c>
      <c r="V57" s="2" t="s">
        <v>23</v>
      </c>
      <c r="W57" s="2">
        <f>_xlfn.RANK.EQ(Table1[[#This Row],[OLOA]],Table1[[#This Row],[OLOA]:[WOA]],1)</f>
        <v>5</v>
      </c>
      <c r="X57" s="2">
        <f>_xlfn.RANK.EQ(Table1[[#This Row],[LOA]],Table1[[#This Row],[OLOA]:[WOA]],1)</f>
        <v>3</v>
      </c>
      <c r="Y57" s="2">
        <f>_xlfn.RANK.EQ(Table1[[#This Row],[PSO]],Table1[[#This Row],[OLOA]:[WOA]],1)</f>
        <v>1</v>
      </c>
      <c r="Z57" s="2">
        <f>_xlfn.RANK.EQ(Table1[[#This Row],[GA]],Table1[[#This Row],[OLOA]:[WOA]],1)</f>
        <v>6</v>
      </c>
      <c r="AA57" s="2">
        <f>_xlfn.RANK.EQ(Table1[[#This Row],[GSA]],Table1[[#This Row],[OLOA]:[WOA]],1)</f>
        <v>2</v>
      </c>
      <c r="AB57" s="2">
        <f>_xlfn.RANK.EQ(Table1[[#This Row],[WOA]],Table1[[#This Row],[OLOA]:[WOA]],1)</f>
        <v>4</v>
      </c>
    </row>
    <row r="58" spans="1:28" x14ac:dyDescent="0.3">
      <c r="A58" s="9"/>
      <c r="B58" s="8"/>
      <c r="C58" s="9" t="s">
        <v>24</v>
      </c>
      <c r="D58" s="13">
        <v>5.9547676588041866E-2</v>
      </c>
      <c r="E58" s="13">
        <v>2.9400448158060435E-2</v>
      </c>
      <c r="F58" s="13">
        <v>3.0652747411416626E-3</v>
      </c>
      <c r="G58" s="13">
        <v>6.436773959910197E-2</v>
      </c>
      <c r="H58" s="13">
        <v>1.9435768554949762E-2</v>
      </c>
      <c r="I58" s="13">
        <v>7.8447012218705994E-2</v>
      </c>
      <c r="K58" s="2" t="s">
        <v>18</v>
      </c>
      <c r="L58" s="2" t="s">
        <v>24</v>
      </c>
      <c r="M58" s="3">
        <f t="shared" si="6"/>
        <v>5.9547676588041866E-2</v>
      </c>
      <c r="N58" s="3">
        <f t="shared" si="7"/>
        <v>2.9400448158060435E-2</v>
      </c>
      <c r="O58" s="3">
        <f t="shared" si="8"/>
        <v>3.0652747411416626E-3</v>
      </c>
      <c r="P58" s="3">
        <f t="shared" si="9"/>
        <v>6.436773959910197E-2</v>
      </c>
      <c r="Q58" s="3">
        <f t="shared" si="10"/>
        <v>1.9435768554949762E-2</v>
      </c>
      <c r="R58" s="3">
        <f t="shared" si="11"/>
        <v>7.8447012218705994E-2</v>
      </c>
      <c r="U58" s="5"/>
      <c r="V58" s="2" t="s">
        <v>24</v>
      </c>
    </row>
    <row r="59" spans="1:28" x14ac:dyDescent="0.3">
      <c r="A59" s="9"/>
      <c r="B59" s="14"/>
      <c r="C59" s="15" t="s">
        <v>25</v>
      </c>
      <c r="D59" s="16">
        <v>0.17343749999999999</v>
      </c>
      <c r="E59" s="16">
        <v>7.6562500000000006E-2</v>
      </c>
      <c r="F59" s="16">
        <v>0.05</v>
      </c>
      <c r="G59" s="16">
        <v>5.7812500000000003E-2</v>
      </c>
      <c r="H59" s="16">
        <v>0.20937500000000001</v>
      </c>
      <c r="I59" s="16">
        <v>5.7812500000000003E-2</v>
      </c>
      <c r="K59" s="2" t="s">
        <v>18</v>
      </c>
      <c r="L59" s="2" t="s">
        <v>25</v>
      </c>
      <c r="M59" s="3">
        <f t="shared" si="6"/>
        <v>0.17343749999999999</v>
      </c>
      <c r="N59" s="3">
        <f t="shared" si="7"/>
        <v>7.6562500000000006E-2</v>
      </c>
      <c r="O59" s="3">
        <f t="shared" si="8"/>
        <v>0.05</v>
      </c>
      <c r="P59" s="3">
        <f t="shared" si="9"/>
        <v>5.7812500000000003E-2</v>
      </c>
      <c r="Q59" s="3">
        <f t="shared" si="10"/>
        <v>0.20937500000000001</v>
      </c>
      <c r="R59" s="3">
        <f t="shared" si="11"/>
        <v>5.7812500000000003E-2</v>
      </c>
      <c r="U59" s="5"/>
      <c r="V59" s="2" t="s">
        <v>25</v>
      </c>
    </row>
    <row r="60" spans="1:28" x14ac:dyDescent="0.3">
      <c r="A60" s="9"/>
      <c r="B60" s="10" t="s">
        <v>19</v>
      </c>
      <c r="C60" s="7" t="s">
        <v>23</v>
      </c>
      <c r="D60" s="12">
        <v>-2.6724991454036022</v>
      </c>
      <c r="E60" s="12">
        <v>-3.1844876321011184</v>
      </c>
      <c r="F60" s="12">
        <v>-2.9785606549607673</v>
      </c>
      <c r="G60" s="12">
        <v>-2.8846022442361634</v>
      </c>
      <c r="H60" s="11">
        <v>-3.321133766025143</v>
      </c>
      <c r="I60" s="12">
        <v>-3.1068239951830332</v>
      </c>
      <c r="K60" s="2" t="s">
        <v>19</v>
      </c>
      <c r="L60" s="2" t="s">
        <v>23</v>
      </c>
      <c r="M60" s="3">
        <f t="shared" si="6"/>
        <v>-2.6724991454036022</v>
      </c>
      <c r="N60" s="3">
        <f t="shared" si="7"/>
        <v>-3.1844876321011184</v>
      </c>
      <c r="O60" s="3">
        <f t="shared" si="8"/>
        <v>-2.9785606549607673</v>
      </c>
      <c r="P60" s="3">
        <f t="shared" si="9"/>
        <v>-2.8846022442361634</v>
      </c>
      <c r="Q60" s="3">
        <f t="shared" si="10"/>
        <v>-3.321133766025143</v>
      </c>
      <c r="R60" s="3">
        <f t="shared" si="11"/>
        <v>-3.1068239951830332</v>
      </c>
      <c r="U60" s="5" t="s">
        <v>19</v>
      </c>
      <c r="V60" s="2" t="s">
        <v>23</v>
      </c>
      <c r="W60" s="2">
        <f>_xlfn.RANK.EQ(Table1[[#This Row],[OLOA]],Table1[[#This Row],[OLOA]:[WOA]],1)</f>
        <v>6</v>
      </c>
      <c r="X60" s="2">
        <f>_xlfn.RANK.EQ(Table1[[#This Row],[LOA]],Table1[[#This Row],[OLOA]:[WOA]],1)</f>
        <v>2</v>
      </c>
      <c r="Y60" s="2">
        <f>_xlfn.RANK.EQ(Table1[[#This Row],[PSO]],Table1[[#This Row],[OLOA]:[WOA]],1)</f>
        <v>4</v>
      </c>
      <c r="Z60" s="2">
        <f>_xlfn.RANK.EQ(Table1[[#This Row],[GA]],Table1[[#This Row],[OLOA]:[WOA]],1)</f>
        <v>5</v>
      </c>
      <c r="AA60" s="2">
        <f>_xlfn.RANK.EQ(Table1[[#This Row],[GSA]],Table1[[#This Row],[OLOA]:[WOA]],1)</f>
        <v>1</v>
      </c>
      <c r="AB60" s="2">
        <f>_xlfn.RANK.EQ(Table1[[#This Row],[WOA]],Table1[[#This Row],[OLOA]:[WOA]],1)</f>
        <v>3</v>
      </c>
    </row>
    <row r="61" spans="1:28" x14ac:dyDescent="0.3">
      <c r="A61" s="9"/>
      <c r="B61" s="8"/>
      <c r="C61" s="9" t="s">
        <v>24</v>
      </c>
      <c r="D61" s="13">
        <v>0.38279491775614949</v>
      </c>
      <c r="E61" s="13">
        <v>6.6867396571668472E-2</v>
      </c>
      <c r="F61" s="13">
        <v>0.18166486155551403</v>
      </c>
      <c r="G61" s="13">
        <v>0.39591835433621908</v>
      </c>
      <c r="H61" s="13">
        <v>2.5919679989807446E-3</v>
      </c>
      <c r="I61" s="13">
        <v>0.30349728565290401</v>
      </c>
      <c r="K61" s="2" t="s">
        <v>19</v>
      </c>
      <c r="L61" s="2" t="s">
        <v>24</v>
      </c>
      <c r="M61" s="3">
        <f t="shared" si="6"/>
        <v>0.38279491775614949</v>
      </c>
      <c r="N61" s="3">
        <f t="shared" si="7"/>
        <v>6.6867396571668472E-2</v>
      </c>
      <c r="O61" s="3">
        <f t="shared" si="8"/>
        <v>0.18166486155551403</v>
      </c>
      <c r="P61" s="3">
        <f t="shared" si="9"/>
        <v>0.39591835433621908</v>
      </c>
      <c r="Q61" s="3">
        <f t="shared" si="10"/>
        <v>2.5919679989807446E-3</v>
      </c>
      <c r="R61" s="3">
        <f t="shared" si="11"/>
        <v>0.30349728565290401</v>
      </c>
      <c r="U61" s="5"/>
      <c r="V61" s="2" t="s">
        <v>24</v>
      </c>
    </row>
    <row r="62" spans="1:28" x14ac:dyDescent="0.3">
      <c r="A62" s="9"/>
      <c r="B62" s="14"/>
      <c r="C62" s="15" t="s">
        <v>25</v>
      </c>
      <c r="D62" s="16">
        <v>0.18124999999999999</v>
      </c>
      <c r="E62" s="16">
        <v>5.1562499999999997E-2</v>
      </c>
      <c r="F62" s="16">
        <v>7.03125E-2</v>
      </c>
      <c r="G62" s="16">
        <v>8.2812499999999997E-2</v>
      </c>
      <c r="H62" s="16">
        <v>0.23749999999999999</v>
      </c>
      <c r="I62" s="16">
        <v>4.5312499999999999E-2</v>
      </c>
      <c r="K62" s="2" t="s">
        <v>19</v>
      </c>
      <c r="L62" s="2" t="s">
        <v>25</v>
      </c>
      <c r="M62" s="3">
        <f t="shared" si="6"/>
        <v>0.18124999999999999</v>
      </c>
      <c r="N62" s="3">
        <f t="shared" si="7"/>
        <v>5.1562499999999997E-2</v>
      </c>
      <c r="O62" s="3">
        <f t="shared" si="8"/>
        <v>7.03125E-2</v>
      </c>
      <c r="P62" s="3">
        <f t="shared" si="9"/>
        <v>8.2812499999999997E-2</v>
      </c>
      <c r="Q62" s="3">
        <f t="shared" si="10"/>
        <v>0.23749999999999999</v>
      </c>
      <c r="R62" s="3">
        <f t="shared" si="11"/>
        <v>4.5312499999999999E-2</v>
      </c>
      <c r="U62" s="5"/>
      <c r="V62" s="2" t="s">
        <v>25</v>
      </c>
    </row>
    <row r="63" spans="1:28" x14ac:dyDescent="0.3">
      <c r="A63" s="9"/>
      <c r="B63" s="10" t="s">
        <v>20</v>
      </c>
      <c r="C63" s="7" t="s">
        <v>23</v>
      </c>
      <c r="D63" s="11">
        <v>-8.56562477943719</v>
      </c>
      <c r="E63" s="12">
        <v>-7.8384597647901497</v>
      </c>
      <c r="F63" s="12">
        <v>-2.8610168087559154</v>
      </c>
      <c r="G63" s="12">
        <v>-2.0947288190609115</v>
      </c>
      <c r="H63" s="12">
        <v>-6.4127911646474569</v>
      </c>
      <c r="I63" s="12">
        <v>-6.4432282086250039</v>
      </c>
      <c r="K63" s="2" t="s">
        <v>20</v>
      </c>
      <c r="L63" s="2" t="s">
        <v>23</v>
      </c>
      <c r="M63" s="3">
        <f t="shared" si="6"/>
        <v>-8.56562477943719</v>
      </c>
      <c r="N63" s="3">
        <f t="shared" si="7"/>
        <v>-7.8384597647901497</v>
      </c>
      <c r="O63" s="3">
        <f t="shared" si="8"/>
        <v>-2.8610168087559154</v>
      </c>
      <c r="P63" s="3">
        <f t="shared" si="9"/>
        <v>-2.0947288190609115</v>
      </c>
      <c r="Q63" s="3">
        <f t="shared" si="10"/>
        <v>-6.4127911646474569</v>
      </c>
      <c r="R63" s="3">
        <f t="shared" si="11"/>
        <v>-6.4432282086250039</v>
      </c>
      <c r="U63" s="5" t="s">
        <v>20</v>
      </c>
      <c r="V63" s="2" t="s">
        <v>23</v>
      </c>
      <c r="W63" s="2">
        <f>_xlfn.RANK.EQ(Table1[[#This Row],[OLOA]],Table1[[#This Row],[OLOA]:[WOA]],1)</f>
        <v>1</v>
      </c>
      <c r="X63" s="2">
        <f>_xlfn.RANK.EQ(Table1[[#This Row],[LOA]],Table1[[#This Row],[OLOA]:[WOA]],1)</f>
        <v>2</v>
      </c>
      <c r="Y63" s="2">
        <f>_xlfn.RANK.EQ(Table1[[#This Row],[PSO]],Table1[[#This Row],[OLOA]:[WOA]],1)</f>
        <v>5</v>
      </c>
      <c r="Z63" s="2">
        <f>_xlfn.RANK.EQ(Table1[[#This Row],[GA]],Table1[[#This Row],[OLOA]:[WOA]],1)</f>
        <v>6</v>
      </c>
      <c r="AA63" s="2">
        <f>_xlfn.RANK.EQ(Table1[[#This Row],[GSA]],Table1[[#This Row],[OLOA]:[WOA]],1)</f>
        <v>4</v>
      </c>
      <c r="AB63" s="2">
        <f>_xlfn.RANK.EQ(Table1[[#This Row],[WOA]],Table1[[#This Row],[OLOA]:[WOA]],1)</f>
        <v>3</v>
      </c>
    </row>
    <row r="64" spans="1:28" x14ac:dyDescent="0.3">
      <c r="A64" s="9"/>
      <c r="B64" s="8"/>
      <c r="C64" s="9" t="s">
        <v>24</v>
      </c>
      <c r="D64" s="13">
        <v>0.96290543096516867</v>
      </c>
      <c r="E64" s="13">
        <v>3.5685021979580025</v>
      </c>
      <c r="F64" s="13">
        <v>0.85973523281773212</v>
      </c>
      <c r="G64" s="13">
        <v>0.44127255904552831</v>
      </c>
      <c r="H64" s="13">
        <v>3.9427676997786811</v>
      </c>
      <c r="I64" s="13">
        <v>2.466937180368125</v>
      </c>
      <c r="K64" s="2" t="s">
        <v>20</v>
      </c>
      <c r="L64" s="2" t="s">
        <v>24</v>
      </c>
      <c r="M64" s="3">
        <f t="shared" si="6"/>
        <v>0.96290543096516867</v>
      </c>
      <c r="N64" s="3">
        <f t="shared" si="7"/>
        <v>3.5685021979580025</v>
      </c>
      <c r="O64" s="3">
        <f t="shared" si="8"/>
        <v>0.85973523281773212</v>
      </c>
      <c r="P64" s="3">
        <f t="shared" si="9"/>
        <v>0.44127255904552831</v>
      </c>
      <c r="Q64" s="3">
        <f t="shared" si="10"/>
        <v>3.9427676997786811</v>
      </c>
      <c r="R64" s="3">
        <f t="shared" si="11"/>
        <v>2.466937180368125</v>
      </c>
      <c r="U64" s="5"/>
      <c r="V64" s="2" t="s">
        <v>24</v>
      </c>
    </row>
    <row r="65" spans="1:28" x14ac:dyDescent="0.3">
      <c r="A65" s="9"/>
      <c r="B65" s="14"/>
      <c r="C65" s="15" t="s">
        <v>25</v>
      </c>
      <c r="D65" s="16">
        <v>0.25156250000000002</v>
      </c>
      <c r="E65" s="16">
        <v>9.375E-2</v>
      </c>
      <c r="F65" s="16">
        <v>5.9374999999999997E-2</v>
      </c>
      <c r="G65" s="16">
        <v>9.8437499999999997E-2</v>
      </c>
      <c r="H65" s="16">
        <v>0.25156250000000002</v>
      </c>
      <c r="I65" s="16">
        <v>8.2812499999999997E-2</v>
      </c>
      <c r="K65" s="2" t="s">
        <v>20</v>
      </c>
      <c r="L65" s="2" t="s">
        <v>25</v>
      </c>
      <c r="M65" s="3">
        <f t="shared" si="6"/>
        <v>0.25156250000000002</v>
      </c>
      <c r="N65" s="3">
        <f t="shared" si="7"/>
        <v>9.375E-2</v>
      </c>
      <c r="O65" s="3">
        <f t="shared" si="8"/>
        <v>5.9374999999999997E-2</v>
      </c>
      <c r="P65" s="3">
        <f t="shared" si="9"/>
        <v>9.8437499999999997E-2</v>
      </c>
      <c r="Q65" s="3">
        <f t="shared" si="10"/>
        <v>0.25156250000000002</v>
      </c>
      <c r="R65" s="3">
        <f t="shared" si="11"/>
        <v>8.2812499999999997E-2</v>
      </c>
      <c r="U65" s="5"/>
      <c r="V65" s="2" t="s">
        <v>25</v>
      </c>
    </row>
    <row r="66" spans="1:28" x14ac:dyDescent="0.3">
      <c r="A66" s="9"/>
      <c r="B66" s="10" t="s">
        <v>21</v>
      </c>
      <c r="C66" s="7" t="s">
        <v>23</v>
      </c>
      <c r="D66" s="12">
        <v>-8.9146627646125385</v>
      </c>
      <c r="E66" s="12">
        <v>-5.1879449471189618</v>
      </c>
      <c r="F66" s="12">
        <v>-2.6020938170949375</v>
      </c>
      <c r="G66" s="12">
        <v>-2.6850998083559281</v>
      </c>
      <c r="H66" s="11">
        <v>-9.6392362429146949</v>
      </c>
      <c r="I66" s="12">
        <v>-6.0920270615171175</v>
      </c>
      <c r="K66" s="2" t="s">
        <v>21</v>
      </c>
      <c r="L66" s="2" t="s">
        <v>23</v>
      </c>
      <c r="M66" s="3">
        <f t="shared" si="6"/>
        <v>-8.9146627646125385</v>
      </c>
      <c r="N66" s="3">
        <f t="shared" si="7"/>
        <v>-5.1879449471189618</v>
      </c>
      <c r="O66" s="3">
        <f t="shared" si="8"/>
        <v>-2.6020938170949375</v>
      </c>
      <c r="P66" s="3">
        <f t="shared" si="9"/>
        <v>-2.6850998083559281</v>
      </c>
      <c r="Q66" s="3">
        <f t="shared" si="10"/>
        <v>-9.6392362429146949</v>
      </c>
      <c r="R66" s="3">
        <f t="shared" si="11"/>
        <v>-6.0920270615171175</v>
      </c>
      <c r="U66" s="5" t="s">
        <v>21</v>
      </c>
      <c r="V66" s="2" t="s">
        <v>23</v>
      </c>
      <c r="W66" s="2">
        <f>_xlfn.RANK.EQ(Table1[[#This Row],[OLOA]],Table1[[#This Row],[OLOA]:[WOA]],1)</f>
        <v>2</v>
      </c>
      <c r="X66" s="2">
        <f>_xlfn.RANK.EQ(Table1[[#This Row],[LOA]],Table1[[#This Row],[OLOA]:[WOA]],1)</f>
        <v>4</v>
      </c>
      <c r="Y66" s="2">
        <f>_xlfn.RANK.EQ(Table1[[#This Row],[PSO]],Table1[[#This Row],[OLOA]:[WOA]],1)</f>
        <v>6</v>
      </c>
      <c r="Z66" s="2">
        <f>_xlfn.RANK.EQ(Table1[[#This Row],[GA]],Table1[[#This Row],[OLOA]:[WOA]],1)</f>
        <v>5</v>
      </c>
      <c r="AA66" s="2">
        <f>_xlfn.RANK.EQ(Table1[[#This Row],[GSA]],Table1[[#This Row],[OLOA]:[WOA]],1)</f>
        <v>1</v>
      </c>
      <c r="AB66" s="2">
        <f>_xlfn.RANK.EQ(Table1[[#This Row],[WOA]],Table1[[#This Row],[OLOA]:[WOA]],1)</f>
        <v>3</v>
      </c>
    </row>
    <row r="67" spans="1:28" x14ac:dyDescent="0.3">
      <c r="A67" s="9"/>
      <c r="B67" s="8"/>
      <c r="C67" s="9" t="s">
        <v>24</v>
      </c>
      <c r="D67" s="13">
        <v>1.314558110747599</v>
      </c>
      <c r="E67" s="13">
        <v>3.5177905273913161</v>
      </c>
      <c r="F67" s="13">
        <v>0.82454318056376186</v>
      </c>
      <c r="G67" s="13">
        <v>0.82078047834420487</v>
      </c>
      <c r="H67" s="13">
        <v>2.4150451224554992</v>
      </c>
      <c r="I67" s="13">
        <v>2.718023673577374</v>
      </c>
      <c r="K67" s="2" t="s">
        <v>21</v>
      </c>
      <c r="L67" s="2" t="s">
        <v>24</v>
      </c>
      <c r="M67" s="3">
        <f t="shared" si="6"/>
        <v>1.314558110747599</v>
      </c>
      <c r="N67" s="3">
        <f t="shared" si="7"/>
        <v>3.5177905273913161</v>
      </c>
      <c r="O67" s="3">
        <f t="shared" si="8"/>
        <v>0.82454318056376186</v>
      </c>
      <c r="P67" s="3">
        <f t="shared" si="9"/>
        <v>0.82078047834420487</v>
      </c>
      <c r="Q67" s="3">
        <f t="shared" si="10"/>
        <v>2.4150451224554992</v>
      </c>
      <c r="R67" s="3">
        <f t="shared" si="11"/>
        <v>2.718023673577374</v>
      </c>
      <c r="U67" s="5"/>
      <c r="V67" s="2" t="s">
        <v>24</v>
      </c>
    </row>
    <row r="68" spans="1:28" x14ac:dyDescent="0.3">
      <c r="A68" s="9"/>
      <c r="B68" s="14"/>
      <c r="C68" s="15" t="s">
        <v>25</v>
      </c>
      <c r="D68" s="16">
        <v>0.30625000000000002</v>
      </c>
      <c r="E68" s="16">
        <v>8.59375E-2</v>
      </c>
      <c r="F68" s="16">
        <v>7.9687499999999994E-2</v>
      </c>
      <c r="G68" s="16">
        <v>0.109375</v>
      </c>
      <c r="H68" s="16">
        <v>0.25</v>
      </c>
      <c r="I68" s="16">
        <v>0.10312499999999999</v>
      </c>
      <c r="K68" s="2" t="s">
        <v>21</v>
      </c>
      <c r="L68" s="2" t="s">
        <v>25</v>
      </c>
      <c r="M68" s="3">
        <f t="shared" si="6"/>
        <v>0.30625000000000002</v>
      </c>
      <c r="N68" s="3">
        <f t="shared" si="7"/>
        <v>8.59375E-2</v>
      </c>
      <c r="O68" s="3">
        <f t="shared" si="8"/>
        <v>7.9687499999999994E-2</v>
      </c>
      <c r="P68" s="3">
        <f t="shared" si="9"/>
        <v>0.109375</v>
      </c>
      <c r="Q68" s="3">
        <f t="shared" si="10"/>
        <v>0.25</v>
      </c>
      <c r="R68" s="3">
        <f t="shared" si="11"/>
        <v>0.10312499999999999</v>
      </c>
      <c r="U68" s="5"/>
      <c r="V68" s="2" t="s">
        <v>25</v>
      </c>
    </row>
    <row r="69" spans="1:28" x14ac:dyDescent="0.3">
      <c r="A69" s="9"/>
      <c r="B69" s="10" t="s">
        <v>22</v>
      </c>
      <c r="C69" s="7" t="s">
        <v>23</v>
      </c>
      <c r="D69" s="12">
        <v>-7.8855837886887787</v>
      </c>
      <c r="E69" s="12">
        <v>-5.9272317705474302</v>
      </c>
      <c r="F69" s="12">
        <v>-2.3443420284879521</v>
      </c>
      <c r="G69" s="12">
        <v>-2.0091898232284744</v>
      </c>
      <c r="H69" s="11">
        <v>-9.8663115153437335</v>
      </c>
      <c r="I69" s="12">
        <v>-5.603841081175637</v>
      </c>
      <c r="K69" s="2" t="s">
        <v>22</v>
      </c>
      <c r="L69" s="2" t="s">
        <v>23</v>
      </c>
      <c r="M69" s="3">
        <f t="shared" si="6"/>
        <v>-7.8855837886887787</v>
      </c>
      <c r="N69" s="3">
        <f t="shared" si="7"/>
        <v>-5.9272317705474302</v>
      </c>
      <c r="O69" s="3">
        <f t="shared" si="8"/>
        <v>-2.3443420284879521</v>
      </c>
      <c r="P69" s="3">
        <f t="shared" si="9"/>
        <v>-2.0091898232284744</v>
      </c>
      <c r="Q69" s="3">
        <f t="shared" si="10"/>
        <v>-9.8663115153437335</v>
      </c>
      <c r="R69" s="3">
        <f t="shared" si="11"/>
        <v>-5.603841081175637</v>
      </c>
      <c r="U69" s="5" t="s">
        <v>22</v>
      </c>
      <c r="V69" s="2" t="s">
        <v>23</v>
      </c>
      <c r="W69" s="2">
        <f>_xlfn.RANK.EQ(Table1[[#This Row],[OLOA]],Table1[[#This Row],[OLOA]:[WOA]],1)</f>
        <v>2</v>
      </c>
      <c r="X69" s="2">
        <f>_xlfn.RANK.EQ(Table1[[#This Row],[LOA]],Table1[[#This Row],[OLOA]:[WOA]],1)</f>
        <v>3</v>
      </c>
      <c r="Y69" s="2">
        <f>_xlfn.RANK.EQ(Table1[[#This Row],[PSO]],Table1[[#This Row],[OLOA]:[WOA]],1)</f>
        <v>5</v>
      </c>
      <c r="Z69" s="2">
        <f>_xlfn.RANK.EQ(Table1[[#This Row],[GA]],Table1[[#This Row],[OLOA]:[WOA]],1)</f>
        <v>6</v>
      </c>
      <c r="AA69" s="2">
        <f>_xlfn.RANK.EQ(Table1[[#This Row],[GSA]],Table1[[#This Row],[OLOA]:[WOA]],1)</f>
        <v>1</v>
      </c>
      <c r="AB69" s="2">
        <f>_xlfn.RANK.EQ(Table1[[#This Row],[WOA]],Table1[[#This Row],[OLOA]:[WOA]],1)</f>
        <v>4</v>
      </c>
    </row>
    <row r="70" spans="1:28" x14ac:dyDescent="0.3">
      <c r="A70" s="9"/>
      <c r="B70" s="8"/>
      <c r="C70" s="9" t="s">
        <v>24</v>
      </c>
      <c r="D70" s="13">
        <v>1.6890340722111141</v>
      </c>
      <c r="E70" s="13">
        <v>3.9401759708091872</v>
      </c>
      <c r="F70" s="13">
        <v>0.92805324882912321</v>
      </c>
      <c r="G70" s="13">
        <v>0.71366988214206828</v>
      </c>
      <c r="H70" s="13">
        <v>2.1190368884705411</v>
      </c>
      <c r="I70" s="13">
        <v>2.7385772680632354</v>
      </c>
      <c r="K70" s="2" t="s">
        <v>22</v>
      </c>
      <c r="L70" s="2" t="s">
        <v>24</v>
      </c>
      <c r="M70" s="3">
        <f t="shared" si="6"/>
        <v>1.6890340722111141</v>
      </c>
      <c r="N70" s="3">
        <f t="shared" si="7"/>
        <v>3.9401759708091872</v>
      </c>
      <c r="O70" s="3">
        <f t="shared" si="8"/>
        <v>0.92805324882912321</v>
      </c>
      <c r="P70" s="3">
        <f t="shared" si="9"/>
        <v>0.71366988214206828</v>
      </c>
      <c r="Q70" s="3">
        <f t="shared" si="10"/>
        <v>2.1190368884705411</v>
      </c>
      <c r="R70" s="3">
        <f t="shared" si="11"/>
        <v>2.7385772680632354</v>
      </c>
      <c r="U70" s="5"/>
      <c r="V70" s="2" t="s">
        <v>24</v>
      </c>
    </row>
    <row r="71" spans="1:28" x14ac:dyDescent="0.3">
      <c r="A71" s="15"/>
      <c r="B71" s="14"/>
      <c r="C71" s="15" t="s">
        <v>25</v>
      </c>
      <c r="D71" s="16">
        <v>0.3671875</v>
      </c>
      <c r="E71" s="16">
        <v>9.0624999999999997E-2</v>
      </c>
      <c r="F71" s="16">
        <v>9.2187500000000006E-2</v>
      </c>
      <c r="G71" s="16">
        <v>0.12343750000000001</v>
      </c>
      <c r="H71" s="16">
        <v>0.24531249999999999</v>
      </c>
      <c r="I71" s="16">
        <v>0.1046875</v>
      </c>
      <c r="K71" s="2" t="s">
        <v>22</v>
      </c>
      <c r="L71" s="2" t="s">
        <v>25</v>
      </c>
      <c r="M71" s="3">
        <f t="shared" si="6"/>
        <v>0.3671875</v>
      </c>
      <c r="N71" s="3">
        <f t="shared" si="7"/>
        <v>9.0624999999999997E-2</v>
      </c>
      <c r="O71" s="3">
        <f t="shared" si="8"/>
        <v>9.2187500000000006E-2</v>
      </c>
      <c r="P71" s="3">
        <f t="shared" si="9"/>
        <v>0.12343750000000001</v>
      </c>
      <c r="Q71" s="3">
        <f t="shared" si="10"/>
        <v>0.24531249999999999</v>
      </c>
      <c r="R71" s="3">
        <f t="shared" si="11"/>
        <v>0.1046875</v>
      </c>
      <c r="U71" s="5"/>
      <c r="V71" s="2" t="s">
        <v>25</v>
      </c>
    </row>
    <row r="72" spans="1:28" x14ac:dyDescent="0.3">
      <c r="W72" s="2">
        <f>COUNTIF(W3:W71,1)</f>
        <v>8</v>
      </c>
      <c r="X72" s="2">
        <f t="shared" ref="X72:AB72" si="12">COUNTIF(X3:X71,1)</f>
        <v>0</v>
      </c>
      <c r="Y72" s="2">
        <f t="shared" si="12"/>
        <v>2</v>
      </c>
      <c r="Z72" s="2">
        <f t="shared" si="12"/>
        <v>0</v>
      </c>
      <c r="AA72" s="2">
        <f t="shared" si="12"/>
        <v>6</v>
      </c>
      <c r="AB72" s="2">
        <f t="shared" si="12"/>
        <v>7</v>
      </c>
    </row>
    <row r="73" spans="1:28" x14ac:dyDescent="0.3">
      <c r="W73" s="2">
        <f t="shared" ref="W73:AB73" si="13">_xlfn.RANK.EQ(W72,$W72:$AB72,0)</f>
        <v>1</v>
      </c>
      <c r="X73" s="2">
        <f t="shared" si="13"/>
        <v>5</v>
      </c>
      <c r="Y73" s="2">
        <f t="shared" si="13"/>
        <v>4</v>
      </c>
      <c r="Z73" s="2">
        <f t="shared" si="13"/>
        <v>5</v>
      </c>
      <c r="AA73" s="2">
        <f t="shared" si="13"/>
        <v>3</v>
      </c>
      <c r="AB73" s="2">
        <f t="shared" si="13"/>
        <v>2</v>
      </c>
    </row>
    <row r="74" spans="1:28" x14ac:dyDescent="0.3">
      <c r="W74" s="4">
        <f>AVERAGE(W3:W71)</f>
        <v>2.3913043478260869</v>
      </c>
      <c r="X74" s="4">
        <f t="shared" ref="X74:AB74" si="14">AVERAGE(X3:X71)</f>
        <v>3.4782608695652173</v>
      </c>
      <c r="Y74" s="4">
        <f t="shared" si="14"/>
        <v>4.6521739130434785</v>
      </c>
      <c r="Z74" s="4">
        <f t="shared" si="14"/>
        <v>5.5652173913043477</v>
      </c>
      <c r="AA74" s="4">
        <f t="shared" si="14"/>
        <v>2.652173913043478</v>
      </c>
      <c r="AB74" s="4">
        <f t="shared" si="14"/>
        <v>2.2608695652173911</v>
      </c>
    </row>
    <row r="75" spans="1:28" x14ac:dyDescent="0.3">
      <c r="W75" s="2">
        <f t="shared" ref="W75:AB75" si="15">_xlfn.RANK.EQ(W74,$W74:$AB74,1)</f>
        <v>2</v>
      </c>
      <c r="X75" s="2">
        <f t="shared" si="15"/>
        <v>4</v>
      </c>
      <c r="Y75" s="2">
        <f t="shared" si="15"/>
        <v>5</v>
      </c>
      <c r="Z75" s="2">
        <f t="shared" si="15"/>
        <v>6</v>
      </c>
      <c r="AA75" s="2">
        <f t="shared" si="15"/>
        <v>3</v>
      </c>
      <c r="AB75" s="2">
        <f t="shared" si="15"/>
        <v>1</v>
      </c>
    </row>
  </sheetData>
  <mergeCells count="47">
    <mergeCell ref="B57:B59"/>
    <mergeCell ref="B60:B62"/>
    <mergeCell ref="B63:B65"/>
    <mergeCell ref="B66:B68"/>
    <mergeCell ref="B69:B71"/>
    <mergeCell ref="B42:B44"/>
    <mergeCell ref="B45:B47"/>
    <mergeCell ref="B48:B50"/>
    <mergeCell ref="B51:B53"/>
    <mergeCell ref="B54:B56"/>
    <mergeCell ref="B27:B29"/>
    <mergeCell ref="B30:B32"/>
    <mergeCell ref="B33:B35"/>
    <mergeCell ref="B36:B38"/>
    <mergeCell ref="B39:B41"/>
    <mergeCell ref="B12:B14"/>
    <mergeCell ref="B15:B17"/>
    <mergeCell ref="B18:B20"/>
    <mergeCell ref="B21:B23"/>
    <mergeCell ref="B24:B26"/>
    <mergeCell ref="A1:I1"/>
    <mergeCell ref="B3:B5"/>
    <mergeCell ref="B6:B8"/>
    <mergeCell ref="B9:B11"/>
    <mergeCell ref="U69:U71"/>
    <mergeCell ref="U36:U38"/>
    <mergeCell ref="U39:U41"/>
    <mergeCell ref="U42:U44"/>
    <mergeCell ref="U45:U47"/>
    <mergeCell ref="U48:U50"/>
    <mergeCell ref="U51:U53"/>
    <mergeCell ref="U54:U56"/>
    <mergeCell ref="U57:U59"/>
    <mergeCell ref="U60:U62"/>
    <mergeCell ref="U63:U65"/>
    <mergeCell ref="U66:U68"/>
    <mergeCell ref="U33:U35"/>
    <mergeCell ref="U3:U5"/>
    <mergeCell ref="U6:U8"/>
    <mergeCell ref="U9:U11"/>
    <mergeCell ref="U12:U14"/>
    <mergeCell ref="U15:U17"/>
    <mergeCell ref="U18:U20"/>
    <mergeCell ref="U21:U23"/>
    <mergeCell ref="U24:U26"/>
    <mergeCell ref="U27:U29"/>
    <mergeCell ref="U30:U32"/>
  </mergeCells>
  <phoneticPr fontId="2" type="noConversion"/>
  <conditionalFormatting sqref="W3:AB3 W6:AB6 W9:AB9 W12:AB12 W15:AB15 W18:AB18 W21:AB21 W24:AB24 W27:AB27 W30:AB30 W33:AB33 W36:AB36 W39:AB39 W42:AB42 W45:AB45 W48:AB48 W51:AB51 W54:AB54 W57:AB57 W60:AB60 W63:AB63 W66:AB66 W69:AB69">
    <cfRule type="top10" dxfId="5" priority="62" bottom="1" rank="1"/>
  </conditionalFormatting>
  <conditionalFormatting sqref="W72:AB72">
    <cfRule type="top10" dxfId="4" priority="108" rank="1"/>
  </conditionalFormatting>
  <conditionalFormatting sqref="W73:AB73">
    <cfRule type="top10" dxfId="3" priority="110" bottom="1" rank="1"/>
    <cfRule type="top10" dxfId="2" priority="111" rank="1"/>
  </conditionalFormatting>
  <conditionalFormatting sqref="W74:AB74">
    <cfRule type="top10" dxfId="1" priority="114" bottom="1" rank="1"/>
  </conditionalFormatting>
  <conditionalFormatting sqref="W75:AB75">
    <cfRule type="top10" dxfId="0" priority="116" bottom="1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F7" sqref="F7:F8"/>
    </sheetView>
  </sheetViews>
  <sheetFormatPr defaultRowHeight="14.4" x14ac:dyDescent="0.3"/>
  <cols>
    <col min="1" max="1" width="1.109375" style="2" customWidth="1"/>
    <col min="2" max="2" width="8" style="2" bestFit="1" customWidth="1"/>
    <col min="3" max="3" width="15.109375" style="2" bestFit="1" customWidth="1"/>
    <col min="4" max="4" width="15" style="2" bestFit="1" customWidth="1"/>
    <col min="5" max="5" width="14.109375" style="2" bestFit="1" customWidth="1"/>
    <col min="6" max="6" width="15" style="2" bestFit="1" customWidth="1"/>
    <col min="7" max="7" width="16" style="2" bestFit="1" customWidth="1"/>
    <col min="8" max="16384" width="8.88671875" style="2"/>
  </cols>
  <sheetData>
    <row r="1" spans="1:7" ht="15" thickBot="1" x14ac:dyDescent="0.35">
      <c r="A1" s="20" t="s">
        <v>36</v>
      </c>
      <c r="B1" s="20"/>
      <c r="C1" s="20"/>
      <c r="D1" s="20"/>
      <c r="E1" s="20"/>
      <c r="F1" s="20"/>
      <c r="G1" s="20"/>
    </row>
    <row r="2" spans="1:7" x14ac:dyDescent="0.3">
      <c r="A2" s="15"/>
      <c r="B2" s="21" t="s">
        <v>34</v>
      </c>
      <c r="C2" s="23" t="s">
        <v>37</v>
      </c>
      <c r="D2" s="23" t="s">
        <v>38</v>
      </c>
      <c r="E2" s="23" t="s">
        <v>39</v>
      </c>
      <c r="F2" s="23" t="s">
        <v>40</v>
      </c>
      <c r="G2" s="23" t="s">
        <v>41</v>
      </c>
    </row>
    <row r="3" spans="1:7" x14ac:dyDescent="0.3">
      <c r="A3" s="7"/>
      <c r="B3" s="6" t="s">
        <v>0</v>
      </c>
      <c r="C3" s="12">
        <v>1.5898066357091789E-9</v>
      </c>
      <c r="D3" s="12">
        <v>1.3011146239561896E-18</v>
      </c>
      <c r="E3" s="12">
        <v>1.413029353819707E-16</v>
      </c>
      <c r="F3" s="12">
        <v>2.0127184387477198E-9</v>
      </c>
      <c r="G3" s="12">
        <v>6.9780732803230133E-2</v>
      </c>
    </row>
    <row r="4" spans="1:7" x14ac:dyDescent="0.3">
      <c r="A4" s="9"/>
      <c r="B4" s="17" t="s">
        <v>1</v>
      </c>
      <c r="C4" s="13">
        <v>3.1537117058608692E-8</v>
      </c>
      <c r="D4" s="13">
        <v>0.26775886997552056</v>
      </c>
      <c r="E4" s="13">
        <v>7.7899690833419757E-2</v>
      </c>
      <c r="F4" s="13">
        <v>2.3813866561836899E-12</v>
      </c>
      <c r="G4" s="13">
        <v>7.1597063335340966E-2</v>
      </c>
    </row>
    <row r="5" spans="1:7" x14ac:dyDescent="0.3">
      <c r="A5" s="9"/>
      <c r="B5" s="17" t="s">
        <v>2</v>
      </c>
      <c r="C5" s="13">
        <v>9.3150850715764198E-8</v>
      </c>
      <c r="D5" s="13">
        <v>4.6239008907268019E-17</v>
      </c>
      <c r="E5" s="13">
        <v>1.1598166776614797E-9</v>
      </c>
      <c r="F5" s="13">
        <v>8.1003697467458842E-7</v>
      </c>
      <c r="G5" s="13">
        <v>5.0775829426143804E-8</v>
      </c>
    </row>
    <row r="6" spans="1:7" x14ac:dyDescent="0.3">
      <c r="A6" s="9"/>
      <c r="B6" s="17" t="s">
        <v>3</v>
      </c>
      <c r="C6" s="13">
        <v>6.0551111190502683E-12</v>
      </c>
      <c r="D6" s="13">
        <v>1.0396521434034343E-25</v>
      </c>
      <c r="E6" s="13">
        <v>1.0325258248942325E-24</v>
      </c>
      <c r="F6" s="13">
        <v>9.8374107798593348E-15</v>
      </c>
      <c r="G6" s="13">
        <v>1.7312985719233913E-6</v>
      </c>
    </row>
    <row r="7" spans="1:7" x14ac:dyDescent="0.3">
      <c r="A7" s="9"/>
      <c r="B7" s="17" t="s">
        <v>4</v>
      </c>
      <c r="C7" s="13">
        <v>5.69588253015159E-7</v>
      </c>
      <c r="D7" s="13">
        <v>1.1520066986447688E-9</v>
      </c>
      <c r="E7" s="13">
        <v>3.0883175684916192E-15</v>
      </c>
      <c r="F7" s="13">
        <v>1.0031965144298586E-3</v>
      </c>
      <c r="G7" s="13">
        <v>8.0187778610242025E-6</v>
      </c>
    </row>
    <row r="8" spans="1:7" x14ac:dyDescent="0.3">
      <c r="A8" s="9"/>
      <c r="B8" s="17" t="s">
        <v>5</v>
      </c>
      <c r="C8" s="13">
        <v>2.1262526282766062E-12</v>
      </c>
      <c r="D8" s="13">
        <v>3.5045461844683265E-18</v>
      </c>
      <c r="E8" s="13">
        <v>2.5897331852181914E-18</v>
      </c>
      <c r="F8" s="13">
        <v>5.817041186437886E-10</v>
      </c>
      <c r="G8" s="13">
        <v>1.1170163814067424E-12</v>
      </c>
    </row>
    <row r="9" spans="1:7" x14ac:dyDescent="0.3">
      <c r="A9" s="9"/>
      <c r="B9" s="17" t="s">
        <v>6</v>
      </c>
      <c r="C9" s="13">
        <v>3.1041090649875618E-7</v>
      </c>
      <c r="D9" s="13">
        <v>2.6269202140081421E-12</v>
      </c>
      <c r="E9" s="13">
        <v>1.5531320165601726E-9</v>
      </c>
      <c r="F9" s="13">
        <v>8.329378576633576E-6</v>
      </c>
      <c r="G9" s="13">
        <v>0.38121343752676096</v>
      </c>
    </row>
    <row r="10" spans="1:7" x14ac:dyDescent="0.3">
      <c r="A10" s="9"/>
      <c r="B10" s="17" t="s">
        <v>7</v>
      </c>
      <c r="C10" s="13">
        <v>2.8502572861588084E-5</v>
      </c>
      <c r="D10" s="13">
        <v>8.742566079049533E-6</v>
      </c>
      <c r="E10" s="13">
        <v>2.0888617567658228E-2</v>
      </c>
      <c r="F10" s="13">
        <v>1.0435300196247742E-6</v>
      </c>
      <c r="G10" s="13">
        <v>3.5766619363315292E-11</v>
      </c>
    </row>
    <row r="11" spans="1:7" x14ac:dyDescent="0.3">
      <c r="A11" s="9"/>
      <c r="B11" s="17" t="s">
        <v>8</v>
      </c>
      <c r="C11" s="13">
        <v>4.7129317649230605E-16</v>
      </c>
      <c r="D11" s="13">
        <v>1.6199623598851033E-21</v>
      </c>
      <c r="E11" s="13">
        <v>1.3161218134097668E-17</v>
      </c>
      <c r="F11" s="13">
        <v>4.2585493168808858E-8</v>
      </c>
      <c r="G11" s="13">
        <v>0.33056048600334831</v>
      </c>
    </row>
    <row r="12" spans="1:7" x14ac:dyDescent="0.3">
      <c r="A12" s="9"/>
      <c r="B12" s="17" t="s">
        <v>9</v>
      </c>
      <c r="C12" s="13">
        <v>1.4237383545761068E-20</v>
      </c>
      <c r="D12" s="13">
        <v>8.9352231757536625E-35</v>
      </c>
      <c r="E12" s="13">
        <v>6.5967645760545768E-37</v>
      </c>
      <c r="F12" s="13">
        <v>3.0213822985141714E-17</v>
      </c>
      <c r="G12" s="13">
        <v>7.1403549698819901E-2</v>
      </c>
    </row>
    <row r="13" spans="1:7" x14ac:dyDescent="0.3">
      <c r="A13" s="9"/>
      <c r="B13" s="17" t="s">
        <v>10</v>
      </c>
      <c r="C13" s="13">
        <v>6.7640824279614445E-12</v>
      </c>
      <c r="D13" s="13">
        <v>9.2397733185944789E-18</v>
      </c>
      <c r="E13" s="13">
        <v>1.0167847218659087E-14</v>
      </c>
      <c r="F13" s="13">
        <v>1.2528917240663971E-15</v>
      </c>
      <c r="G13" s="13">
        <v>0.18701890485366846</v>
      </c>
    </row>
    <row r="14" spans="1:7" x14ac:dyDescent="0.3">
      <c r="A14" s="9"/>
      <c r="B14" s="17" t="s">
        <v>11</v>
      </c>
      <c r="C14" s="13">
        <v>1.9624070533614597E-2</v>
      </c>
      <c r="D14" s="13">
        <v>9.1110411578947941E-9</v>
      </c>
      <c r="E14" s="13">
        <v>4.3429836602198276E-12</v>
      </c>
      <c r="F14" s="13">
        <v>0.19023167111043982</v>
      </c>
      <c r="G14" s="13">
        <v>8.2006624890564993E-4</v>
      </c>
    </row>
    <row r="15" spans="1:7" x14ac:dyDescent="0.3">
      <c r="A15" s="9"/>
      <c r="B15" s="17" t="s">
        <v>12</v>
      </c>
      <c r="C15" s="13">
        <v>3.1235219627883033E-3</v>
      </c>
      <c r="D15" s="13">
        <v>5.0078974944022652E-10</v>
      </c>
      <c r="E15" s="13">
        <v>1.5803229080584413E-12</v>
      </c>
      <c r="F15" s="13">
        <v>2.7283622963055827E-3</v>
      </c>
      <c r="G15" s="13">
        <v>2.789472942871083E-10</v>
      </c>
    </row>
    <row r="16" spans="1:7" x14ac:dyDescent="0.3">
      <c r="A16" s="9"/>
      <c r="B16" s="17" t="s">
        <v>13</v>
      </c>
      <c r="C16" s="13">
        <v>0.44428776257508917</v>
      </c>
      <c r="D16" s="13">
        <v>3.813943503076213E-6</v>
      </c>
      <c r="E16" s="13">
        <v>2.8425970778515341E-2</v>
      </c>
      <c r="F16" s="13">
        <v>0.71841305237643782</v>
      </c>
      <c r="G16" s="13">
        <v>7.4338503240767585E-5</v>
      </c>
    </row>
    <row r="17" spans="1:7" x14ac:dyDescent="0.3">
      <c r="A17" s="9"/>
      <c r="B17" s="17" t="s">
        <v>14</v>
      </c>
      <c r="C17" s="13">
        <v>0.1130293917804792</v>
      </c>
      <c r="D17" s="13">
        <v>4.3937679703665654E-2</v>
      </c>
      <c r="E17" s="13">
        <v>4.3202093645842875E-5</v>
      </c>
      <c r="F17" s="13">
        <v>3.2183879078256727E-4</v>
      </c>
      <c r="G17" s="13">
        <v>2.750200245824741E-2</v>
      </c>
    </row>
    <row r="18" spans="1:7" x14ac:dyDescent="0.3">
      <c r="A18" s="9"/>
      <c r="B18" s="17" t="s">
        <v>15</v>
      </c>
      <c r="C18" s="13">
        <v>5.5187126015527419E-3</v>
      </c>
      <c r="D18" s="13">
        <v>7.1012897319371535E-2</v>
      </c>
      <c r="E18" s="13">
        <v>1.2920652028168085E-3</v>
      </c>
      <c r="F18" s="13">
        <v>3.4175804484687651E-3</v>
      </c>
      <c r="G18" s="13">
        <v>3.4889921766920592E-3</v>
      </c>
    </row>
    <row r="19" spans="1:7" x14ac:dyDescent="0.3">
      <c r="A19" s="9"/>
      <c r="B19" s="17" t="s">
        <v>16</v>
      </c>
      <c r="C19" s="13">
        <v>1.910615853409495E-2</v>
      </c>
      <c r="D19" s="13">
        <v>0.1931674713557554</v>
      </c>
      <c r="E19" s="13">
        <v>2.7289844372995019E-5</v>
      </c>
      <c r="F19" s="13">
        <v>1.7634565076141376E-2</v>
      </c>
      <c r="G19" s="13">
        <v>0.13027470765836047</v>
      </c>
    </row>
    <row r="20" spans="1:7" x14ac:dyDescent="0.3">
      <c r="A20" s="9"/>
      <c r="B20" s="17" t="s">
        <v>17</v>
      </c>
      <c r="C20" s="13">
        <v>0.23472130036948102</v>
      </c>
      <c r="D20" s="13">
        <v>5.1148323353659535E-2</v>
      </c>
      <c r="E20" s="13">
        <v>2.1891195455775201E-4</v>
      </c>
      <c r="F20" s="13">
        <v>7.7173703927202922E-2</v>
      </c>
      <c r="G20" s="13">
        <v>8.2960397185215001E-2</v>
      </c>
    </row>
    <row r="21" spans="1:7" x14ac:dyDescent="0.3">
      <c r="A21" s="9"/>
      <c r="B21" s="17" t="s">
        <v>18</v>
      </c>
      <c r="C21" s="13">
        <v>1.7358271845622657E-2</v>
      </c>
      <c r="D21" s="13">
        <v>6.093437584364427E-4</v>
      </c>
      <c r="E21" s="13">
        <v>0.89307163642073017</v>
      </c>
      <c r="F21" s="13">
        <v>5.6602284057076374E-3</v>
      </c>
      <c r="G21" s="13">
        <v>0.220920240692976</v>
      </c>
    </row>
    <row r="22" spans="1:7" x14ac:dyDescent="0.3">
      <c r="A22" s="9"/>
      <c r="B22" s="17" t="s">
        <v>19</v>
      </c>
      <c r="C22" s="13">
        <v>5.7986491770768147E-4</v>
      </c>
      <c r="D22" s="13">
        <v>3.4719142869606069E-2</v>
      </c>
      <c r="E22" s="13">
        <v>0.23897504147730264</v>
      </c>
      <c r="F22" s="13">
        <v>4.3040366926289802E-5</v>
      </c>
      <c r="G22" s="13">
        <v>1.1548038562158953E-2</v>
      </c>
    </row>
    <row r="23" spans="1:7" x14ac:dyDescent="0.3">
      <c r="A23" s="9"/>
      <c r="B23" s="17" t="s">
        <v>20</v>
      </c>
      <c r="C23" s="13">
        <v>0.54165352591413285</v>
      </c>
      <c r="D23" s="13">
        <v>4.1886371663655519E-11</v>
      </c>
      <c r="E23" s="13">
        <v>1.7501212407644943E-13</v>
      </c>
      <c r="F23" s="13">
        <v>0.11074886594869443</v>
      </c>
      <c r="G23" s="13">
        <v>2.0765424646322878E-2</v>
      </c>
    </row>
    <row r="24" spans="1:7" x14ac:dyDescent="0.3">
      <c r="A24" s="9"/>
      <c r="B24" s="17" t="s">
        <v>21</v>
      </c>
      <c r="C24" s="13">
        <v>5.6842531372908161E-3</v>
      </c>
      <c r="D24" s="13">
        <v>1.6343170842920151E-10</v>
      </c>
      <c r="E24" s="13">
        <v>1.9858388043259754E-10</v>
      </c>
      <c r="F24" s="13">
        <v>0.41559062618881393</v>
      </c>
      <c r="G24" s="13">
        <v>8.4490789052953565E-3</v>
      </c>
    </row>
    <row r="25" spans="1:7" x14ac:dyDescent="0.3">
      <c r="A25" s="15"/>
      <c r="B25" s="21" t="s">
        <v>22</v>
      </c>
      <c r="C25" s="22">
        <v>0.16575693297293592</v>
      </c>
      <c r="D25" s="22">
        <v>3.7818719569887019E-8</v>
      </c>
      <c r="E25" s="22">
        <v>7.2684607709317737E-9</v>
      </c>
      <c r="F25" s="22">
        <v>3.285754392525312E-2</v>
      </c>
      <c r="G25" s="22">
        <v>3.7756059802123973E-2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L16" sqref="A1:XFD1048576"/>
    </sheetView>
  </sheetViews>
  <sheetFormatPr defaultRowHeight="14.4" x14ac:dyDescent="0.3"/>
  <cols>
    <col min="1" max="7" width="2" customWidth="1"/>
  </cols>
  <sheetData>
    <row r="1" spans="1:5" x14ac:dyDescent="0.3">
      <c r="A1">
        <v>1</v>
      </c>
      <c r="B1">
        <v>1</v>
      </c>
      <c r="C1">
        <v>1</v>
      </c>
      <c r="D1">
        <v>1</v>
      </c>
      <c r="E1">
        <v>0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1</v>
      </c>
      <c r="C10">
        <v>1</v>
      </c>
      <c r="D10">
        <v>1</v>
      </c>
      <c r="E10">
        <v>0</v>
      </c>
    </row>
    <row r="11" spans="1:5" x14ac:dyDescent="0.3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3">
      <c r="A12">
        <v>1</v>
      </c>
      <c r="B12">
        <v>1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0</v>
      </c>
      <c r="B14">
        <v>1</v>
      </c>
      <c r="C14">
        <v>1</v>
      </c>
      <c r="D14">
        <v>0</v>
      </c>
      <c r="E14">
        <v>1</v>
      </c>
    </row>
    <row r="15" spans="1:5" x14ac:dyDescent="0.3">
      <c r="A15">
        <v>0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0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0</v>
      </c>
      <c r="C17">
        <v>1</v>
      </c>
      <c r="D17">
        <v>1</v>
      </c>
      <c r="E17">
        <v>0</v>
      </c>
    </row>
    <row r="18" spans="1:5" x14ac:dyDescent="0.3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3">
      <c r="A19">
        <v>1</v>
      </c>
      <c r="B19">
        <v>1</v>
      </c>
      <c r="C19">
        <v>0</v>
      </c>
      <c r="D19">
        <v>1</v>
      </c>
      <c r="E19">
        <v>0</v>
      </c>
    </row>
    <row r="20" spans="1:5" x14ac:dyDescent="0.3">
      <c r="A20">
        <v>1</v>
      </c>
      <c r="B20">
        <v>1</v>
      </c>
      <c r="C20">
        <v>0</v>
      </c>
      <c r="D20">
        <v>1</v>
      </c>
      <c r="E20">
        <v>1</v>
      </c>
    </row>
    <row r="21" spans="1:5" x14ac:dyDescent="0.3">
      <c r="A21">
        <v>0</v>
      </c>
      <c r="B21">
        <v>1</v>
      </c>
      <c r="C21">
        <v>1</v>
      </c>
      <c r="D21">
        <v>0</v>
      </c>
      <c r="E21">
        <v>1</v>
      </c>
    </row>
    <row r="22" spans="1:5" x14ac:dyDescent="0.3">
      <c r="A22">
        <v>1</v>
      </c>
      <c r="B22">
        <v>1</v>
      </c>
      <c r="C22">
        <v>1</v>
      </c>
      <c r="D22">
        <v>0</v>
      </c>
      <c r="E22">
        <v>1</v>
      </c>
    </row>
    <row r="23" spans="1:5" x14ac:dyDescent="0.3">
      <c r="A23">
        <v>0</v>
      </c>
      <c r="B23">
        <v>1</v>
      </c>
      <c r="C23">
        <v>1</v>
      </c>
      <c r="D23">
        <v>1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Conclusions</vt:lpstr>
      <vt:lpstr>P-Value</vt:lpstr>
      <vt:lpstr>null Hypothesis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Mohammad Mahdi Hashemi</cp:lastModifiedBy>
  <dcterms:modified xsi:type="dcterms:W3CDTF">2024-08-16T23:05:19Z</dcterms:modified>
</cp:coreProperties>
</file>