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earch\Project-002\Results\CEC2017\"/>
    </mc:Choice>
  </mc:AlternateContent>
  <xr:revisionPtr revIDLastSave="0" documentId="13_ncr:1_{447501BD-7757-49CB-B4F1-CC11094756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clusions" sheetId="1" r:id="rId1"/>
    <sheet name="P-Value" sheetId="2" r:id="rId2"/>
    <sheet name="null Hypothe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2" i="1" l="1"/>
  <c r="Q92" i="1"/>
  <c r="P92" i="1"/>
  <c r="O92" i="1"/>
  <c r="N92" i="1"/>
  <c r="M92" i="1"/>
  <c r="R91" i="1"/>
  <c r="Q91" i="1"/>
  <c r="P91" i="1"/>
  <c r="O91" i="1"/>
  <c r="N91" i="1"/>
  <c r="M91" i="1"/>
  <c r="R90" i="1"/>
  <c r="Q90" i="1"/>
  <c r="P90" i="1"/>
  <c r="O90" i="1"/>
  <c r="N90" i="1"/>
  <c r="M90" i="1"/>
  <c r="R89" i="1"/>
  <c r="Q89" i="1"/>
  <c r="P89" i="1"/>
  <c r="O89" i="1"/>
  <c r="N89" i="1"/>
  <c r="M89" i="1"/>
  <c r="R88" i="1"/>
  <c r="Q88" i="1"/>
  <c r="P88" i="1"/>
  <c r="O88" i="1"/>
  <c r="N88" i="1"/>
  <c r="M88" i="1"/>
  <c r="R87" i="1"/>
  <c r="Q87" i="1"/>
  <c r="P87" i="1"/>
  <c r="O87" i="1"/>
  <c r="N87" i="1"/>
  <c r="M87" i="1"/>
  <c r="R86" i="1"/>
  <c r="Q86" i="1"/>
  <c r="P86" i="1"/>
  <c r="O86" i="1"/>
  <c r="N86" i="1"/>
  <c r="M86" i="1"/>
  <c r="R85" i="1"/>
  <c r="Q85" i="1"/>
  <c r="P85" i="1"/>
  <c r="O85" i="1"/>
  <c r="N85" i="1"/>
  <c r="M85" i="1"/>
  <c r="R84" i="1"/>
  <c r="Q84" i="1"/>
  <c r="P84" i="1"/>
  <c r="O84" i="1"/>
  <c r="N84" i="1"/>
  <c r="M84" i="1"/>
  <c r="R83" i="1"/>
  <c r="Q83" i="1"/>
  <c r="P83" i="1"/>
  <c r="O83" i="1"/>
  <c r="N83" i="1"/>
  <c r="M83" i="1"/>
  <c r="R82" i="1"/>
  <c r="Q82" i="1"/>
  <c r="P82" i="1"/>
  <c r="O82" i="1"/>
  <c r="N82" i="1"/>
  <c r="M82" i="1"/>
  <c r="R81" i="1"/>
  <c r="Q81" i="1"/>
  <c r="P81" i="1"/>
  <c r="O81" i="1"/>
  <c r="N81" i="1"/>
  <c r="M81" i="1"/>
  <c r="R80" i="1"/>
  <c r="Q80" i="1"/>
  <c r="P80" i="1"/>
  <c r="O80" i="1"/>
  <c r="N80" i="1"/>
  <c r="M80" i="1"/>
  <c r="R79" i="1"/>
  <c r="Q79" i="1"/>
  <c r="P79" i="1"/>
  <c r="O79" i="1"/>
  <c r="N79" i="1"/>
  <c r="M79" i="1"/>
  <c r="R78" i="1"/>
  <c r="Q78" i="1"/>
  <c r="P78" i="1"/>
  <c r="O78" i="1"/>
  <c r="N78" i="1"/>
  <c r="M78" i="1"/>
  <c r="R77" i="1"/>
  <c r="Q77" i="1"/>
  <c r="P77" i="1"/>
  <c r="O77" i="1"/>
  <c r="N77" i="1"/>
  <c r="M77" i="1"/>
  <c r="R76" i="1"/>
  <c r="Q76" i="1"/>
  <c r="P76" i="1"/>
  <c r="O76" i="1"/>
  <c r="N76" i="1"/>
  <c r="M76" i="1"/>
  <c r="R75" i="1"/>
  <c r="Q75" i="1"/>
  <c r="P75" i="1"/>
  <c r="O75" i="1"/>
  <c r="N75" i="1"/>
  <c r="M75" i="1"/>
  <c r="R74" i="1"/>
  <c r="Q74" i="1"/>
  <c r="P74" i="1"/>
  <c r="O74" i="1"/>
  <c r="N74" i="1"/>
  <c r="M74" i="1"/>
  <c r="R73" i="1"/>
  <c r="Q73" i="1"/>
  <c r="P73" i="1"/>
  <c r="O73" i="1"/>
  <c r="N73" i="1"/>
  <c r="M73" i="1"/>
  <c r="R72" i="1"/>
  <c r="Q72" i="1"/>
  <c r="P72" i="1"/>
  <c r="O72" i="1"/>
  <c r="N72" i="1"/>
  <c r="M72" i="1"/>
  <c r="R71" i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Y87" i="1" l="1"/>
  <c r="Y45" i="1"/>
  <c r="Y54" i="1"/>
  <c r="Y78" i="1"/>
  <c r="Y24" i="1"/>
  <c r="W27" i="1"/>
  <c r="Y36" i="1"/>
  <c r="W60" i="1"/>
  <c r="Y69" i="1"/>
  <c r="Y90" i="1"/>
  <c r="Y21" i="1"/>
  <c r="W51" i="1"/>
  <c r="Y60" i="1"/>
  <c r="Y72" i="1"/>
  <c r="X84" i="1"/>
  <c r="Y15" i="1"/>
  <c r="W18" i="1"/>
  <c r="Y27" i="1"/>
  <c r="Y39" i="1"/>
  <c r="Y48" i="1"/>
  <c r="X75" i="1"/>
  <c r="Y84" i="1"/>
  <c r="Y12" i="1"/>
  <c r="X42" i="1"/>
  <c r="Y75" i="1"/>
  <c r="W9" i="1"/>
  <c r="Y42" i="1"/>
  <c r="X78" i="1"/>
  <c r="Y3" i="1"/>
  <c r="X45" i="1"/>
  <c r="Y66" i="1"/>
  <c r="W69" i="1"/>
  <c r="Y33" i="1"/>
  <c r="W36" i="1"/>
  <c r="Y63" i="1"/>
  <c r="X51" i="1"/>
  <c r="X9" i="1"/>
  <c r="X18" i="1"/>
  <c r="X27" i="1"/>
  <c r="X36" i="1"/>
  <c r="W45" i="1"/>
  <c r="X69" i="1"/>
  <c r="W78" i="1"/>
  <c r="W87" i="1"/>
  <c r="W3" i="1"/>
  <c r="W12" i="1"/>
  <c r="W21" i="1"/>
  <c r="Z54" i="1"/>
  <c r="Z63" i="1"/>
  <c r="X87" i="1"/>
  <c r="X3" i="1"/>
  <c r="X12" i="1"/>
  <c r="X21" i="1"/>
  <c r="W30" i="1"/>
  <c r="Z39" i="1"/>
  <c r="X54" i="1"/>
  <c r="X63" i="1"/>
  <c r="W72" i="1"/>
  <c r="X30" i="1"/>
  <c r="X39" i="1"/>
  <c r="W48" i="1"/>
  <c r="X72" i="1"/>
  <c r="Z81" i="1"/>
  <c r="W90" i="1"/>
  <c r="W15" i="1"/>
  <c r="Z24" i="1"/>
  <c r="W33" i="1"/>
  <c r="X48" i="1"/>
  <c r="Y51" i="1"/>
  <c r="W57" i="1"/>
  <c r="W66" i="1"/>
  <c r="X81" i="1"/>
  <c r="X90" i="1"/>
  <c r="X60" i="1"/>
  <c r="X15" i="1"/>
  <c r="X24" i="1"/>
  <c r="X33" i="1"/>
  <c r="W42" i="1"/>
  <c r="X57" i="1"/>
  <c r="X66" i="1"/>
  <c r="W75" i="1"/>
  <c r="W84" i="1"/>
  <c r="Z33" i="1"/>
  <c r="Z48" i="1"/>
  <c r="Z57" i="1"/>
  <c r="Z66" i="1"/>
  <c r="Z75" i="1"/>
  <c r="Z84" i="1"/>
  <c r="AA3" i="1"/>
  <c r="AA9" i="1"/>
  <c r="AA12" i="1"/>
  <c r="AA15" i="1"/>
  <c r="AA18" i="1"/>
  <c r="AA21" i="1"/>
  <c r="AA24" i="1"/>
  <c r="AA27" i="1"/>
  <c r="AA30" i="1"/>
  <c r="AA33" i="1"/>
  <c r="AA36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A81" i="1"/>
  <c r="AA84" i="1"/>
  <c r="AA87" i="1"/>
  <c r="AA90" i="1"/>
  <c r="AB3" i="1"/>
  <c r="AB9" i="1"/>
  <c r="AB12" i="1"/>
  <c r="AB15" i="1"/>
  <c r="AB18" i="1"/>
  <c r="AB21" i="1"/>
  <c r="AB24" i="1"/>
  <c r="AB27" i="1"/>
  <c r="AB30" i="1"/>
  <c r="AB33" i="1"/>
  <c r="AB36" i="1"/>
  <c r="AB39" i="1"/>
  <c r="AB42" i="1"/>
  <c r="AB45" i="1"/>
  <c r="AB48" i="1"/>
  <c r="AB51" i="1"/>
  <c r="AB54" i="1"/>
  <c r="AB57" i="1"/>
  <c r="AB60" i="1"/>
  <c r="AB63" i="1"/>
  <c r="AB66" i="1"/>
  <c r="AB69" i="1"/>
  <c r="AB72" i="1"/>
  <c r="AB75" i="1"/>
  <c r="AB78" i="1"/>
  <c r="AB81" i="1"/>
  <c r="AB84" i="1"/>
  <c r="AB87" i="1"/>
  <c r="AB90" i="1"/>
  <c r="Z15" i="1"/>
  <c r="Z42" i="1"/>
  <c r="Z51" i="1"/>
  <c r="Z60" i="1"/>
  <c r="Z72" i="1"/>
  <c r="Z90" i="1"/>
  <c r="Y30" i="1"/>
  <c r="Y57" i="1"/>
  <c r="Z3" i="1"/>
  <c r="Z12" i="1"/>
  <c r="Z21" i="1"/>
  <c r="Z30" i="1"/>
  <c r="Z36" i="1"/>
  <c r="Z69" i="1"/>
  <c r="Z78" i="1"/>
  <c r="Z87" i="1"/>
  <c r="Y9" i="1"/>
  <c r="Y18" i="1"/>
  <c r="Z9" i="1"/>
  <c r="Z18" i="1"/>
  <c r="Z27" i="1"/>
  <c r="Z45" i="1"/>
  <c r="W24" i="1"/>
  <c r="W39" i="1"/>
  <c r="W54" i="1"/>
  <c r="W63" i="1"/>
  <c r="W81" i="1"/>
  <c r="Y81" i="1"/>
  <c r="X93" i="1" l="1"/>
  <c r="W93" i="1"/>
  <c r="X95" i="1"/>
  <c r="Y95" i="1"/>
  <c r="AB93" i="1"/>
  <c r="AB95" i="1"/>
  <c r="AA95" i="1"/>
  <c r="AA93" i="1"/>
  <c r="Y93" i="1"/>
  <c r="W95" i="1"/>
  <c r="Z95" i="1"/>
  <c r="Z93" i="1"/>
  <c r="X96" i="1" l="1"/>
  <c r="Z94" i="1"/>
  <c r="Z96" i="1"/>
  <c r="Y94" i="1"/>
  <c r="AA94" i="1"/>
  <c r="AA96" i="1"/>
  <c r="AB96" i="1"/>
  <c r="W96" i="1"/>
  <c r="AB94" i="1"/>
  <c r="W94" i="1"/>
  <c r="X94" i="1"/>
  <c r="Y96" i="1"/>
</calcChain>
</file>

<file path=xl/sharedStrings.xml><?xml version="1.0" encoding="utf-8"?>
<sst xmlns="http://schemas.openxmlformats.org/spreadsheetml/2006/main" count="423" uniqueCount="51">
  <si>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</si>
  <si>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</si>
  <si>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</si>
  <si>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</si>
  <si>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</si>
  <si>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</si>
  <si>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</si>
  <si>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</si>
  <si>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</si>
  <si>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</si>
  <si>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</si>
  <si>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</si>
  <si>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</si>
  <si>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</si>
  <si>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</si>
  <si>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</si>
  <si>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</si>
  <si>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</si>
  <si>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</si>
  <si>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</si>
  <si>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</si>
  <si>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</si>
  <si>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</si>
  <si>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</si>
  <si>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</si>
  <si>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</si>
  <si>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</si>
  <si>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</si>
  <si>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</si>
  <si>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</si>
  <si>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</t>
  </si>
  <si>
    <t>Std</t>
  </si>
  <si>
    <t>CPU</t>
  </si>
  <si>
    <t>OLOA</t>
  </si>
  <si>
    <t>LOA</t>
  </si>
  <si>
    <t>PSO</t>
  </si>
  <si>
    <t>GA</t>
  </si>
  <si>
    <t>GSA</t>
  </si>
  <si>
    <t>WOA</t>
  </si>
  <si>
    <t>Functions</t>
  </si>
  <si>
    <t>Mesure</t>
  </si>
  <si>
    <t>Function</t>
  </si>
  <si>
    <t>Comparison of optimization results for the CEC benchmark functions 2017 (100 Dim)</t>
  </si>
  <si>
    <t>The Function F2 was Delete in CEC 2017</t>
  </si>
  <si>
    <t>OLOA versus LOA</t>
  </si>
  <si>
    <t>OLOA versus PSO</t>
  </si>
  <si>
    <t>OLOA versus GA</t>
  </si>
  <si>
    <t>OLOA versus GSA</t>
  </si>
  <si>
    <t>OLOA versus WOA</t>
  </si>
  <si>
    <t>Deleted</t>
  </si>
  <si>
    <t>P-value of the T-test analysis for the CEC benchmark functions 2017 (100 Dim)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</si>
</sst>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11" fontId="0" fillId="0" borderId="3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1" fontId="4" fillId="0" borderId="3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center" vertical="top"/>
    </xf>
    <xf numFmtId="11" fontId="1" fillId="0" borderId="3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11" fontId="0" fillId="0" borderId="4" xfId="0" applyNumberForma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11" fontId="1" fillId="0" borderId="4" xfId="0" applyNumberFormat="1" applyFont="1" applyBorder="1" applyAlignment="1">
      <alignment horizontal="left" vertical="top"/>
    </xf>
    <xf numFmtId="11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K2:R92" totalsRowShown="0" headerRowDxfId="10" dataDxfId="9">
  <autoFilter ref="K2:R92" xr:uid="{00000000-0009-0000-0100-000001000000}"/>
  <tableColumns count="8">
    <tableColumn id="1" xr3:uid="{00000000-0010-0000-0000-000001000000}" name="Functions" dataDxfId="8"/>
    <tableColumn id="2" xr3:uid="{00000000-0010-0000-0000-000002000000}" name="Mesure" dataDxfId="7"/>
    <tableColumn id="3" xr3:uid="{00000000-0010-0000-0000-000003000000}" name="OLOA" dataDxfId="6">
      <calculatedColumnFormula>D3</calculatedColumnFormula>
    </tableColumn>
    <tableColumn id="4" xr3:uid="{00000000-0010-0000-0000-000004000000}" name="LOA" dataDxfId="5">
      <calculatedColumnFormula>E3</calculatedColumnFormula>
    </tableColumn>
    <tableColumn id="6" xr3:uid="{00000000-0010-0000-0000-000006000000}" name="PSO" dataDxfId="4">
      <calculatedColumnFormula>F3</calculatedColumnFormula>
    </tableColumn>
    <tableColumn id="7" xr3:uid="{00000000-0010-0000-0000-000007000000}" name="GA" dataDxfId="3">
      <calculatedColumnFormula>G3</calculatedColumnFormula>
    </tableColumn>
    <tableColumn id="8" xr3:uid="{00000000-0010-0000-0000-000008000000}" name="GSA" dataDxfId="2">
      <calculatedColumnFormula>H3</calculatedColumnFormula>
    </tableColumn>
    <tableColumn id="9" xr3:uid="{00000000-0010-0000-0000-000009000000}" name="WOA" dataDxfId="1">
      <calculatedColumnFormula>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opLeftCell="A39" workbookViewId="0">
      <selection activeCell="T9" sqref="T9"/>
    </sheetView>
  </sheetViews>
  <sheetFormatPr defaultRowHeight="14.4" x14ac:dyDescent="0.3"/>
  <cols>
    <col min="1" max="1" width="8.88671875" style="2"/>
    <col min="2" max="2" width="8" style="2" bestFit="1" customWidth="1"/>
    <col min="3" max="3" width="5.6640625" style="2" bestFit="1" customWidth="1"/>
    <col min="4" max="9" width="8.5546875" style="2" bestFit="1" customWidth="1"/>
    <col min="10" max="10" width="8.88671875" style="2" customWidth="1"/>
    <col min="11" max="11" width="11.33203125" style="2" customWidth="1"/>
    <col min="12" max="12" width="9.5546875" style="2" customWidth="1"/>
    <col min="13" max="18" width="8.5546875" style="2" customWidth="1"/>
    <col min="19" max="20" width="8.88671875" style="2" customWidth="1"/>
    <col min="21" max="16384" width="8.88671875" style="2"/>
  </cols>
  <sheetData>
    <row r="1" spans="1:28" ht="15" thickBot="1" x14ac:dyDescent="0.35">
      <c r="A1" s="6" t="s">
        <v>42</v>
      </c>
      <c r="B1" s="7"/>
      <c r="C1" s="7"/>
      <c r="D1" s="7"/>
      <c r="E1" s="7"/>
      <c r="F1" s="7"/>
      <c r="G1" s="7"/>
      <c r="H1" s="7"/>
      <c r="I1" s="7"/>
    </row>
    <row r="2" spans="1:28" x14ac:dyDescent="0.3">
      <c r="A2" s="13"/>
      <c r="B2" s="17" t="s">
        <v>41</v>
      </c>
      <c r="C2" s="17"/>
      <c r="D2" s="13" t="s">
        <v>33</v>
      </c>
      <c r="E2" s="13" t="s">
        <v>34</v>
      </c>
      <c r="F2" s="13" t="s">
        <v>35</v>
      </c>
      <c r="G2" s="13" t="s">
        <v>36</v>
      </c>
      <c r="H2" s="13" t="s">
        <v>37</v>
      </c>
      <c r="I2" s="13" t="s">
        <v>38</v>
      </c>
      <c r="K2" s="1" t="s">
        <v>39</v>
      </c>
      <c r="L2" s="1" t="s">
        <v>40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U2" s="1" t="s">
        <v>39</v>
      </c>
      <c r="V2" s="1" t="s">
        <v>40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</row>
    <row r="3" spans="1:28" x14ac:dyDescent="0.3">
      <c r="A3" s="10"/>
      <c r="B3" s="9" t="s">
        <v>0</v>
      </c>
      <c r="C3" s="10" t="s">
        <v>30</v>
      </c>
      <c r="D3" s="15">
        <v>213956259687.2197</v>
      </c>
      <c r="E3" s="15">
        <v>296345692949.72546</v>
      </c>
      <c r="F3" s="15">
        <v>580782912823.69849</v>
      </c>
      <c r="G3" s="15">
        <v>590205965661.57556</v>
      </c>
      <c r="H3" s="15">
        <v>328211264627.08856</v>
      </c>
      <c r="I3" s="18">
        <v>212455262008.99438</v>
      </c>
      <c r="K3" s="2" t="s">
        <v>0</v>
      </c>
      <c r="L3" s="2" t="s">
        <v>30</v>
      </c>
      <c r="M3" s="3">
        <f t="shared" ref="M3:M34" si="0">D3</f>
        <v>213956259687.2197</v>
      </c>
      <c r="N3" s="3">
        <f t="shared" ref="N3:N34" si="1">E3</f>
        <v>296345692949.72546</v>
      </c>
      <c r="O3" s="3">
        <f t="shared" ref="O3:O34" si="2">F3</f>
        <v>580782912823.69849</v>
      </c>
      <c r="P3" s="3">
        <f t="shared" ref="P3:P34" si="3">G3</f>
        <v>590205965661.57556</v>
      </c>
      <c r="Q3" s="3">
        <f t="shared" ref="Q3:Q34" si="4">H3</f>
        <v>328211264627.08856</v>
      </c>
      <c r="R3" s="3">
        <f t="shared" ref="R3:R34" si="5">I3</f>
        <v>212455262008.99438</v>
      </c>
      <c r="U3" s="5" t="s">
        <v>0</v>
      </c>
      <c r="V3" s="2" t="s">
        <v>30</v>
      </c>
      <c r="W3" s="2">
        <f>_xlfn.RANK.EQ(Table1[[#This Row],[OLOA]],Table1[[#This Row],[OLOA]:[WOA]],1)</f>
        <v>2</v>
      </c>
      <c r="X3" s="2">
        <f>_xlfn.RANK.EQ(Table1[[#This Row],[LOA]],Table1[[#This Row],[OLOA]:[WOA]],1)</f>
        <v>3</v>
      </c>
      <c r="Y3" s="2">
        <f>_xlfn.RANK.EQ(Table1[[#This Row],[PSO]],Table1[[#This Row],[OLOA]:[WOA]],1)</f>
        <v>5</v>
      </c>
      <c r="Z3" s="2">
        <f>_xlfn.RANK.EQ(Table1[[#This Row],[GA]],Table1[[#This Row],[OLOA]:[WOA]],1)</f>
        <v>6</v>
      </c>
      <c r="AA3" s="2">
        <f>_xlfn.RANK.EQ(Table1[[#This Row],[GSA]],Table1[[#This Row],[OLOA]:[WOA]],1)</f>
        <v>4</v>
      </c>
      <c r="AB3" s="2">
        <f>_xlfn.RANK.EQ(Table1[[#This Row],[WOA]],Table1[[#This Row],[OLOA]:[WOA]],1)</f>
        <v>1</v>
      </c>
    </row>
    <row r="4" spans="1:28" x14ac:dyDescent="0.3">
      <c r="A4" s="8"/>
      <c r="B4" s="11"/>
      <c r="C4" s="8" t="s">
        <v>31</v>
      </c>
      <c r="D4" s="14">
        <v>7440242384.1381807</v>
      </c>
      <c r="E4" s="14">
        <v>27260421821.586792</v>
      </c>
      <c r="F4" s="14">
        <v>36359542139.656578</v>
      </c>
      <c r="G4" s="14">
        <v>30159467832.836586</v>
      </c>
      <c r="H4" s="14">
        <v>22136413506.008091</v>
      </c>
      <c r="I4" s="14">
        <v>12255445963.522795</v>
      </c>
      <c r="L4" s="2" t="s">
        <v>31</v>
      </c>
      <c r="M4" s="3">
        <f t="shared" si="0"/>
        <v>7440242384.1381807</v>
      </c>
      <c r="N4" s="3">
        <f t="shared" si="1"/>
        <v>27260421821.586792</v>
      </c>
      <c r="O4" s="3">
        <f t="shared" si="2"/>
        <v>36359542139.656578</v>
      </c>
      <c r="P4" s="3">
        <f t="shared" si="3"/>
        <v>30159467832.836586</v>
      </c>
      <c r="Q4" s="3">
        <f t="shared" si="4"/>
        <v>22136413506.008091</v>
      </c>
      <c r="R4" s="3">
        <f t="shared" si="5"/>
        <v>12255445963.522795</v>
      </c>
      <c r="U4" s="5"/>
      <c r="V4" s="2" t="s">
        <v>31</v>
      </c>
    </row>
    <row r="5" spans="1:28" x14ac:dyDescent="0.3">
      <c r="A5" s="8"/>
      <c r="B5" s="12"/>
      <c r="C5" s="13" t="s">
        <v>32</v>
      </c>
      <c r="D5" s="16">
        <v>0.52187499999999998</v>
      </c>
      <c r="E5" s="16">
        <v>0.171875</v>
      </c>
      <c r="F5" s="16">
        <v>0.19218750000000001</v>
      </c>
      <c r="G5" s="16">
        <v>0.21249999999999999</v>
      </c>
      <c r="H5" s="16">
        <v>0.79531249999999998</v>
      </c>
      <c r="I5" s="16">
        <v>0.1640625</v>
      </c>
      <c r="L5" s="2" t="s">
        <v>32</v>
      </c>
      <c r="M5" s="4">
        <f t="shared" si="0"/>
        <v>0.52187499999999998</v>
      </c>
      <c r="N5" s="4">
        <f t="shared" si="1"/>
        <v>0.171875</v>
      </c>
      <c r="O5" s="4">
        <f t="shared" si="2"/>
        <v>0.19218750000000001</v>
      </c>
      <c r="P5" s="4">
        <f t="shared" si="3"/>
        <v>0.21249999999999999</v>
      </c>
      <c r="Q5" s="4">
        <f t="shared" si="4"/>
        <v>0.79531249999999998</v>
      </c>
      <c r="R5" s="4">
        <f t="shared" si="5"/>
        <v>0.1640625</v>
      </c>
      <c r="U5" s="5"/>
      <c r="V5" s="2" t="s">
        <v>32</v>
      </c>
    </row>
    <row r="6" spans="1:28" x14ac:dyDescent="0.3">
      <c r="A6" s="8"/>
      <c r="B6" s="9" t="s">
        <v>1</v>
      </c>
      <c r="C6" s="10" t="s">
        <v>30</v>
      </c>
      <c r="D6" s="20" t="s">
        <v>43</v>
      </c>
      <c r="E6" s="20"/>
      <c r="F6" s="20"/>
      <c r="G6" s="20"/>
      <c r="H6" s="20"/>
      <c r="I6" s="20"/>
      <c r="K6" s="2" t="s">
        <v>1</v>
      </c>
      <c r="L6" s="2" t="s">
        <v>30</v>
      </c>
      <c r="M6" s="3" t="str">
        <f t="shared" si="0"/>
        <v>The Function F2 was Delete in CEC 2017</v>
      </c>
      <c r="N6" s="3">
        <f t="shared" si="1"/>
        <v>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U6" s="5" t="s">
        <v>1</v>
      </c>
      <c r="V6" s="2" t="s">
        <v>30</v>
      </c>
    </row>
    <row r="7" spans="1:28" x14ac:dyDescent="0.3">
      <c r="A7" s="8"/>
      <c r="B7" s="11"/>
      <c r="C7" s="8" t="s">
        <v>31</v>
      </c>
      <c r="D7" s="21"/>
      <c r="E7" s="21"/>
      <c r="F7" s="21"/>
      <c r="G7" s="21"/>
      <c r="H7" s="21"/>
      <c r="I7" s="21"/>
      <c r="L7" s="2" t="s">
        <v>31</v>
      </c>
      <c r="M7" s="3">
        <f t="shared" si="0"/>
        <v>0</v>
      </c>
      <c r="N7" s="3">
        <f t="shared" si="1"/>
        <v>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U7" s="5"/>
      <c r="V7" s="2" t="s">
        <v>31</v>
      </c>
    </row>
    <row r="8" spans="1:28" x14ac:dyDescent="0.3">
      <c r="A8" s="8"/>
      <c r="B8" s="12"/>
      <c r="C8" s="13" t="s">
        <v>32</v>
      </c>
      <c r="D8" s="22"/>
      <c r="E8" s="22"/>
      <c r="F8" s="22"/>
      <c r="G8" s="22"/>
      <c r="H8" s="22"/>
      <c r="I8" s="22"/>
      <c r="L8" s="2" t="s">
        <v>32</v>
      </c>
      <c r="M8" s="4">
        <f t="shared" si="0"/>
        <v>0</v>
      </c>
      <c r="N8" s="4">
        <f t="shared" si="1"/>
        <v>0</v>
      </c>
      <c r="O8" s="4">
        <f t="shared" si="2"/>
        <v>0</v>
      </c>
      <c r="P8" s="4">
        <f t="shared" si="3"/>
        <v>0</v>
      </c>
      <c r="Q8" s="4">
        <f t="shared" si="4"/>
        <v>0</v>
      </c>
      <c r="R8" s="4">
        <f t="shared" si="5"/>
        <v>0</v>
      </c>
      <c r="U8" s="5"/>
      <c r="V8" s="2" t="s">
        <v>32</v>
      </c>
    </row>
    <row r="9" spans="1:28" x14ac:dyDescent="0.3">
      <c r="A9" s="8"/>
      <c r="B9" s="9" t="s">
        <v>2</v>
      </c>
      <c r="C9" s="10" t="s">
        <v>30</v>
      </c>
      <c r="D9" s="18">
        <v>459642.65621068748</v>
      </c>
      <c r="E9" s="15">
        <v>492804.94977472693</v>
      </c>
      <c r="F9" s="15">
        <v>1550629.6670570779</v>
      </c>
      <c r="G9" s="15">
        <v>34306848776732.98</v>
      </c>
      <c r="H9" s="15">
        <v>436013573.05838758</v>
      </c>
      <c r="I9" s="15">
        <v>919653.7318571778</v>
      </c>
      <c r="K9" s="2" t="s">
        <v>2</v>
      </c>
      <c r="L9" s="2" t="s">
        <v>30</v>
      </c>
      <c r="M9" s="3">
        <f t="shared" si="0"/>
        <v>459642.65621068748</v>
      </c>
      <c r="N9" s="3">
        <f t="shared" si="1"/>
        <v>492804.94977472693</v>
      </c>
      <c r="O9" s="3">
        <f t="shared" si="2"/>
        <v>1550629.6670570779</v>
      </c>
      <c r="P9" s="3">
        <f t="shared" si="3"/>
        <v>34306848776732.98</v>
      </c>
      <c r="Q9" s="3">
        <f t="shared" si="4"/>
        <v>436013573.05838758</v>
      </c>
      <c r="R9" s="3">
        <f t="shared" si="5"/>
        <v>919653.7318571778</v>
      </c>
      <c r="U9" s="5" t="s">
        <v>2</v>
      </c>
      <c r="V9" s="2" t="s">
        <v>30</v>
      </c>
      <c r="W9" s="2">
        <f>_xlfn.RANK.EQ(Table1[[#This Row],[OLOA]],Table1[[#This Row],[OLOA]:[WOA]],1)</f>
        <v>1</v>
      </c>
      <c r="X9" s="2">
        <f>_xlfn.RANK.EQ(Table1[[#This Row],[LOA]],Table1[[#This Row],[OLOA]:[WOA]],1)</f>
        <v>2</v>
      </c>
      <c r="Y9" s="2">
        <f>_xlfn.RANK.EQ(Table1[[#This Row],[PSO]],Table1[[#This Row],[OLOA]:[WOA]],1)</f>
        <v>4</v>
      </c>
      <c r="Z9" s="2">
        <f>_xlfn.RANK.EQ(Table1[[#This Row],[GA]],Table1[[#This Row],[OLOA]:[WOA]],1)</f>
        <v>6</v>
      </c>
      <c r="AA9" s="2">
        <f>_xlfn.RANK.EQ(Table1[[#This Row],[GSA]],Table1[[#This Row],[OLOA]:[WOA]],1)</f>
        <v>5</v>
      </c>
      <c r="AB9" s="2">
        <f>_xlfn.RANK.EQ(Table1[[#This Row],[WOA]],Table1[[#This Row],[OLOA]:[WOA]],1)</f>
        <v>3</v>
      </c>
    </row>
    <row r="10" spans="1:28" x14ac:dyDescent="0.3">
      <c r="A10" s="8"/>
      <c r="B10" s="11"/>
      <c r="C10" s="8" t="s">
        <v>31</v>
      </c>
      <c r="D10" s="14">
        <v>84338.475824989233</v>
      </c>
      <c r="E10" s="14">
        <v>71618.958184482894</v>
      </c>
      <c r="F10" s="14">
        <v>269963.53347860783</v>
      </c>
      <c r="G10" s="14">
        <v>95225455294616.141</v>
      </c>
      <c r="H10" s="14">
        <v>762328809.59271443</v>
      </c>
      <c r="I10" s="14">
        <v>87107.129270020974</v>
      </c>
      <c r="L10" s="2" t="s">
        <v>31</v>
      </c>
      <c r="M10" s="3">
        <f t="shared" si="0"/>
        <v>84338.475824989233</v>
      </c>
      <c r="N10" s="3">
        <f t="shared" si="1"/>
        <v>71618.958184482894</v>
      </c>
      <c r="O10" s="3">
        <f t="shared" si="2"/>
        <v>269963.53347860783</v>
      </c>
      <c r="P10" s="3">
        <f t="shared" si="3"/>
        <v>95225455294616.141</v>
      </c>
      <c r="Q10" s="3">
        <f t="shared" si="4"/>
        <v>762328809.59271443</v>
      </c>
      <c r="R10" s="3">
        <f t="shared" si="5"/>
        <v>87107.129270020974</v>
      </c>
      <c r="U10" s="5"/>
      <c r="V10" s="2" t="s">
        <v>31</v>
      </c>
    </row>
    <row r="11" spans="1:28" x14ac:dyDescent="0.3">
      <c r="A11" s="8"/>
      <c r="B11" s="12"/>
      <c r="C11" s="13" t="s">
        <v>32</v>
      </c>
      <c r="D11" s="16">
        <v>0.47187499999999999</v>
      </c>
      <c r="E11" s="16">
        <v>0.171875</v>
      </c>
      <c r="F11" s="16">
        <v>0.13750000000000001</v>
      </c>
      <c r="G11" s="16">
        <v>0.17343749999999999</v>
      </c>
      <c r="H11" s="16">
        <v>0.8046875</v>
      </c>
      <c r="I11" s="16">
        <v>0.15781249999999999</v>
      </c>
      <c r="L11" s="2" t="s">
        <v>32</v>
      </c>
      <c r="M11" s="4">
        <f t="shared" si="0"/>
        <v>0.47187499999999999</v>
      </c>
      <c r="N11" s="4">
        <f t="shared" si="1"/>
        <v>0.171875</v>
      </c>
      <c r="O11" s="4">
        <f t="shared" si="2"/>
        <v>0.13750000000000001</v>
      </c>
      <c r="P11" s="4">
        <f t="shared" si="3"/>
        <v>0.17343749999999999</v>
      </c>
      <c r="Q11" s="4">
        <f t="shared" si="4"/>
        <v>0.8046875</v>
      </c>
      <c r="R11" s="4">
        <f t="shared" si="5"/>
        <v>0.15781249999999999</v>
      </c>
      <c r="U11" s="5"/>
      <c r="V11" s="2" t="s">
        <v>32</v>
      </c>
    </row>
    <row r="12" spans="1:28" x14ac:dyDescent="0.3">
      <c r="A12" s="8"/>
      <c r="B12" s="9" t="s">
        <v>3</v>
      </c>
      <c r="C12" s="10" t="s">
        <v>30</v>
      </c>
      <c r="D12" s="15">
        <v>68176.449505708093</v>
      </c>
      <c r="E12" s="15">
        <v>120422.52491665838</v>
      </c>
      <c r="F12" s="15">
        <v>238854.62999905311</v>
      </c>
      <c r="G12" s="15">
        <v>308678.34191582527</v>
      </c>
      <c r="H12" s="15">
        <v>143087.16691735614</v>
      </c>
      <c r="I12" s="18">
        <v>61432.665987821027</v>
      </c>
      <c r="K12" s="2" t="s">
        <v>3</v>
      </c>
      <c r="L12" s="2" t="s">
        <v>30</v>
      </c>
      <c r="M12" s="3">
        <f t="shared" si="0"/>
        <v>68176.449505708093</v>
      </c>
      <c r="N12" s="3">
        <f t="shared" si="1"/>
        <v>120422.52491665838</v>
      </c>
      <c r="O12" s="3">
        <f t="shared" si="2"/>
        <v>238854.62999905311</v>
      </c>
      <c r="P12" s="3">
        <f t="shared" si="3"/>
        <v>308678.34191582527</v>
      </c>
      <c r="Q12" s="3">
        <f t="shared" si="4"/>
        <v>143087.16691735614</v>
      </c>
      <c r="R12" s="3">
        <f t="shared" si="5"/>
        <v>61432.665987821027</v>
      </c>
      <c r="U12" s="5" t="s">
        <v>3</v>
      </c>
      <c r="V12" s="2" t="s">
        <v>30</v>
      </c>
      <c r="W12" s="2">
        <f>_xlfn.RANK.EQ(Table1[[#This Row],[OLOA]],Table1[[#This Row],[OLOA]:[WOA]],1)</f>
        <v>2</v>
      </c>
      <c r="X12" s="2">
        <f>_xlfn.RANK.EQ(Table1[[#This Row],[LOA]],Table1[[#This Row],[OLOA]:[WOA]],1)</f>
        <v>3</v>
      </c>
      <c r="Y12" s="2">
        <f>_xlfn.RANK.EQ(Table1[[#This Row],[PSO]],Table1[[#This Row],[OLOA]:[WOA]],1)</f>
        <v>5</v>
      </c>
      <c r="Z12" s="2">
        <f>_xlfn.RANK.EQ(Table1[[#This Row],[GA]],Table1[[#This Row],[OLOA]:[WOA]],1)</f>
        <v>6</v>
      </c>
      <c r="AA12" s="2">
        <f>_xlfn.RANK.EQ(Table1[[#This Row],[GSA]],Table1[[#This Row],[OLOA]:[WOA]],1)</f>
        <v>4</v>
      </c>
      <c r="AB12" s="2">
        <f>_xlfn.RANK.EQ(Table1[[#This Row],[WOA]],Table1[[#This Row],[OLOA]:[WOA]],1)</f>
        <v>1</v>
      </c>
    </row>
    <row r="13" spans="1:28" x14ac:dyDescent="0.3">
      <c r="A13" s="8"/>
      <c r="B13" s="11"/>
      <c r="C13" s="8" t="s">
        <v>31</v>
      </c>
      <c r="D13" s="14">
        <v>9356.1000238447614</v>
      </c>
      <c r="E13" s="14">
        <v>35066.780742768271</v>
      </c>
      <c r="F13" s="14">
        <v>26940.820316685658</v>
      </c>
      <c r="G13" s="14">
        <v>51834.511134574634</v>
      </c>
      <c r="H13" s="14">
        <v>32211.53596143426</v>
      </c>
      <c r="I13" s="14">
        <v>12124.99243533942</v>
      </c>
      <c r="L13" s="2" t="s">
        <v>31</v>
      </c>
      <c r="M13" s="3">
        <f t="shared" si="0"/>
        <v>9356.1000238447614</v>
      </c>
      <c r="N13" s="3">
        <f t="shared" si="1"/>
        <v>35066.780742768271</v>
      </c>
      <c r="O13" s="3">
        <f t="shared" si="2"/>
        <v>26940.820316685658</v>
      </c>
      <c r="P13" s="3">
        <f t="shared" si="3"/>
        <v>51834.511134574634</v>
      </c>
      <c r="Q13" s="3">
        <f t="shared" si="4"/>
        <v>32211.53596143426</v>
      </c>
      <c r="R13" s="3">
        <f t="shared" si="5"/>
        <v>12124.99243533942</v>
      </c>
      <c r="U13" s="5"/>
      <c r="V13" s="2" t="s">
        <v>31</v>
      </c>
    </row>
    <row r="14" spans="1:28" x14ac:dyDescent="0.3">
      <c r="A14" s="8"/>
      <c r="B14" s="12"/>
      <c r="C14" s="13" t="s">
        <v>32</v>
      </c>
      <c r="D14" s="16">
        <v>0.53437500000000004</v>
      </c>
      <c r="E14" s="16">
        <v>0.19375000000000001</v>
      </c>
      <c r="F14" s="16">
        <v>0.17499999999999999</v>
      </c>
      <c r="G14" s="16">
        <v>0.19062499999999999</v>
      </c>
      <c r="H14" s="16">
        <v>0.79531249999999998</v>
      </c>
      <c r="I14" s="16">
        <v>0.19218750000000001</v>
      </c>
      <c r="L14" s="2" t="s">
        <v>32</v>
      </c>
      <c r="M14" s="4">
        <f t="shared" si="0"/>
        <v>0.53437500000000004</v>
      </c>
      <c r="N14" s="4">
        <f t="shared" si="1"/>
        <v>0.19375000000000001</v>
      </c>
      <c r="O14" s="4">
        <f t="shared" si="2"/>
        <v>0.17499999999999999</v>
      </c>
      <c r="P14" s="4">
        <f t="shared" si="3"/>
        <v>0.19062499999999999</v>
      </c>
      <c r="Q14" s="4">
        <f t="shared" si="4"/>
        <v>0.79531249999999998</v>
      </c>
      <c r="R14" s="4">
        <f t="shared" si="5"/>
        <v>0.19218750000000001</v>
      </c>
      <c r="U14" s="5"/>
      <c r="V14" s="2" t="s">
        <v>32</v>
      </c>
    </row>
    <row r="15" spans="1:28" x14ac:dyDescent="0.3">
      <c r="A15" s="8"/>
      <c r="B15" s="9" t="s">
        <v>4</v>
      </c>
      <c r="C15" s="10" t="s">
        <v>30</v>
      </c>
      <c r="D15" s="18">
        <v>1743.2977982411478</v>
      </c>
      <c r="E15" s="15">
        <v>2141.0730211983487</v>
      </c>
      <c r="F15" s="15">
        <v>3022.8590194418152</v>
      </c>
      <c r="G15" s="15">
        <v>2998.7116003268675</v>
      </c>
      <c r="H15" s="15">
        <v>2352.2707837894718</v>
      </c>
      <c r="I15" s="15">
        <v>2134.7315060167484</v>
      </c>
      <c r="K15" s="2" t="s">
        <v>4</v>
      </c>
      <c r="L15" s="2" t="s">
        <v>30</v>
      </c>
      <c r="M15" s="3">
        <f t="shared" si="0"/>
        <v>1743.2977982411478</v>
      </c>
      <c r="N15" s="3">
        <f t="shared" si="1"/>
        <v>2141.0730211983487</v>
      </c>
      <c r="O15" s="3">
        <f t="shared" si="2"/>
        <v>3022.8590194418152</v>
      </c>
      <c r="P15" s="3">
        <f t="shared" si="3"/>
        <v>2998.7116003268675</v>
      </c>
      <c r="Q15" s="3">
        <f t="shared" si="4"/>
        <v>2352.2707837894718</v>
      </c>
      <c r="R15" s="3">
        <f t="shared" si="5"/>
        <v>2134.7315060167484</v>
      </c>
      <c r="U15" s="5" t="s">
        <v>4</v>
      </c>
      <c r="V15" s="2" t="s">
        <v>30</v>
      </c>
      <c r="W15" s="2">
        <f>_xlfn.RANK.EQ(Table1[[#This Row],[OLOA]],Table1[[#This Row],[OLOA]:[WOA]],1)</f>
        <v>1</v>
      </c>
      <c r="X15" s="2">
        <f>_xlfn.RANK.EQ(Table1[[#This Row],[LOA]],Table1[[#This Row],[OLOA]:[WOA]],1)</f>
        <v>3</v>
      </c>
      <c r="Y15" s="2">
        <f>_xlfn.RANK.EQ(Table1[[#This Row],[PSO]],Table1[[#This Row],[OLOA]:[WOA]],1)</f>
        <v>6</v>
      </c>
      <c r="Z15" s="2">
        <f>_xlfn.RANK.EQ(Table1[[#This Row],[GA]],Table1[[#This Row],[OLOA]:[WOA]],1)</f>
        <v>5</v>
      </c>
      <c r="AA15" s="2">
        <f>_xlfn.RANK.EQ(Table1[[#This Row],[GSA]],Table1[[#This Row],[OLOA]:[WOA]],1)</f>
        <v>4</v>
      </c>
      <c r="AB15" s="2">
        <f>_xlfn.RANK.EQ(Table1[[#This Row],[WOA]],Table1[[#This Row],[OLOA]:[WOA]],1)</f>
        <v>2</v>
      </c>
    </row>
    <row r="16" spans="1:28" x14ac:dyDescent="0.3">
      <c r="A16" s="8"/>
      <c r="B16" s="11"/>
      <c r="C16" s="8" t="s">
        <v>31</v>
      </c>
      <c r="D16" s="14">
        <v>56.350234396491381</v>
      </c>
      <c r="E16" s="14">
        <v>109.81579743909052</v>
      </c>
      <c r="F16" s="14">
        <v>128.86062707440843</v>
      </c>
      <c r="G16" s="14">
        <v>60.038879738612678</v>
      </c>
      <c r="H16" s="14">
        <v>86.707206245086283</v>
      </c>
      <c r="I16" s="14">
        <v>93.295071466986244</v>
      </c>
      <c r="L16" s="2" t="s">
        <v>31</v>
      </c>
      <c r="M16" s="3">
        <f t="shared" si="0"/>
        <v>56.350234396491381</v>
      </c>
      <c r="N16" s="3">
        <f t="shared" si="1"/>
        <v>109.81579743909052</v>
      </c>
      <c r="O16" s="3">
        <f t="shared" si="2"/>
        <v>128.86062707440843</v>
      </c>
      <c r="P16" s="3">
        <f t="shared" si="3"/>
        <v>60.038879738612678</v>
      </c>
      <c r="Q16" s="3">
        <f t="shared" si="4"/>
        <v>86.707206245086283</v>
      </c>
      <c r="R16" s="3">
        <f t="shared" si="5"/>
        <v>93.295071466986244</v>
      </c>
      <c r="U16" s="5"/>
      <c r="V16" s="2" t="s">
        <v>31</v>
      </c>
    </row>
    <row r="17" spans="1:28" x14ac:dyDescent="0.3">
      <c r="A17" s="8"/>
      <c r="B17" s="12"/>
      <c r="C17" s="13" t="s">
        <v>32</v>
      </c>
      <c r="D17" s="16">
        <v>0.79218750000000004</v>
      </c>
      <c r="E17" s="16">
        <v>0.22812499999999999</v>
      </c>
      <c r="F17" s="16">
        <v>0.17499999999999999</v>
      </c>
      <c r="G17" s="16">
        <v>0.19218750000000001</v>
      </c>
      <c r="H17" s="16">
        <v>0.80625000000000002</v>
      </c>
      <c r="I17" s="16">
        <v>0.19062499999999999</v>
      </c>
      <c r="L17" s="2" t="s">
        <v>32</v>
      </c>
      <c r="M17" s="4">
        <f t="shared" si="0"/>
        <v>0.79218750000000004</v>
      </c>
      <c r="N17" s="4">
        <f t="shared" si="1"/>
        <v>0.22812499999999999</v>
      </c>
      <c r="O17" s="4">
        <f t="shared" si="2"/>
        <v>0.17499999999999999</v>
      </c>
      <c r="P17" s="4">
        <f t="shared" si="3"/>
        <v>0.19218750000000001</v>
      </c>
      <c r="Q17" s="4">
        <f t="shared" si="4"/>
        <v>0.80625000000000002</v>
      </c>
      <c r="R17" s="4">
        <f t="shared" si="5"/>
        <v>0.19062499999999999</v>
      </c>
      <c r="U17" s="5"/>
      <c r="V17" s="2" t="s">
        <v>32</v>
      </c>
    </row>
    <row r="18" spans="1:28" x14ac:dyDescent="0.3">
      <c r="A18" s="8"/>
      <c r="B18" s="9" t="s">
        <v>5</v>
      </c>
      <c r="C18" s="10" t="s">
        <v>30</v>
      </c>
      <c r="D18" s="18">
        <v>697.21757692189499</v>
      </c>
      <c r="E18" s="15">
        <v>703.46176947371202</v>
      </c>
      <c r="F18" s="15">
        <v>760.70509449462895</v>
      </c>
      <c r="G18" s="15">
        <v>750.31669754474171</v>
      </c>
      <c r="H18" s="15">
        <v>726.39197550571851</v>
      </c>
      <c r="I18" s="15">
        <v>717.27863698350643</v>
      </c>
      <c r="K18" s="2" t="s">
        <v>5</v>
      </c>
      <c r="L18" s="2" t="s">
        <v>30</v>
      </c>
      <c r="M18" s="3">
        <f t="shared" si="0"/>
        <v>697.21757692189499</v>
      </c>
      <c r="N18" s="3">
        <f t="shared" si="1"/>
        <v>703.46176947371202</v>
      </c>
      <c r="O18" s="3">
        <f t="shared" si="2"/>
        <v>760.70509449462895</v>
      </c>
      <c r="P18" s="3">
        <f t="shared" si="3"/>
        <v>750.31669754474171</v>
      </c>
      <c r="Q18" s="3">
        <f t="shared" si="4"/>
        <v>726.39197550571851</v>
      </c>
      <c r="R18" s="3">
        <f t="shared" si="5"/>
        <v>717.27863698350643</v>
      </c>
      <c r="U18" s="5" t="s">
        <v>5</v>
      </c>
      <c r="V18" s="2" t="s">
        <v>30</v>
      </c>
      <c r="W18" s="2">
        <f>_xlfn.RANK.EQ(Table1[[#This Row],[OLOA]],Table1[[#This Row],[OLOA]:[WOA]],1)</f>
        <v>1</v>
      </c>
      <c r="X18" s="2">
        <f>_xlfn.RANK.EQ(Table1[[#This Row],[LOA]],Table1[[#This Row],[OLOA]:[WOA]],1)</f>
        <v>2</v>
      </c>
      <c r="Y18" s="2">
        <f>_xlfn.RANK.EQ(Table1[[#This Row],[PSO]],Table1[[#This Row],[OLOA]:[WOA]],1)</f>
        <v>6</v>
      </c>
      <c r="Z18" s="2">
        <f>_xlfn.RANK.EQ(Table1[[#This Row],[GA]],Table1[[#This Row],[OLOA]:[WOA]],1)</f>
        <v>5</v>
      </c>
      <c r="AA18" s="2">
        <f>_xlfn.RANK.EQ(Table1[[#This Row],[GSA]],Table1[[#This Row],[OLOA]:[WOA]],1)</f>
        <v>4</v>
      </c>
      <c r="AB18" s="2">
        <f>_xlfn.RANK.EQ(Table1[[#This Row],[WOA]],Table1[[#This Row],[OLOA]:[WOA]],1)</f>
        <v>3</v>
      </c>
    </row>
    <row r="19" spans="1:28" x14ac:dyDescent="0.3">
      <c r="A19" s="8"/>
      <c r="B19" s="11"/>
      <c r="C19" s="8" t="s">
        <v>31</v>
      </c>
      <c r="D19" s="14">
        <v>3.8993630444462761</v>
      </c>
      <c r="E19" s="14">
        <v>5.2815383011789008</v>
      </c>
      <c r="F19" s="14">
        <v>6.951114513154331</v>
      </c>
      <c r="G19" s="14">
        <v>7.2345667073836708</v>
      </c>
      <c r="H19" s="14">
        <v>2.8932501948066327</v>
      </c>
      <c r="I19" s="14">
        <v>3.9276444737163274</v>
      </c>
      <c r="L19" s="2" t="s">
        <v>31</v>
      </c>
      <c r="M19" s="3">
        <f t="shared" si="0"/>
        <v>3.8993630444462761</v>
      </c>
      <c r="N19" s="3">
        <f t="shared" si="1"/>
        <v>5.2815383011789008</v>
      </c>
      <c r="O19" s="3">
        <f t="shared" si="2"/>
        <v>6.951114513154331</v>
      </c>
      <c r="P19" s="3">
        <f t="shared" si="3"/>
        <v>7.2345667073836708</v>
      </c>
      <c r="Q19" s="3">
        <f t="shared" si="4"/>
        <v>2.8932501948066327</v>
      </c>
      <c r="R19" s="3">
        <f t="shared" si="5"/>
        <v>3.9276444737163274</v>
      </c>
      <c r="U19" s="5"/>
      <c r="V19" s="2" t="s">
        <v>31</v>
      </c>
    </row>
    <row r="20" spans="1:28" x14ac:dyDescent="0.3">
      <c r="A20" s="8"/>
      <c r="B20" s="12"/>
      <c r="C20" s="13" t="s">
        <v>32</v>
      </c>
      <c r="D20" s="16">
        <v>0.98281249999999998</v>
      </c>
      <c r="E20" s="16">
        <v>0.41093750000000001</v>
      </c>
      <c r="F20" s="16">
        <v>0.24843750000000001</v>
      </c>
      <c r="G20" s="16">
        <v>0.3</v>
      </c>
      <c r="H20" s="16">
        <v>0.93906250000000002</v>
      </c>
      <c r="I20" s="16">
        <v>0.28281250000000002</v>
      </c>
      <c r="L20" s="2" t="s">
        <v>32</v>
      </c>
      <c r="M20" s="4">
        <f t="shared" si="0"/>
        <v>0.98281249999999998</v>
      </c>
      <c r="N20" s="4">
        <f t="shared" si="1"/>
        <v>0.41093750000000001</v>
      </c>
      <c r="O20" s="4">
        <f t="shared" si="2"/>
        <v>0.24843750000000001</v>
      </c>
      <c r="P20" s="4">
        <f t="shared" si="3"/>
        <v>0.3</v>
      </c>
      <c r="Q20" s="4">
        <f t="shared" si="4"/>
        <v>0.93906250000000002</v>
      </c>
      <c r="R20" s="4">
        <f t="shared" si="5"/>
        <v>0.28281250000000002</v>
      </c>
      <c r="U20" s="5"/>
      <c r="V20" s="2" t="s">
        <v>32</v>
      </c>
    </row>
    <row r="21" spans="1:28" x14ac:dyDescent="0.3">
      <c r="A21" s="8"/>
      <c r="B21" s="9" t="s">
        <v>6</v>
      </c>
      <c r="C21" s="10" t="s">
        <v>30</v>
      </c>
      <c r="D21" s="18">
        <v>3911.2861451875506</v>
      </c>
      <c r="E21" s="15">
        <v>4893.3659203749576</v>
      </c>
      <c r="F21" s="15">
        <v>13088.652704579092</v>
      </c>
      <c r="G21" s="15">
        <v>12740.341400999059</v>
      </c>
      <c r="H21" s="15">
        <v>5977.5550649921697</v>
      </c>
      <c r="I21" s="15">
        <v>3916.2275218152026</v>
      </c>
      <c r="K21" s="2" t="s">
        <v>6</v>
      </c>
      <c r="L21" s="2" t="s">
        <v>30</v>
      </c>
      <c r="M21" s="3">
        <f t="shared" si="0"/>
        <v>3911.2861451875506</v>
      </c>
      <c r="N21" s="3">
        <f t="shared" si="1"/>
        <v>4893.3659203749576</v>
      </c>
      <c r="O21" s="3">
        <f t="shared" si="2"/>
        <v>13088.652704579092</v>
      </c>
      <c r="P21" s="3">
        <f t="shared" si="3"/>
        <v>12740.341400999059</v>
      </c>
      <c r="Q21" s="3">
        <f t="shared" si="4"/>
        <v>5977.5550649921697</v>
      </c>
      <c r="R21" s="3">
        <f t="shared" si="5"/>
        <v>3916.2275218152026</v>
      </c>
      <c r="U21" s="5" t="s">
        <v>6</v>
      </c>
      <c r="V21" s="2" t="s">
        <v>30</v>
      </c>
      <c r="W21" s="2">
        <f>_xlfn.RANK.EQ(Table1[[#This Row],[OLOA]],Table1[[#This Row],[OLOA]:[WOA]],1)</f>
        <v>1</v>
      </c>
      <c r="X21" s="2">
        <f>_xlfn.RANK.EQ(Table1[[#This Row],[LOA]],Table1[[#This Row],[OLOA]:[WOA]],1)</f>
        <v>3</v>
      </c>
      <c r="Y21" s="2">
        <f>_xlfn.RANK.EQ(Table1[[#This Row],[PSO]],Table1[[#This Row],[OLOA]:[WOA]],1)</f>
        <v>6</v>
      </c>
      <c r="Z21" s="2">
        <f>_xlfn.RANK.EQ(Table1[[#This Row],[GA]],Table1[[#This Row],[OLOA]:[WOA]],1)</f>
        <v>5</v>
      </c>
      <c r="AA21" s="2">
        <f>_xlfn.RANK.EQ(Table1[[#This Row],[GSA]],Table1[[#This Row],[OLOA]:[WOA]],1)</f>
        <v>4</v>
      </c>
      <c r="AB21" s="2">
        <f>_xlfn.RANK.EQ(Table1[[#This Row],[WOA]],Table1[[#This Row],[OLOA]:[WOA]],1)</f>
        <v>2</v>
      </c>
    </row>
    <row r="22" spans="1:28" x14ac:dyDescent="0.3">
      <c r="A22" s="8"/>
      <c r="B22" s="11"/>
      <c r="C22" s="8" t="s">
        <v>31</v>
      </c>
      <c r="D22" s="14">
        <v>127.8117889322161</v>
      </c>
      <c r="E22" s="14">
        <v>510.83019725504602</v>
      </c>
      <c r="F22" s="14">
        <v>835.95897721581366</v>
      </c>
      <c r="G22" s="14">
        <v>372.28495164222676</v>
      </c>
      <c r="H22" s="14">
        <v>231.05830054576685</v>
      </c>
      <c r="I22" s="14">
        <v>105.16010833753403</v>
      </c>
      <c r="L22" s="2" t="s">
        <v>31</v>
      </c>
      <c r="M22" s="3">
        <f t="shared" si="0"/>
        <v>127.8117889322161</v>
      </c>
      <c r="N22" s="3">
        <f t="shared" si="1"/>
        <v>510.83019725504602</v>
      </c>
      <c r="O22" s="3">
        <f t="shared" si="2"/>
        <v>835.95897721581366</v>
      </c>
      <c r="P22" s="3">
        <f t="shared" si="3"/>
        <v>372.28495164222676</v>
      </c>
      <c r="Q22" s="3">
        <f t="shared" si="4"/>
        <v>231.05830054576685</v>
      </c>
      <c r="R22" s="3">
        <f t="shared" si="5"/>
        <v>105.16010833753403</v>
      </c>
      <c r="U22" s="5"/>
      <c r="V22" s="2" t="s">
        <v>31</v>
      </c>
    </row>
    <row r="23" spans="1:28" x14ac:dyDescent="0.3">
      <c r="A23" s="8"/>
      <c r="B23" s="12"/>
      <c r="C23" s="13" t="s">
        <v>32</v>
      </c>
      <c r="D23" s="16">
        <v>0.79374999999999996</v>
      </c>
      <c r="E23" s="16">
        <v>0.23749999999999999</v>
      </c>
      <c r="F23" s="16">
        <v>0.23593749999999999</v>
      </c>
      <c r="G23" s="16">
        <v>0.234375</v>
      </c>
      <c r="H23" s="16">
        <v>0.80625000000000002</v>
      </c>
      <c r="I23" s="16">
        <v>0.17656250000000001</v>
      </c>
      <c r="L23" s="2" t="s">
        <v>32</v>
      </c>
      <c r="M23" s="4">
        <f t="shared" si="0"/>
        <v>0.79374999999999996</v>
      </c>
      <c r="N23" s="4">
        <f t="shared" si="1"/>
        <v>0.23749999999999999</v>
      </c>
      <c r="O23" s="4">
        <f t="shared" si="2"/>
        <v>0.23593749999999999</v>
      </c>
      <c r="P23" s="4">
        <f t="shared" si="3"/>
        <v>0.234375</v>
      </c>
      <c r="Q23" s="4">
        <f t="shared" si="4"/>
        <v>0.80625000000000002</v>
      </c>
      <c r="R23" s="4">
        <f t="shared" si="5"/>
        <v>0.17656250000000001</v>
      </c>
      <c r="U23" s="5"/>
      <c r="V23" s="2" t="s">
        <v>32</v>
      </c>
    </row>
    <row r="24" spans="1:28" x14ac:dyDescent="0.3">
      <c r="A24" s="8"/>
      <c r="B24" s="9" t="s">
        <v>7</v>
      </c>
      <c r="C24" s="10" t="s">
        <v>30</v>
      </c>
      <c r="D24" s="18">
        <v>2232.3919591887857</v>
      </c>
      <c r="E24" s="15">
        <v>2573.9986921476893</v>
      </c>
      <c r="F24" s="15">
        <v>3359.2251584974206</v>
      </c>
      <c r="G24" s="15">
        <v>3401.024485364429</v>
      </c>
      <c r="H24" s="15">
        <v>2870.8267921284028</v>
      </c>
      <c r="I24" s="15">
        <v>2593.8526182608921</v>
      </c>
      <c r="K24" s="2" t="s">
        <v>7</v>
      </c>
      <c r="L24" s="2" t="s">
        <v>30</v>
      </c>
      <c r="M24" s="3">
        <f t="shared" si="0"/>
        <v>2232.3919591887857</v>
      </c>
      <c r="N24" s="3">
        <f t="shared" si="1"/>
        <v>2573.9986921476893</v>
      </c>
      <c r="O24" s="3">
        <f t="shared" si="2"/>
        <v>3359.2251584974206</v>
      </c>
      <c r="P24" s="3">
        <f t="shared" si="3"/>
        <v>3401.024485364429</v>
      </c>
      <c r="Q24" s="3">
        <f t="shared" si="4"/>
        <v>2870.8267921284028</v>
      </c>
      <c r="R24" s="3">
        <f t="shared" si="5"/>
        <v>2593.8526182608921</v>
      </c>
      <c r="U24" s="5" t="s">
        <v>7</v>
      </c>
      <c r="V24" s="2" t="s">
        <v>30</v>
      </c>
      <c r="W24" s="2">
        <f>_xlfn.RANK.EQ(Table1[[#This Row],[OLOA]],Table1[[#This Row],[OLOA]:[WOA]],1)</f>
        <v>1</v>
      </c>
      <c r="X24" s="2">
        <f>_xlfn.RANK.EQ(Table1[[#This Row],[LOA]],Table1[[#This Row],[OLOA]:[WOA]],1)</f>
        <v>2</v>
      </c>
      <c r="Y24" s="2">
        <f>_xlfn.RANK.EQ(Table1[[#This Row],[PSO]],Table1[[#This Row],[OLOA]:[WOA]],1)</f>
        <v>5</v>
      </c>
      <c r="Z24" s="2">
        <f>_xlfn.RANK.EQ(Table1[[#This Row],[GA]],Table1[[#This Row],[OLOA]:[WOA]],1)</f>
        <v>6</v>
      </c>
      <c r="AA24" s="2">
        <f>_xlfn.RANK.EQ(Table1[[#This Row],[GSA]],Table1[[#This Row],[OLOA]:[WOA]],1)</f>
        <v>4</v>
      </c>
      <c r="AB24" s="2">
        <f>_xlfn.RANK.EQ(Table1[[#This Row],[WOA]],Table1[[#This Row],[OLOA]:[WOA]],1)</f>
        <v>3</v>
      </c>
    </row>
    <row r="25" spans="1:28" x14ac:dyDescent="0.3">
      <c r="A25" s="8"/>
      <c r="B25" s="11"/>
      <c r="C25" s="8" t="s">
        <v>31</v>
      </c>
      <c r="D25" s="14">
        <v>47.631142383519808</v>
      </c>
      <c r="E25" s="14">
        <v>90.189046423149321</v>
      </c>
      <c r="F25" s="14">
        <v>152.65392568390629</v>
      </c>
      <c r="G25" s="14">
        <v>134.75089851044342</v>
      </c>
      <c r="H25" s="14">
        <v>87.583454181558693</v>
      </c>
      <c r="I25" s="14">
        <v>107.05570863771783</v>
      </c>
      <c r="L25" s="2" t="s">
        <v>31</v>
      </c>
      <c r="M25" s="3">
        <f t="shared" si="0"/>
        <v>47.631142383519808</v>
      </c>
      <c r="N25" s="3">
        <f t="shared" si="1"/>
        <v>90.189046423149321</v>
      </c>
      <c r="O25" s="3">
        <f t="shared" si="2"/>
        <v>152.65392568390629</v>
      </c>
      <c r="P25" s="3">
        <f t="shared" si="3"/>
        <v>134.75089851044342</v>
      </c>
      <c r="Q25" s="3">
        <f t="shared" si="4"/>
        <v>87.583454181558693</v>
      </c>
      <c r="R25" s="3">
        <f t="shared" si="5"/>
        <v>107.05570863771783</v>
      </c>
      <c r="U25" s="5"/>
      <c r="V25" s="2" t="s">
        <v>31</v>
      </c>
    </row>
    <row r="26" spans="1:28" x14ac:dyDescent="0.3">
      <c r="A26" s="8"/>
      <c r="B26" s="12"/>
      <c r="C26" s="13" t="s">
        <v>32</v>
      </c>
      <c r="D26" s="16">
        <v>0.64218750000000002</v>
      </c>
      <c r="E26" s="16">
        <v>0.21406249999999999</v>
      </c>
      <c r="F26" s="16">
        <v>0.171875</v>
      </c>
      <c r="G26" s="16">
        <v>0.22968749999999999</v>
      </c>
      <c r="H26" s="16">
        <v>0.79374999999999996</v>
      </c>
      <c r="I26" s="16">
        <v>0.20468749999999999</v>
      </c>
      <c r="L26" s="2" t="s">
        <v>32</v>
      </c>
      <c r="M26" s="4">
        <f t="shared" si="0"/>
        <v>0.64218750000000002</v>
      </c>
      <c r="N26" s="4">
        <f t="shared" si="1"/>
        <v>0.21406249999999999</v>
      </c>
      <c r="O26" s="4">
        <f t="shared" si="2"/>
        <v>0.171875</v>
      </c>
      <c r="P26" s="4">
        <f t="shared" si="3"/>
        <v>0.22968749999999999</v>
      </c>
      <c r="Q26" s="4">
        <f t="shared" si="4"/>
        <v>0.79374999999999996</v>
      </c>
      <c r="R26" s="4">
        <f t="shared" si="5"/>
        <v>0.20468749999999999</v>
      </c>
      <c r="U26" s="5"/>
      <c r="V26" s="2" t="s">
        <v>32</v>
      </c>
    </row>
    <row r="27" spans="1:28" x14ac:dyDescent="0.3">
      <c r="A27" s="8"/>
      <c r="B27" s="9" t="s">
        <v>8</v>
      </c>
      <c r="C27" s="10" t="s">
        <v>30</v>
      </c>
      <c r="D27" s="15">
        <v>85140.647772656725</v>
      </c>
      <c r="E27" s="18">
        <v>61956.786412331407</v>
      </c>
      <c r="F27" s="15">
        <v>211945.98568747233</v>
      </c>
      <c r="G27" s="15">
        <v>207638.40625415297</v>
      </c>
      <c r="H27" s="15">
        <v>116144.33959735702</v>
      </c>
      <c r="I27" s="15">
        <v>99215.694594481422</v>
      </c>
      <c r="K27" s="2" t="s">
        <v>8</v>
      </c>
      <c r="L27" s="2" t="s">
        <v>30</v>
      </c>
      <c r="M27" s="3">
        <f t="shared" si="0"/>
        <v>85140.647772656725</v>
      </c>
      <c r="N27" s="3">
        <f t="shared" si="1"/>
        <v>61956.786412331407</v>
      </c>
      <c r="O27" s="3">
        <f t="shared" si="2"/>
        <v>211945.98568747233</v>
      </c>
      <c r="P27" s="3">
        <f t="shared" si="3"/>
        <v>207638.40625415297</v>
      </c>
      <c r="Q27" s="3">
        <f t="shared" si="4"/>
        <v>116144.33959735702</v>
      </c>
      <c r="R27" s="3">
        <f t="shared" si="5"/>
        <v>99215.694594481422</v>
      </c>
      <c r="U27" s="5" t="s">
        <v>8</v>
      </c>
      <c r="V27" s="2" t="s">
        <v>30</v>
      </c>
      <c r="W27" s="2">
        <f>_xlfn.RANK.EQ(Table1[[#This Row],[OLOA]],Table1[[#This Row],[OLOA]:[WOA]],1)</f>
        <v>2</v>
      </c>
      <c r="X27" s="2">
        <f>_xlfn.RANK.EQ(Table1[[#This Row],[LOA]],Table1[[#This Row],[OLOA]:[WOA]],1)</f>
        <v>1</v>
      </c>
      <c r="Y27" s="2">
        <f>_xlfn.RANK.EQ(Table1[[#This Row],[PSO]],Table1[[#This Row],[OLOA]:[WOA]],1)</f>
        <v>6</v>
      </c>
      <c r="Z27" s="2">
        <f>_xlfn.RANK.EQ(Table1[[#This Row],[GA]],Table1[[#This Row],[OLOA]:[WOA]],1)</f>
        <v>5</v>
      </c>
      <c r="AA27" s="2">
        <f>_xlfn.RANK.EQ(Table1[[#This Row],[GSA]],Table1[[#This Row],[OLOA]:[WOA]],1)</f>
        <v>4</v>
      </c>
      <c r="AB27" s="2">
        <f>_xlfn.RANK.EQ(Table1[[#This Row],[WOA]],Table1[[#This Row],[OLOA]:[WOA]],1)</f>
        <v>3</v>
      </c>
    </row>
    <row r="28" spans="1:28" x14ac:dyDescent="0.3">
      <c r="A28" s="8"/>
      <c r="B28" s="11"/>
      <c r="C28" s="8" t="s">
        <v>31</v>
      </c>
      <c r="D28" s="14">
        <v>5105.8334606834114</v>
      </c>
      <c r="E28" s="14">
        <v>6518.2258450604095</v>
      </c>
      <c r="F28" s="14">
        <v>28702.001733919929</v>
      </c>
      <c r="G28" s="14">
        <v>14341.671725103994</v>
      </c>
      <c r="H28" s="14">
        <v>12032.949385588196</v>
      </c>
      <c r="I28" s="14">
        <v>28250.32535544243</v>
      </c>
      <c r="L28" s="2" t="s">
        <v>31</v>
      </c>
      <c r="M28" s="3">
        <f t="shared" si="0"/>
        <v>5105.8334606834114</v>
      </c>
      <c r="N28" s="3">
        <f t="shared" si="1"/>
        <v>6518.2258450604095</v>
      </c>
      <c r="O28" s="3">
        <f t="shared" si="2"/>
        <v>28702.001733919929</v>
      </c>
      <c r="P28" s="3">
        <f t="shared" si="3"/>
        <v>14341.671725103994</v>
      </c>
      <c r="Q28" s="3">
        <f t="shared" si="4"/>
        <v>12032.949385588196</v>
      </c>
      <c r="R28" s="3">
        <f t="shared" si="5"/>
        <v>28250.32535544243</v>
      </c>
      <c r="U28" s="5"/>
      <c r="V28" s="2" t="s">
        <v>31</v>
      </c>
    </row>
    <row r="29" spans="1:28" x14ac:dyDescent="0.3">
      <c r="A29" s="8"/>
      <c r="B29" s="12"/>
      <c r="C29" s="13" t="s">
        <v>32</v>
      </c>
      <c r="D29" s="16">
        <v>0.58437499999999998</v>
      </c>
      <c r="E29" s="16">
        <v>0.23281250000000001</v>
      </c>
      <c r="F29" s="16">
        <v>0.2</v>
      </c>
      <c r="G29" s="16">
        <v>0.19375000000000001</v>
      </c>
      <c r="H29" s="16">
        <v>0.81093749999999998</v>
      </c>
      <c r="I29" s="16">
        <v>0.18281249999999999</v>
      </c>
      <c r="L29" s="2" t="s">
        <v>32</v>
      </c>
      <c r="M29" s="4">
        <f t="shared" si="0"/>
        <v>0.58437499999999998</v>
      </c>
      <c r="N29" s="4">
        <f t="shared" si="1"/>
        <v>0.23281250000000001</v>
      </c>
      <c r="O29" s="4">
        <f t="shared" si="2"/>
        <v>0.2</v>
      </c>
      <c r="P29" s="4">
        <f t="shared" si="3"/>
        <v>0.19375000000000001</v>
      </c>
      <c r="Q29" s="4">
        <f t="shared" si="4"/>
        <v>0.81093749999999998</v>
      </c>
      <c r="R29" s="4">
        <f t="shared" si="5"/>
        <v>0.18281249999999999</v>
      </c>
      <c r="U29" s="5"/>
      <c r="V29" s="2" t="s">
        <v>32</v>
      </c>
    </row>
    <row r="30" spans="1:28" x14ac:dyDescent="0.3">
      <c r="A30" s="8"/>
      <c r="B30" s="9" t="s">
        <v>9</v>
      </c>
      <c r="C30" s="10" t="s">
        <v>30</v>
      </c>
      <c r="D30" s="18">
        <v>25187.212729784005</v>
      </c>
      <c r="E30" s="15">
        <v>31557.429706191673</v>
      </c>
      <c r="F30" s="15">
        <v>34304.250740236428</v>
      </c>
      <c r="G30" s="15">
        <v>34131.823927288395</v>
      </c>
      <c r="H30" s="15">
        <v>34774.99737976773</v>
      </c>
      <c r="I30" s="15">
        <v>31501.533622374518</v>
      </c>
      <c r="K30" s="2" t="s">
        <v>9</v>
      </c>
      <c r="L30" s="2" t="s">
        <v>30</v>
      </c>
      <c r="M30" s="3">
        <f t="shared" si="0"/>
        <v>25187.212729784005</v>
      </c>
      <c r="N30" s="3">
        <f t="shared" si="1"/>
        <v>31557.429706191673</v>
      </c>
      <c r="O30" s="3">
        <f t="shared" si="2"/>
        <v>34304.250740236428</v>
      </c>
      <c r="P30" s="3">
        <f t="shared" si="3"/>
        <v>34131.823927288395</v>
      </c>
      <c r="Q30" s="3">
        <f t="shared" si="4"/>
        <v>34774.99737976773</v>
      </c>
      <c r="R30" s="3">
        <f t="shared" si="5"/>
        <v>31501.533622374518</v>
      </c>
      <c r="U30" s="5" t="s">
        <v>9</v>
      </c>
      <c r="V30" s="2" t="s">
        <v>30</v>
      </c>
      <c r="W30" s="2">
        <f>_xlfn.RANK.EQ(Table1[[#This Row],[OLOA]],Table1[[#This Row],[OLOA]:[WOA]],1)</f>
        <v>1</v>
      </c>
      <c r="X30" s="2">
        <f>_xlfn.RANK.EQ(Table1[[#This Row],[LOA]],Table1[[#This Row],[OLOA]:[WOA]],1)</f>
        <v>3</v>
      </c>
      <c r="Y30" s="2">
        <f>_xlfn.RANK.EQ(Table1[[#This Row],[PSO]],Table1[[#This Row],[OLOA]:[WOA]],1)</f>
        <v>5</v>
      </c>
      <c r="Z30" s="2">
        <f>_xlfn.RANK.EQ(Table1[[#This Row],[GA]],Table1[[#This Row],[OLOA]:[WOA]],1)</f>
        <v>4</v>
      </c>
      <c r="AA30" s="2">
        <f>_xlfn.RANK.EQ(Table1[[#This Row],[GSA]],Table1[[#This Row],[OLOA]:[WOA]],1)</f>
        <v>6</v>
      </c>
      <c r="AB30" s="2">
        <f>_xlfn.RANK.EQ(Table1[[#This Row],[WOA]],Table1[[#This Row],[OLOA]:[WOA]],1)</f>
        <v>2</v>
      </c>
    </row>
    <row r="31" spans="1:28" x14ac:dyDescent="0.3">
      <c r="A31" s="8"/>
      <c r="B31" s="11"/>
      <c r="C31" s="8" t="s">
        <v>31</v>
      </c>
      <c r="D31" s="14">
        <v>1521.8944991981728</v>
      </c>
      <c r="E31" s="14">
        <v>1358.8784554664887</v>
      </c>
      <c r="F31" s="14">
        <v>571.86279327361945</v>
      </c>
      <c r="G31" s="14">
        <v>580.41134623432185</v>
      </c>
      <c r="H31" s="14">
        <v>555.41800648485309</v>
      </c>
      <c r="I31" s="14">
        <v>1277.0339918817149</v>
      </c>
      <c r="L31" s="2" t="s">
        <v>31</v>
      </c>
      <c r="M31" s="3">
        <f t="shared" si="0"/>
        <v>1521.8944991981728</v>
      </c>
      <c r="N31" s="3">
        <f t="shared" si="1"/>
        <v>1358.8784554664887</v>
      </c>
      <c r="O31" s="3">
        <f t="shared" si="2"/>
        <v>571.86279327361945</v>
      </c>
      <c r="P31" s="3">
        <f t="shared" si="3"/>
        <v>580.41134623432185</v>
      </c>
      <c r="Q31" s="3">
        <f t="shared" si="4"/>
        <v>555.41800648485309</v>
      </c>
      <c r="R31" s="3">
        <f t="shared" si="5"/>
        <v>1277.0339918817149</v>
      </c>
      <c r="U31" s="5"/>
      <c r="V31" s="2" t="s">
        <v>31</v>
      </c>
    </row>
    <row r="32" spans="1:28" x14ac:dyDescent="0.3">
      <c r="A32" s="8"/>
      <c r="B32" s="12"/>
      <c r="C32" s="13" t="s">
        <v>32</v>
      </c>
      <c r="D32" s="16">
        <v>0.62187499999999996</v>
      </c>
      <c r="E32" s="16">
        <v>0.20468749999999999</v>
      </c>
      <c r="F32" s="16">
        <v>0.19375000000000001</v>
      </c>
      <c r="G32" s="16">
        <v>0.21562500000000001</v>
      </c>
      <c r="H32" s="16">
        <v>0.8515625</v>
      </c>
      <c r="I32" s="16">
        <v>0.2265625</v>
      </c>
      <c r="L32" s="2" t="s">
        <v>32</v>
      </c>
      <c r="M32" s="4">
        <f t="shared" si="0"/>
        <v>0.62187499999999996</v>
      </c>
      <c r="N32" s="4">
        <f t="shared" si="1"/>
        <v>0.20468749999999999</v>
      </c>
      <c r="O32" s="4">
        <f t="shared" si="2"/>
        <v>0.19375000000000001</v>
      </c>
      <c r="P32" s="4">
        <f t="shared" si="3"/>
        <v>0.21562500000000001</v>
      </c>
      <c r="Q32" s="4">
        <f t="shared" si="4"/>
        <v>0.8515625</v>
      </c>
      <c r="R32" s="4">
        <f t="shared" si="5"/>
        <v>0.2265625</v>
      </c>
      <c r="U32" s="5"/>
      <c r="V32" s="2" t="s">
        <v>32</v>
      </c>
    </row>
    <row r="33" spans="1:28" x14ac:dyDescent="0.3">
      <c r="A33" s="8"/>
      <c r="B33" s="9" t="s">
        <v>10</v>
      </c>
      <c r="C33" s="10" t="s">
        <v>30</v>
      </c>
      <c r="D33" s="18">
        <v>225774.83261417988</v>
      </c>
      <c r="E33" s="15">
        <v>280165.82460002007</v>
      </c>
      <c r="F33" s="15">
        <v>780969.15168098605</v>
      </c>
      <c r="G33" s="15">
        <v>31608717557.313416</v>
      </c>
      <c r="H33" s="15">
        <v>2316374.1964810374</v>
      </c>
      <c r="I33" s="15">
        <v>455217.91222107073</v>
      </c>
      <c r="K33" s="2" t="s">
        <v>10</v>
      </c>
      <c r="L33" s="2" t="s">
        <v>30</v>
      </c>
      <c r="M33" s="3">
        <f t="shared" si="0"/>
        <v>225774.83261417988</v>
      </c>
      <c r="N33" s="3">
        <f t="shared" si="1"/>
        <v>280165.82460002007</v>
      </c>
      <c r="O33" s="3">
        <f t="shared" si="2"/>
        <v>780969.15168098605</v>
      </c>
      <c r="P33" s="3">
        <f t="shared" si="3"/>
        <v>31608717557.313416</v>
      </c>
      <c r="Q33" s="3">
        <f t="shared" si="4"/>
        <v>2316374.1964810374</v>
      </c>
      <c r="R33" s="3">
        <f t="shared" si="5"/>
        <v>455217.91222107073</v>
      </c>
      <c r="U33" s="5" t="s">
        <v>10</v>
      </c>
      <c r="V33" s="2" t="s">
        <v>30</v>
      </c>
      <c r="W33" s="2">
        <f>_xlfn.RANK.EQ(Table1[[#This Row],[OLOA]],Table1[[#This Row],[OLOA]:[WOA]],1)</f>
        <v>1</v>
      </c>
      <c r="X33" s="2">
        <f>_xlfn.RANK.EQ(Table1[[#This Row],[LOA]],Table1[[#This Row],[OLOA]:[WOA]],1)</f>
        <v>2</v>
      </c>
      <c r="Y33" s="2">
        <f>_xlfn.RANK.EQ(Table1[[#This Row],[PSO]],Table1[[#This Row],[OLOA]:[WOA]],1)</f>
        <v>4</v>
      </c>
      <c r="Z33" s="2">
        <f>_xlfn.RANK.EQ(Table1[[#This Row],[GA]],Table1[[#This Row],[OLOA]:[WOA]],1)</f>
        <v>6</v>
      </c>
      <c r="AA33" s="2">
        <f>_xlfn.RANK.EQ(Table1[[#This Row],[GSA]],Table1[[#This Row],[OLOA]:[WOA]],1)</f>
        <v>5</v>
      </c>
      <c r="AB33" s="2">
        <f>_xlfn.RANK.EQ(Table1[[#This Row],[WOA]],Table1[[#This Row],[OLOA]:[WOA]],1)</f>
        <v>3</v>
      </c>
    </row>
    <row r="34" spans="1:28" x14ac:dyDescent="0.3">
      <c r="A34" s="8"/>
      <c r="B34" s="11"/>
      <c r="C34" s="8" t="s">
        <v>31</v>
      </c>
      <c r="D34" s="14">
        <v>54763.879676997087</v>
      </c>
      <c r="E34" s="14">
        <v>43894.091984381477</v>
      </c>
      <c r="F34" s="14">
        <v>165532.01616992347</v>
      </c>
      <c r="G34" s="14">
        <v>82453268401.447952</v>
      </c>
      <c r="H34" s="14">
        <v>6067464.1647975044</v>
      </c>
      <c r="I34" s="14">
        <v>108901.28947679886</v>
      </c>
      <c r="L34" s="2" t="s">
        <v>31</v>
      </c>
      <c r="M34" s="3">
        <f t="shared" si="0"/>
        <v>54763.879676997087</v>
      </c>
      <c r="N34" s="3">
        <f t="shared" si="1"/>
        <v>43894.091984381477</v>
      </c>
      <c r="O34" s="3">
        <f t="shared" si="2"/>
        <v>165532.01616992347</v>
      </c>
      <c r="P34" s="3">
        <f t="shared" si="3"/>
        <v>82453268401.447952</v>
      </c>
      <c r="Q34" s="3">
        <f t="shared" si="4"/>
        <v>6067464.1647975044</v>
      </c>
      <c r="R34" s="3">
        <f t="shared" si="5"/>
        <v>108901.28947679886</v>
      </c>
      <c r="U34" s="5"/>
      <c r="V34" s="2" t="s">
        <v>31</v>
      </c>
    </row>
    <row r="35" spans="1:28" x14ac:dyDescent="0.3">
      <c r="A35" s="8"/>
      <c r="B35" s="12"/>
      <c r="C35" s="13" t="s">
        <v>32</v>
      </c>
      <c r="D35" s="16">
        <v>0.5546875</v>
      </c>
      <c r="E35" s="16">
        <v>0.1796875</v>
      </c>
      <c r="F35" s="16">
        <v>0.17031250000000001</v>
      </c>
      <c r="G35" s="16">
        <v>0.22343750000000001</v>
      </c>
      <c r="H35" s="16">
        <v>0.7734375</v>
      </c>
      <c r="I35" s="16">
        <v>0.17499999999999999</v>
      </c>
      <c r="L35" s="2" t="s">
        <v>32</v>
      </c>
      <c r="M35" s="4">
        <f t="shared" ref="M35:M66" si="6">D35</f>
        <v>0.5546875</v>
      </c>
      <c r="N35" s="4">
        <f t="shared" ref="N35:N66" si="7">E35</f>
        <v>0.1796875</v>
      </c>
      <c r="O35" s="4">
        <f t="shared" ref="O35:O66" si="8">F35</f>
        <v>0.17031250000000001</v>
      </c>
      <c r="P35" s="4">
        <f t="shared" ref="P35:P66" si="9">G35</f>
        <v>0.22343750000000001</v>
      </c>
      <c r="Q35" s="4">
        <f t="shared" ref="Q35:Q66" si="10">H35</f>
        <v>0.7734375</v>
      </c>
      <c r="R35" s="4">
        <f t="shared" ref="R35:R66" si="11">I35</f>
        <v>0.17499999999999999</v>
      </c>
      <c r="U35" s="5"/>
      <c r="V35" s="2" t="s">
        <v>32</v>
      </c>
    </row>
    <row r="36" spans="1:28" x14ac:dyDescent="0.3">
      <c r="A36" s="8"/>
      <c r="B36" s="9" t="s">
        <v>11</v>
      </c>
      <c r="C36" s="10" t="s">
        <v>30</v>
      </c>
      <c r="D36" s="15">
        <v>151116370863.98706</v>
      </c>
      <c r="E36" s="15">
        <v>203572841605.48227</v>
      </c>
      <c r="F36" s="15">
        <v>195303938217.29675</v>
      </c>
      <c r="G36" s="15">
        <v>358212123089.76135</v>
      </c>
      <c r="H36" s="15">
        <v>229742668057.70908</v>
      </c>
      <c r="I36" s="18">
        <v>115428874408.27209</v>
      </c>
      <c r="K36" s="2" t="s">
        <v>11</v>
      </c>
      <c r="L36" s="2" t="s">
        <v>30</v>
      </c>
      <c r="M36" s="3">
        <f t="shared" si="6"/>
        <v>151116370863.98706</v>
      </c>
      <c r="N36" s="3">
        <f t="shared" si="7"/>
        <v>203572841605.48227</v>
      </c>
      <c r="O36" s="3">
        <f t="shared" si="8"/>
        <v>195303938217.29675</v>
      </c>
      <c r="P36" s="3">
        <f t="shared" si="9"/>
        <v>358212123089.76135</v>
      </c>
      <c r="Q36" s="3">
        <f t="shared" si="10"/>
        <v>229742668057.70908</v>
      </c>
      <c r="R36" s="3">
        <f t="shared" si="11"/>
        <v>115428874408.27209</v>
      </c>
      <c r="U36" s="5" t="s">
        <v>11</v>
      </c>
      <c r="V36" s="2" t="s">
        <v>30</v>
      </c>
      <c r="W36" s="2">
        <f>_xlfn.RANK.EQ(Table1[[#This Row],[OLOA]],Table1[[#This Row],[OLOA]:[WOA]],1)</f>
        <v>2</v>
      </c>
      <c r="X36" s="2">
        <f>_xlfn.RANK.EQ(Table1[[#This Row],[LOA]],Table1[[#This Row],[OLOA]:[WOA]],1)</f>
        <v>4</v>
      </c>
      <c r="Y36" s="2">
        <f>_xlfn.RANK.EQ(Table1[[#This Row],[PSO]],Table1[[#This Row],[OLOA]:[WOA]],1)</f>
        <v>3</v>
      </c>
      <c r="Z36" s="2">
        <f>_xlfn.RANK.EQ(Table1[[#This Row],[GA]],Table1[[#This Row],[OLOA]:[WOA]],1)</f>
        <v>6</v>
      </c>
      <c r="AA36" s="2">
        <f>_xlfn.RANK.EQ(Table1[[#This Row],[GSA]],Table1[[#This Row],[OLOA]:[WOA]],1)</f>
        <v>5</v>
      </c>
      <c r="AB36" s="2">
        <f>_xlfn.RANK.EQ(Table1[[#This Row],[WOA]],Table1[[#This Row],[OLOA]:[WOA]],1)</f>
        <v>1</v>
      </c>
    </row>
    <row r="37" spans="1:28" x14ac:dyDescent="0.3">
      <c r="A37" s="8"/>
      <c r="B37" s="11"/>
      <c r="C37" s="8" t="s">
        <v>31</v>
      </c>
      <c r="D37" s="14">
        <v>12209378468.040426</v>
      </c>
      <c r="E37" s="14">
        <v>32195914251.513462</v>
      </c>
      <c r="F37" s="14">
        <v>17124610996.797049</v>
      </c>
      <c r="G37" s="14">
        <v>47842480946.78949</v>
      </c>
      <c r="H37" s="14">
        <v>19465747345.764053</v>
      </c>
      <c r="I37" s="14">
        <v>15488512865.446836</v>
      </c>
      <c r="L37" s="2" t="s">
        <v>31</v>
      </c>
      <c r="M37" s="3">
        <f t="shared" si="6"/>
        <v>12209378468.040426</v>
      </c>
      <c r="N37" s="3">
        <f t="shared" si="7"/>
        <v>32195914251.513462</v>
      </c>
      <c r="O37" s="3">
        <f t="shared" si="8"/>
        <v>17124610996.797049</v>
      </c>
      <c r="P37" s="3">
        <f t="shared" si="9"/>
        <v>47842480946.78949</v>
      </c>
      <c r="Q37" s="3">
        <f t="shared" si="10"/>
        <v>19465747345.764053</v>
      </c>
      <c r="R37" s="3">
        <f t="shared" si="11"/>
        <v>15488512865.446836</v>
      </c>
      <c r="U37" s="5"/>
      <c r="V37" s="2" t="s">
        <v>31</v>
      </c>
    </row>
    <row r="38" spans="1:28" x14ac:dyDescent="0.3">
      <c r="A38" s="8"/>
      <c r="B38" s="12"/>
      <c r="C38" s="13" t="s">
        <v>32</v>
      </c>
      <c r="D38" s="16">
        <v>0.65</v>
      </c>
      <c r="E38" s="16">
        <v>0.2265625</v>
      </c>
      <c r="F38" s="16">
        <v>0.19062499999999999</v>
      </c>
      <c r="G38" s="16">
        <v>0.22500000000000001</v>
      </c>
      <c r="H38" s="16">
        <v>0.83437499999999998</v>
      </c>
      <c r="I38" s="16">
        <v>0.17499999999999999</v>
      </c>
      <c r="L38" s="2" t="s">
        <v>32</v>
      </c>
      <c r="M38" s="4">
        <f t="shared" si="6"/>
        <v>0.65</v>
      </c>
      <c r="N38" s="4">
        <f t="shared" si="7"/>
        <v>0.2265625</v>
      </c>
      <c r="O38" s="4">
        <f t="shared" si="8"/>
        <v>0.19062499999999999</v>
      </c>
      <c r="P38" s="4">
        <f t="shared" si="9"/>
        <v>0.22500000000000001</v>
      </c>
      <c r="Q38" s="4">
        <f t="shared" si="10"/>
        <v>0.83437499999999998</v>
      </c>
      <c r="R38" s="4">
        <f t="shared" si="11"/>
        <v>0.17499999999999999</v>
      </c>
      <c r="U38" s="5"/>
      <c r="V38" s="2" t="s">
        <v>32</v>
      </c>
    </row>
    <row r="39" spans="1:28" x14ac:dyDescent="0.3">
      <c r="A39" s="8"/>
      <c r="B39" s="9" t="s">
        <v>12</v>
      </c>
      <c r="C39" s="10" t="s">
        <v>30</v>
      </c>
      <c r="D39" s="15">
        <v>29101163177.715981</v>
      </c>
      <c r="E39" s="15">
        <v>49866066994.647789</v>
      </c>
      <c r="F39" s="15">
        <v>42572126274.426605</v>
      </c>
      <c r="G39" s="15">
        <v>96514615072.071808</v>
      </c>
      <c r="H39" s="15">
        <v>59289475311.137108</v>
      </c>
      <c r="I39" s="18">
        <v>22049977207.025017</v>
      </c>
      <c r="K39" s="2" t="s">
        <v>12</v>
      </c>
      <c r="L39" s="2" t="s">
        <v>30</v>
      </c>
      <c r="M39" s="3">
        <f t="shared" si="6"/>
        <v>29101163177.715981</v>
      </c>
      <c r="N39" s="3">
        <f t="shared" si="7"/>
        <v>49866066994.647789</v>
      </c>
      <c r="O39" s="3">
        <f t="shared" si="8"/>
        <v>42572126274.426605</v>
      </c>
      <c r="P39" s="3">
        <f t="shared" si="9"/>
        <v>96514615072.071808</v>
      </c>
      <c r="Q39" s="3">
        <f t="shared" si="10"/>
        <v>59289475311.137108</v>
      </c>
      <c r="R39" s="3">
        <f t="shared" si="11"/>
        <v>22049977207.025017</v>
      </c>
      <c r="U39" s="5" t="s">
        <v>12</v>
      </c>
      <c r="V39" s="2" t="s">
        <v>30</v>
      </c>
      <c r="W39" s="2">
        <f>_xlfn.RANK.EQ(Table1[[#This Row],[OLOA]],Table1[[#This Row],[OLOA]:[WOA]],1)</f>
        <v>2</v>
      </c>
      <c r="X39" s="2">
        <f>_xlfn.RANK.EQ(Table1[[#This Row],[LOA]],Table1[[#This Row],[OLOA]:[WOA]],1)</f>
        <v>4</v>
      </c>
      <c r="Y39" s="2">
        <f>_xlfn.RANK.EQ(Table1[[#This Row],[PSO]],Table1[[#This Row],[OLOA]:[WOA]],1)</f>
        <v>3</v>
      </c>
      <c r="Z39" s="2">
        <f>_xlfn.RANK.EQ(Table1[[#This Row],[GA]],Table1[[#This Row],[OLOA]:[WOA]],1)</f>
        <v>6</v>
      </c>
      <c r="AA39" s="2">
        <f>_xlfn.RANK.EQ(Table1[[#This Row],[GSA]],Table1[[#This Row],[OLOA]:[WOA]],1)</f>
        <v>5</v>
      </c>
      <c r="AB39" s="2">
        <f>_xlfn.RANK.EQ(Table1[[#This Row],[WOA]],Table1[[#This Row],[OLOA]:[WOA]],1)</f>
        <v>1</v>
      </c>
    </row>
    <row r="40" spans="1:28" x14ac:dyDescent="0.3">
      <c r="A40" s="8"/>
      <c r="B40" s="11"/>
      <c r="C40" s="8" t="s">
        <v>31</v>
      </c>
      <c r="D40" s="14">
        <v>9189864617.1334267</v>
      </c>
      <c r="E40" s="14">
        <v>10052821981.885736</v>
      </c>
      <c r="F40" s="14">
        <v>8050451102.2026157</v>
      </c>
      <c r="G40" s="14">
        <v>8493480138.0035324</v>
      </c>
      <c r="H40" s="14">
        <v>10841877991.239826</v>
      </c>
      <c r="I40" s="14">
        <v>5141801749.6552019</v>
      </c>
      <c r="L40" s="2" t="s">
        <v>31</v>
      </c>
      <c r="M40" s="3">
        <f t="shared" si="6"/>
        <v>9189864617.1334267</v>
      </c>
      <c r="N40" s="3">
        <f t="shared" si="7"/>
        <v>10052821981.885736</v>
      </c>
      <c r="O40" s="3">
        <f t="shared" si="8"/>
        <v>8050451102.2026157</v>
      </c>
      <c r="P40" s="3">
        <f t="shared" si="9"/>
        <v>8493480138.0035324</v>
      </c>
      <c r="Q40" s="3">
        <f t="shared" si="10"/>
        <v>10841877991.239826</v>
      </c>
      <c r="R40" s="3">
        <f t="shared" si="11"/>
        <v>5141801749.6552019</v>
      </c>
      <c r="U40" s="5"/>
      <c r="V40" s="2" t="s">
        <v>31</v>
      </c>
    </row>
    <row r="41" spans="1:28" x14ac:dyDescent="0.3">
      <c r="A41" s="8"/>
      <c r="B41" s="12"/>
      <c r="C41" s="13" t="s">
        <v>32</v>
      </c>
      <c r="D41" s="16">
        <v>0.53749999999999998</v>
      </c>
      <c r="E41" s="16">
        <v>0.18593750000000001</v>
      </c>
      <c r="F41" s="16">
        <v>0.17343749999999999</v>
      </c>
      <c r="G41" s="16">
        <v>0.21406249999999999</v>
      </c>
      <c r="H41" s="16">
        <v>0.74687499999999996</v>
      </c>
      <c r="I41" s="16">
        <v>0.17499999999999999</v>
      </c>
      <c r="L41" s="2" t="s">
        <v>32</v>
      </c>
      <c r="M41" s="4">
        <f t="shared" si="6"/>
        <v>0.53749999999999998</v>
      </c>
      <c r="N41" s="4">
        <f t="shared" si="7"/>
        <v>0.18593750000000001</v>
      </c>
      <c r="O41" s="4">
        <f t="shared" si="8"/>
        <v>0.17343749999999999</v>
      </c>
      <c r="P41" s="4">
        <f t="shared" si="9"/>
        <v>0.21406249999999999</v>
      </c>
      <c r="Q41" s="4">
        <f t="shared" si="10"/>
        <v>0.74687499999999996</v>
      </c>
      <c r="R41" s="4">
        <f t="shared" si="11"/>
        <v>0.17499999999999999</v>
      </c>
      <c r="U41" s="5"/>
      <c r="V41" s="2" t="s">
        <v>32</v>
      </c>
    </row>
    <row r="42" spans="1:28" x14ac:dyDescent="0.3">
      <c r="A42" s="8"/>
      <c r="B42" s="9" t="s">
        <v>13</v>
      </c>
      <c r="C42" s="10" t="s">
        <v>30</v>
      </c>
      <c r="D42" s="18">
        <v>24917948.197250985</v>
      </c>
      <c r="E42" s="15">
        <v>232257436.76032758</v>
      </c>
      <c r="F42" s="15">
        <v>176972115.60608417</v>
      </c>
      <c r="G42" s="15">
        <v>1025837191.9685926</v>
      </c>
      <c r="H42" s="15">
        <v>350584139.84375256</v>
      </c>
      <c r="I42" s="15">
        <v>57985892.245237194</v>
      </c>
      <c r="K42" s="2" t="s">
        <v>13</v>
      </c>
      <c r="L42" s="2" t="s">
        <v>30</v>
      </c>
      <c r="M42" s="3">
        <f t="shared" si="6"/>
        <v>24917948.197250985</v>
      </c>
      <c r="N42" s="3">
        <f t="shared" si="7"/>
        <v>232257436.76032758</v>
      </c>
      <c r="O42" s="3">
        <f t="shared" si="8"/>
        <v>176972115.60608417</v>
      </c>
      <c r="P42" s="3">
        <f t="shared" si="9"/>
        <v>1025837191.9685926</v>
      </c>
      <c r="Q42" s="3">
        <f t="shared" si="10"/>
        <v>350584139.84375256</v>
      </c>
      <c r="R42" s="3">
        <f t="shared" si="11"/>
        <v>57985892.245237194</v>
      </c>
      <c r="U42" s="5" t="s">
        <v>13</v>
      </c>
      <c r="V42" s="2" t="s">
        <v>30</v>
      </c>
      <c r="W42" s="2">
        <f>_xlfn.RANK.EQ(Table1[[#This Row],[OLOA]],Table1[[#This Row],[OLOA]:[WOA]],1)</f>
        <v>1</v>
      </c>
      <c r="X42" s="2">
        <f>_xlfn.RANK.EQ(Table1[[#This Row],[LOA]],Table1[[#This Row],[OLOA]:[WOA]],1)</f>
        <v>4</v>
      </c>
      <c r="Y42" s="2">
        <f>_xlfn.RANK.EQ(Table1[[#This Row],[PSO]],Table1[[#This Row],[OLOA]:[WOA]],1)</f>
        <v>3</v>
      </c>
      <c r="Z42" s="2">
        <f>_xlfn.RANK.EQ(Table1[[#This Row],[GA]],Table1[[#This Row],[OLOA]:[WOA]],1)</f>
        <v>6</v>
      </c>
      <c r="AA42" s="2">
        <f>_xlfn.RANK.EQ(Table1[[#This Row],[GSA]],Table1[[#This Row],[OLOA]:[WOA]],1)</f>
        <v>5</v>
      </c>
      <c r="AB42" s="2">
        <f>_xlfn.RANK.EQ(Table1[[#This Row],[WOA]],Table1[[#This Row],[OLOA]:[WOA]],1)</f>
        <v>2</v>
      </c>
    </row>
    <row r="43" spans="1:28" x14ac:dyDescent="0.3">
      <c r="A43" s="8"/>
      <c r="B43" s="11"/>
      <c r="C43" s="8" t="s">
        <v>31</v>
      </c>
      <c r="D43" s="14">
        <v>10551676.599024773</v>
      </c>
      <c r="E43" s="14">
        <v>113809221.05026805</v>
      </c>
      <c r="F43" s="14">
        <v>102065590.26157378</v>
      </c>
      <c r="G43" s="14">
        <v>288969109.64928055</v>
      </c>
      <c r="H43" s="14">
        <v>189403623.80031922</v>
      </c>
      <c r="I43" s="14">
        <v>34447429.58160089</v>
      </c>
      <c r="L43" s="2" t="s">
        <v>31</v>
      </c>
      <c r="M43" s="3">
        <f t="shared" si="6"/>
        <v>10551676.599024773</v>
      </c>
      <c r="N43" s="3">
        <f t="shared" si="7"/>
        <v>113809221.05026805</v>
      </c>
      <c r="O43" s="3">
        <f t="shared" si="8"/>
        <v>102065590.26157378</v>
      </c>
      <c r="P43" s="3">
        <f t="shared" si="9"/>
        <v>288969109.64928055</v>
      </c>
      <c r="Q43" s="3">
        <f t="shared" si="10"/>
        <v>189403623.80031922</v>
      </c>
      <c r="R43" s="3">
        <f t="shared" si="11"/>
        <v>34447429.58160089</v>
      </c>
      <c r="U43" s="5"/>
      <c r="V43" s="2" t="s">
        <v>31</v>
      </c>
    </row>
    <row r="44" spans="1:28" x14ac:dyDescent="0.3">
      <c r="A44" s="8"/>
      <c r="B44" s="12"/>
      <c r="C44" s="13" t="s">
        <v>32</v>
      </c>
      <c r="D44" s="16">
        <v>0.63906249999999998</v>
      </c>
      <c r="E44" s="16">
        <v>0.21406249999999999</v>
      </c>
      <c r="F44" s="16">
        <v>0.19687499999999999</v>
      </c>
      <c r="G44" s="16">
        <v>0.24531249999999999</v>
      </c>
      <c r="H44" s="16">
        <v>0.88437500000000002</v>
      </c>
      <c r="I44" s="16">
        <v>0.2265625</v>
      </c>
      <c r="L44" s="2" t="s">
        <v>32</v>
      </c>
      <c r="M44" s="4">
        <f t="shared" si="6"/>
        <v>0.63906249999999998</v>
      </c>
      <c r="N44" s="4">
        <f t="shared" si="7"/>
        <v>0.21406249999999999</v>
      </c>
      <c r="O44" s="4">
        <f t="shared" si="8"/>
        <v>0.19687499999999999</v>
      </c>
      <c r="P44" s="4">
        <f t="shared" si="9"/>
        <v>0.24531249999999999</v>
      </c>
      <c r="Q44" s="4">
        <f t="shared" si="10"/>
        <v>0.88437500000000002</v>
      </c>
      <c r="R44" s="4">
        <f t="shared" si="11"/>
        <v>0.2265625</v>
      </c>
      <c r="U44" s="5"/>
      <c r="V44" s="2" t="s">
        <v>32</v>
      </c>
    </row>
    <row r="45" spans="1:28" x14ac:dyDescent="0.3">
      <c r="A45" s="8"/>
      <c r="B45" s="9" t="s">
        <v>14</v>
      </c>
      <c r="C45" s="10" t="s">
        <v>30</v>
      </c>
      <c r="D45" s="15">
        <v>13553432636.501186</v>
      </c>
      <c r="E45" s="15">
        <v>25849402981.187298</v>
      </c>
      <c r="F45" s="15">
        <v>18292657845.768715</v>
      </c>
      <c r="G45" s="15">
        <v>48133403787.138458</v>
      </c>
      <c r="H45" s="15">
        <v>31475691808.043407</v>
      </c>
      <c r="I45" s="18">
        <v>7140098069.3623734</v>
      </c>
      <c r="K45" s="2" t="s">
        <v>14</v>
      </c>
      <c r="L45" s="2" t="s">
        <v>30</v>
      </c>
      <c r="M45" s="3">
        <f t="shared" si="6"/>
        <v>13553432636.501186</v>
      </c>
      <c r="N45" s="3">
        <f t="shared" si="7"/>
        <v>25849402981.187298</v>
      </c>
      <c r="O45" s="3">
        <f t="shared" si="8"/>
        <v>18292657845.768715</v>
      </c>
      <c r="P45" s="3">
        <f t="shared" si="9"/>
        <v>48133403787.138458</v>
      </c>
      <c r="Q45" s="3">
        <f t="shared" si="10"/>
        <v>31475691808.043407</v>
      </c>
      <c r="R45" s="3">
        <f t="shared" si="11"/>
        <v>7140098069.3623734</v>
      </c>
      <c r="U45" s="5" t="s">
        <v>14</v>
      </c>
      <c r="V45" s="2" t="s">
        <v>30</v>
      </c>
      <c r="W45" s="2">
        <f>_xlfn.RANK.EQ(Table1[[#This Row],[OLOA]],Table1[[#This Row],[OLOA]:[WOA]],1)</f>
        <v>2</v>
      </c>
      <c r="X45" s="2">
        <f>_xlfn.RANK.EQ(Table1[[#This Row],[LOA]],Table1[[#This Row],[OLOA]:[WOA]],1)</f>
        <v>4</v>
      </c>
      <c r="Y45" s="2">
        <f>_xlfn.RANK.EQ(Table1[[#This Row],[PSO]],Table1[[#This Row],[OLOA]:[WOA]],1)</f>
        <v>3</v>
      </c>
      <c r="Z45" s="2">
        <f>_xlfn.RANK.EQ(Table1[[#This Row],[GA]],Table1[[#This Row],[OLOA]:[WOA]],1)</f>
        <v>6</v>
      </c>
      <c r="AA45" s="2">
        <f>_xlfn.RANK.EQ(Table1[[#This Row],[GSA]],Table1[[#This Row],[OLOA]:[WOA]],1)</f>
        <v>5</v>
      </c>
      <c r="AB45" s="2">
        <f>_xlfn.RANK.EQ(Table1[[#This Row],[WOA]],Table1[[#This Row],[OLOA]:[WOA]],1)</f>
        <v>1</v>
      </c>
    </row>
    <row r="46" spans="1:28" x14ac:dyDescent="0.3">
      <c r="A46" s="8"/>
      <c r="B46" s="11"/>
      <c r="C46" s="8" t="s">
        <v>31</v>
      </c>
      <c r="D46" s="14">
        <v>3469955691.6287117</v>
      </c>
      <c r="E46" s="14">
        <v>3476193580.5675316</v>
      </c>
      <c r="F46" s="14">
        <v>6138245021.4887676</v>
      </c>
      <c r="G46" s="14">
        <v>4582014158.3296833</v>
      </c>
      <c r="H46" s="14">
        <v>5837879832.43262</v>
      </c>
      <c r="I46" s="14">
        <v>2039981797.8838236</v>
      </c>
      <c r="L46" s="2" t="s">
        <v>31</v>
      </c>
      <c r="M46" s="3">
        <f t="shared" si="6"/>
        <v>3469955691.6287117</v>
      </c>
      <c r="N46" s="3">
        <f t="shared" si="7"/>
        <v>3476193580.5675316</v>
      </c>
      <c r="O46" s="3">
        <f t="shared" si="8"/>
        <v>6138245021.4887676</v>
      </c>
      <c r="P46" s="3">
        <f t="shared" si="9"/>
        <v>4582014158.3296833</v>
      </c>
      <c r="Q46" s="3">
        <f t="shared" si="10"/>
        <v>5837879832.43262</v>
      </c>
      <c r="R46" s="3">
        <f t="shared" si="11"/>
        <v>2039981797.8838236</v>
      </c>
      <c r="U46" s="5"/>
      <c r="V46" s="2" t="s">
        <v>31</v>
      </c>
    </row>
    <row r="47" spans="1:28" x14ac:dyDescent="0.3">
      <c r="A47" s="8"/>
      <c r="B47" s="12"/>
      <c r="C47" s="13" t="s">
        <v>32</v>
      </c>
      <c r="D47" s="16">
        <v>0.52812499999999996</v>
      </c>
      <c r="E47" s="16">
        <v>0.18593750000000001</v>
      </c>
      <c r="F47" s="16">
        <v>0.17031250000000001</v>
      </c>
      <c r="G47" s="16">
        <v>0.20624999999999999</v>
      </c>
      <c r="H47" s="16">
        <v>0.8</v>
      </c>
      <c r="I47" s="16">
        <v>0.19375000000000001</v>
      </c>
      <c r="L47" s="2" t="s">
        <v>32</v>
      </c>
      <c r="M47" s="4">
        <f t="shared" si="6"/>
        <v>0.52812499999999996</v>
      </c>
      <c r="N47" s="4">
        <f t="shared" si="7"/>
        <v>0.18593750000000001</v>
      </c>
      <c r="O47" s="4">
        <f t="shared" si="8"/>
        <v>0.17031250000000001</v>
      </c>
      <c r="P47" s="4">
        <f t="shared" si="9"/>
        <v>0.20624999999999999</v>
      </c>
      <c r="Q47" s="4">
        <f t="shared" si="10"/>
        <v>0.8</v>
      </c>
      <c r="R47" s="4">
        <f t="shared" si="11"/>
        <v>0.19375000000000001</v>
      </c>
      <c r="U47" s="5"/>
      <c r="V47" s="2" t="s">
        <v>32</v>
      </c>
    </row>
    <row r="48" spans="1:28" x14ac:dyDescent="0.3">
      <c r="A48" s="8"/>
      <c r="B48" s="9" t="s">
        <v>15</v>
      </c>
      <c r="C48" s="10" t="s">
        <v>30</v>
      </c>
      <c r="D48" s="18">
        <v>16125.648772884033</v>
      </c>
      <c r="E48" s="15">
        <v>23254.404199333858</v>
      </c>
      <c r="F48" s="15">
        <v>18231.99823720731</v>
      </c>
      <c r="G48" s="15">
        <v>40842.801254127924</v>
      </c>
      <c r="H48" s="15">
        <v>28720.804676118627</v>
      </c>
      <c r="I48" s="15">
        <v>20235.769758720009</v>
      </c>
      <c r="K48" s="2" t="s">
        <v>15</v>
      </c>
      <c r="L48" s="2" t="s">
        <v>30</v>
      </c>
      <c r="M48" s="3">
        <f t="shared" si="6"/>
        <v>16125.648772884033</v>
      </c>
      <c r="N48" s="3">
        <f t="shared" si="7"/>
        <v>23254.404199333858</v>
      </c>
      <c r="O48" s="3">
        <f t="shared" si="8"/>
        <v>18231.99823720731</v>
      </c>
      <c r="P48" s="3">
        <f t="shared" si="9"/>
        <v>40842.801254127924</v>
      </c>
      <c r="Q48" s="3">
        <f t="shared" si="10"/>
        <v>28720.804676118627</v>
      </c>
      <c r="R48" s="3">
        <f t="shared" si="11"/>
        <v>20235.769758720009</v>
      </c>
      <c r="U48" s="5" t="s">
        <v>15</v>
      </c>
      <c r="V48" s="2" t="s">
        <v>30</v>
      </c>
      <c r="W48" s="2">
        <f>_xlfn.RANK.EQ(Table1[[#This Row],[OLOA]],Table1[[#This Row],[OLOA]:[WOA]],1)</f>
        <v>1</v>
      </c>
      <c r="X48" s="2">
        <f>_xlfn.RANK.EQ(Table1[[#This Row],[LOA]],Table1[[#This Row],[OLOA]:[WOA]],1)</f>
        <v>4</v>
      </c>
      <c r="Y48" s="2">
        <f>_xlfn.RANK.EQ(Table1[[#This Row],[PSO]],Table1[[#This Row],[OLOA]:[WOA]],1)</f>
        <v>2</v>
      </c>
      <c r="Z48" s="2">
        <f>_xlfn.RANK.EQ(Table1[[#This Row],[GA]],Table1[[#This Row],[OLOA]:[WOA]],1)</f>
        <v>6</v>
      </c>
      <c r="AA48" s="2">
        <f>_xlfn.RANK.EQ(Table1[[#This Row],[GSA]],Table1[[#This Row],[OLOA]:[WOA]],1)</f>
        <v>5</v>
      </c>
      <c r="AB48" s="2">
        <f>_xlfn.RANK.EQ(Table1[[#This Row],[WOA]],Table1[[#This Row],[OLOA]:[WOA]],1)</f>
        <v>3</v>
      </c>
    </row>
    <row r="49" spans="1:28" x14ac:dyDescent="0.3">
      <c r="A49" s="8"/>
      <c r="B49" s="11"/>
      <c r="C49" s="8" t="s">
        <v>31</v>
      </c>
      <c r="D49" s="14">
        <v>2959.6797075935042</v>
      </c>
      <c r="E49" s="14">
        <v>2399.9744322464317</v>
      </c>
      <c r="F49" s="14">
        <v>2071.8828898044826</v>
      </c>
      <c r="G49" s="14">
        <v>6976.0646209186862</v>
      </c>
      <c r="H49" s="14">
        <v>3411.6485634596124</v>
      </c>
      <c r="I49" s="14">
        <v>2056.5465363918747</v>
      </c>
      <c r="L49" s="2" t="s">
        <v>31</v>
      </c>
      <c r="M49" s="3">
        <f t="shared" si="6"/>
        <v>2959.6797075935042</v>
      </c>
      <c r="N49" s="3">
        <f t="shared" si="7"/>
        <v>2399.9744322464317</v>
      </c>
      <c r="O49" s="3">
        <f t="shared" si="8"/>
        <v>2071.8828898044826</v>
      </c>
      <c r="P49" s="3">
        <f t="shared" si="9"/>
        <v>6976.0646209186862</v>
      </c>
      <c r="Q49" s="3">
        <f t="shared" si="10"/>
        <v>3411.6485634596124</v>
      </c>
      <c r="R49" s="3">
        <f t="shared" si="11"/>
        <v>2056.5465363918747</v>
      </c>
      <c r="U49" s="5"/>
      <c r="V49" s="2" t="s">
        <v>31</v>
      </c>
    </row>
    <row r="50" spans="1:28" x14ac:dyDescent="0.3">
      <c r="A50" s="8"/>
      <c r="B50" s="12"/>
      <c r="C50" s="13" t="s">
        <v>32</v>
      </c>
      <c r="D50" s="16">
        <v>0.5703125</v>
      </c>
      <c r="E50" s="16">
        <v>0.203125</v>
      </c>
      <c r="F50" s="16">
        <v>0.19062499999999999</v>
      </c>
      <c r="G50" s="16">
        <v>0.21875</v>
      </c>
      <c r="H50" s="16">
        <v>0.85468750000000004</v>
      </c>
      <c r="I50" s="16">
        <v>0.17812500000000001</v>
      </c>
      <c r="L50" s="2" t="s">
        <v>32</v>
      </c>
      <c r="M50" s="4">
        <f t="shared" si="6"/>
        <v>0.5703125</v>
      </c>
      <c r="N50" s="4">
        <f t="shared" si="7"/>
        <v>0.203125</v>
      </c>
      <c r="O50" s="4">
        <f t="shared" si="8"/>
        <v>0.19062499999999999</v>
      </c>
      <c r="P50" s="4">
        <f t="shared" si="9"/>
        <v>0.21875</v>
      </c>
      <c r="Q50" s="4">
        <f t="shared" si="10"/>
        <v>0.85468750000000004</v>
      </c>
      <c r="R50" s="4">
        <f t="shared" si="11"/>
        <v>0.17812500000000001</v>
      </c>
      <c r="U50" s="5"/>
      <c r="V50" s="2" t="s">
        <v>32</v>
      </c>
    </row>
    <row r="51" spans="1:28" x14ac:dyDescent="0.3">
      <c r="A51" s="8"/>
      <c r="B51" s="9" t="s">
        <v>16</v>
      </c>
      <c r="C51" s="10" t="s">
        <v>30</v>
      </c>
      <c r="D51" s="18">
        <v>1056117.2150723878</v>
      </c>
      <c r="E51" s="15">
        <v>7247776.0721523063</v>
      </c>
      <c r="F51" s="15">
        <v>2103199.3582792091</v>
      </c>
      <c r="G51" s="15">
        <v>209393021.66721565</v>
      </c>
      <c r="H51" s="15">
        <v>31254569.14908997</v>
      </c>
      <c r="I51" s="15">
        <v>1083620.2795539519</v>
      </c>
      <c r="K51" s="2" t="s">
        <v>16</v>
      </c>
      <c r="L51" s="2" t="s">
        <v>30</v>
      </c>
      <c r="M51" s="3">
        <f t="shared" si="6"/>
        <v>1056117.2150723878</v>
      </c>
      <c r="N51" s="3">
        <f t="shared" si="7"/>
        <v>7247776.0721523063</v>
      </c>
      <c r="O51" s="3">
        <f t="shared" si="8"/>
        <v>2103199.3582792091</v>
      </c>
      <c r="P51" s="3">
        <f t="shared" si="9"/>
        <v>209393021.66721565</v>
      </c>
      <c r="Q51" s="3">
        <f t="shared" si="10"/>
        <v>31254569.14908997</v>
      </c>
      <c r="R51" s="3">
        <f t="shared" si="11"/>
        <v>1083620.2795539519</v>
      </c>
      <c r="U51" s="5" t="s">
        <v>16</v>
      </c>
      <c r="V51" s="2" t="s">
        <v>30</v>
      </c>
      <c r="W51" s="2">
        <f>_xlfn.RANK.EQ(Table1[[#This Row],[OLOA]],Table1[[#This Row],[OLOA]:[WOA]],1)</f>
        <v>1</v>
      </c>
      <c r="X51" s="2">
        <f>_xlfn.RANK.EQ(Table1[[#This Row],[LOA]],Table1[[#This Row],[OLOA]:[WOA]],1)</f>
        <v>4</v>
      </c>
      <c r="Y51" s="2">
        <f>_xlfn.RANK.EQ(Table1[[#This Row],[PSO]],Table1[[#This Row],[OLOA]:[WOA]],1)</f>
        <v>3</v>
      </c>
      <c r="Z51" s="2">
        <f>_xlfn.RANK.EQ(Table1[[#This Row],[GA]],Table1[[#This Row],[OLOA]:[WOA]],1)</f>
        <v>6</v>
      </c>
      <c r="AA51" s="2">
        <f>_xlfn.RANK.EQ(Table1[[#This Row],[GSA]],Table1[[#This Row],[OLOA]:[WOA]],1)</f>
        <v>5</v>
      </c>
      <c r="AB51" s="2">
        <f>_xlfn.RANK.EQ(Table1[[#This Row],[WOA]],Table1[[#This Row],[OLOA]:[WOA]],1)</f>
        <v>2</v>
      </c>
    </row>
    <row r="52" spans="1:28" x14ac:dyDescent="0.3">
      <c r="A52" s="8"/>
      <c r="B52" s="11"/>
      <c r="C52" s="8" t="s">
        <v>31</v>
      </c>
      <c r="D52" s="14">
        <v>1275792.7739081918</v>
      </c>
      <c r="E52" s="14">
        <v>7836622.3720194167</v>
      </c>
      <c r="F52" s="14">
        <v>1741838.3559936788</v>
      </c>
      <c r="G52" s="14">
        <v>117546096.12962557</v>
      </c>
      <c r="H52" s="14">
        <v>18660803.197172131</v>
      </c>
      <c r="I52" s="14">
        <v>1124070.8160481276</v>
      </c>
      <c r="L52" s="2" t="s">
        <v>31</v>
      </c>
      <c r="M52" s="3">
        <f t="shared" si="6"/>
        <v>1275792.7739081918</v>
      </c>
      <c r="N52" s="3">
        <f t="shared" si="7"/>
        <v>7836622.3720194167</v>
      </c>
      <c r="O52" s="3">
        <f t="shared" si="8"/>
        <v>1741838.3559936788</v>
      </c>
      <c r="P52" s="3">
        <f t="shared" si="9"/>
        <v>117546096.12962557</v>
      </c>
      <c r="Q52" s="3">
        <f t="shared" si="10"/>
        <v>18660803.197172131</v>
      </c>
      <c r="R52" s="3">
        <f t="shared" si="11"/>
        <v>1124070.8160481276</v>
      </c>
      <c r="U52" s="5"/>
      <c r="V52" s="2" t="s">
        <v>31</v>
      </c>
    </row>
    <row r="53" spans="1:28" x14ac:dyDescent="0.3">
      <c r="A53" s="8"/>
      <c r="B53" s="12"/>
      <c r="C53" s="13" t="s">
        <v>32</v>
      </c>
      <c r="D53" s="16">
        <v>0.921875</v>
      </c>
      <c r="E53" s="16">
        <v>0.375</v>
      </c>
      <c r="F53" s="16">
        <v>0.30312499999999998</v>
      </c>
      <c r="G53" s="16">
        <v>0.32968750000000002</v>
      </c>
      <c r="H53" s="16">
        <v>0.88906249999999998</v>
      </c>
      <c r="I53" s="16">
        <v>0.30156250000000001</v>
      </c>
      <c r="L53" s="2" t="s">
        <v>32</v>
      </c>
      <c r="M53" s="4">
        <f t="shared" si="6"/>
        <v>0.921875</v>
      </c>
      <c r="N53" s="4">
        <f t="shared" si="7"/>
        <v>0.375</v>
      </c>
      <c r="O53" s="4">
        <f t="shared" si="8"/>
        <v>0.30312499999999998</v>
      </c>
      <c r="P53" s="4">
        <f t="shared" si="9"/>
        <v>0.32968750000000002</v>
      </c>
      <c r="Q53" s="4">
        <f t="shared" si="10"/>
        <v>0.88906249999999998</v>
      </c>
      <c r="R53" s="4">
        <f t="shared" si="11"/>
        <v>0.30156250000000001</v>
      </c>
      <c r="U53" s="5"/>
      <c r="V53" s="2" t="s">
        <v>32</v>
      </c>
    </row>
    <row r="54" spans="1:28" x14ac:dyDescent="0.3">
      <c r="A54" s="8"/>
      <c r="B54" s="9" t="s">
        <v>17</v>
      </c>
      <c r="C54" s="10" t="s">
        <v>30</v>
      </c>
      <c r="D54" s="18">
        <v>42678912.146987662</v>
      </c>
      <c r="E54" s="15">
        <v>287509409.65569389</v>
      </c>
      <c r="F54" s="15">
        <v>255914862.25133318</v>
      </c>
      <c r="G54" s="15">
        <v>1754252564.3951001</v>
      </c>
      <c r="H54" s="15">
        <v>809622445.8277514</v>
      </c>
      <c r="I54" s="15">
        <v>53846175.072762117</v>
      </c>
      <c r="K54" s="2" t="s">
        <v>17</v>
      </c>
      <c r="L54" s="2" t="s">
        <v>30</v>
      </c>
      <c r="M54" s="3">
        <f t="shared" si="6"/>
        <v>42678912.146987662</v>
      </c>
      <c r="N54" s="3">
        <f t="shared" si="7"/>
        <v>287509409.65569389</v>
      </c>
      <c r="O54" s="3">
        <f t="shared" si="8"/>
        <v>255914862.25133318</v>
      </c>
      <c r="P54" s="3">
        <f t="shared" si="9"/>
        <v>1754252564.3951001</v>
      </c>
      <c r="Q54" s="3">
        <f t="shared" si="10"/>
        <v>809622445.8277514</v>
      </c>
      <c r="R54" s="3">
        <f t="shared" si="11"/>
        <v>53846175.072762117</v>
      </c>
      <c r="U54" s="5" t="s">
        <v>17</v>
      </c>
      <c r="V54" s="2" t="s">
        <v>30</v>
      </c>
      <c r="W54" s="2">
        <f>_xlfn.RANK.EQ(Table1[[#This Row],[OLOA]],Table1[[#This Row],[OLOA]:[WOA]],1)</f>
        <v>1</v>
      </c>
      <c r="X54" s="2">
        <f>_xlfn.RANK.EQ(Table1[[#This Row],[LOA]],Table1[[#This Row],[OLOA]:[WOA]],1)</f>
        <v>4</v>
      </c>
      <c r="Y54" s="2">
        <f>_xlfn.RANK.EQ(Table1[[#This Row],[PSO]],Table1[[#This Row],[OLOA]:[WOA]],1)</f>
        <v>3</v>
      </c>
      <c r="Z54" s="2">
        <f>_xlfn.RANK.EQ(Table1[[#This Row],[GA]],Table1[[#This Row],[OLOA]:[WOA]],1)</f>
        <v>6</v>
      </c>
      <c r="AA54" s="2">
        <f>_xlfn.RANK.EQ(Table1[[#This Row],[GSA]],Table1[[#This Row],[OLOA]:[WOA]],1)</f>
        <v>5</v>
      </c>
      <c r="AB54" s="2">
        <f>_xlfn.RANK.EQ(Table1[[#This Row],[WOA]],Table1[[#This Row],[OLOA]:[WOA]],1)</f>
        <v>2</v>
      </c>
    </row>
    <row r="55" spans="1:28" x14ac:dyDescent="0.3">
      <c r="A55" s="8"/>
      <c r="B55" s="11"/>
      <c r="C55" s="8" t="s">
        <v>31</v>
      </c>
      <c r="D55" s="14">
        <v>23170485.120804433</v>
      </c>
      <c r="E55" s="14">
        <v>234851538.750788</v>
      </c>
      <c r="F55" s="14">
        <v>77078538.374520123</v>
      </c>
      <c r="G55" s="14">
        <v>551181792.52953136</v>
      </c>
      <c r="H55" s="14">
        <v>281563807.68267286</v>
      </c>
      <c r="I55" s="14">
        <v>25494340.749979522</v>
      </c>
      <c r="L55" s="2" t="s">
        <v>31</v>
      </c>
      <c r="M55" s="3">
        <f t="shared" si="6"/>
        <v>23170485.120804433</v>
      </c>
      <c r="N55" s="3">
        <f t="shared" si="7"/>
        <v>234851538.750788</v>
      </c>
      <c r="O55" s="3">
        <f t="shared" si="8"/>
        <v>77078538.374520123</v>
      </c>
      <c r="P55" s="3">
        <f t="shared" si="9"/>
        <v>551181792.52953136</v>
      </c>
      <c r="Q55" s="3">
        <f t="shared" si="10"/>
        <v>281563807.68267286</v>
      </c>
      <c r="R55" s="3">
        <f t="shared" si="11"/>
        <v>25494340.749979522</v>
      </c>
      <c r="U55" s="5"/>
      <c r="V55" s="2" t="s">
        <v>31</v>
      </c>
    </row>
    <row r="56" spans="1:28" x14ac:dyDescent="0.3">
      <c r="A56" s="8"/>
      <c r="B56" s="12"/>
      <c r="C56" s="13" t="s">
        <v>32</v>
      </c>
      <c r="D56" s="16">
        <v>0.56874999999999998</v>
      </c>
      <c r="E56" s="16">
        <v>0.1953125</v>
      </c>
      <c r="F56" s="16">
        <v>0.16875000000000001</v>
      </c>
      <c r="G56" s="16">
        <v>0.19218750000000001</v>
      </c>
      <c r="H56" s="16">
        <v>0.84218749999999998</v>
      </c>
      <c r="I56" s="16">
        <v>0.19843749999999999</v>
      </c>
      <c r="L56" s="2" t="s">
        <v>32</v>
      </c>
      <c r="M56" s="4">
        <f t="shared" si="6"/>
        <v>0.56874999999999998</v>
      </c>
      <c r="N56" s="4">
        <f t="shared" si="7"/>
        <v>0.1953125</v>
      </c>
      <c r="O56" s="4">
        <f t="shared" si="8"/>
        <v>0.16875000000000001</v>
      </c>
      <c r="P56" s="4">
        <f t="shared" si="9"/>
        <v>0.19218750000000001</v>
      </c>
      <c r="Q56" s="4">
        <f t="shared" si="10"/>
        <v>0.84218749999999998</v>
      </c>
      <c r="R56" s="4">
        <f t="shared" si="11"/>
        <v>0.19843749999999999</v>
      </c>
      <c r="U56" s="5"/>
      <c r="V56" s="2" t="s">
        <v>32</v>
      </c>
    </row>
    <row r="57" spans="1:28" x14ac:dyDescent="0.3">
      <c r="A57" s="8"/>
      <c r="B57" s="9" t="s">
        <v>18</v>
      </c>
      <c r="C57" s="10" t="s">
        <v>30</v>
      </c>
      <c r="D57" s="15">
        <v>13893537890.188354</v>
      </c>
      <c r="E57" s="15">
        <v>22235434746.224682</v>
      </c>
      <c r="F57" s="15">
        <v>16439592492.945154</v>
      </c>
      <c r="G57" s="15">
        <v>46127680820.854141</v>
      </c>
      <c r="H57" s="15">
        <v>34912165325.818283</v>
      </c>
      <c r="I57" s="18">
        <v>6264790512.1030931</v>
      </c>
      <c r="K57" s="2" t="s">
        <v>18</v>
      </c>
      <c r="L57" s="2" t="s">
        <v>30</v>
      </c>
      <c r="M57" s="3">
        <f t="shared" si="6"/>
        <v>13893537890.188354</v>
      </c>
      <c r="N57" s="3">
        <f t="shared" si="7"/>
        <v>22235434746.224682</v>
      </c>
      <c r="O57" s="3">
        <f t="shared" si="8"/>
        <v>16439592492.945154</v>
      </c>
      <c r="P57" s="3">
        <f t="shared" si="9"/>
        <v>46127680820.854141</v>
      </c>
      <c r="Q57" s="3">
        <f t="shared" si="10"/>
        <v>34912165325.818283</v>
      </c>
      <c r="R57" s="3">
        <f t="shared" si="11"/>
        <v>6264790512.1030931</v>
      </c>
      <c r="U57" s="5" t="s">
        <v>18</v>
      </c>
      <c r="V57" s="2" t="s">
        <v>30</v>
      </c>
      <c r="W57" s="2">
        <f>_xlfn.RANK.EQ(Table1[[#This Row],[OLOA]],Table1[[#This Row],[OLOA]:[WOA]],1)</f>
        <v>2</v>
      </c>
      <c r="X57" s="2">
        <f>_xlfn.RANK.EQ(Table1[[#This Row],[LOA]],Table1[[#This Row],[OLOA]:[WOA]],1)</f>
        <v>4</v>
      </c>
      <c r="Y57" s="2">
        <f>_xlfn.RANK.EQ(Table1[[#This Row],[PSO]],Table1[[#This Row],[OLOA]:[WOA]],1)</f>
        <v>3</v>
      </c>
      <c r="Z57" s="2">
        <f>_xlfn.RANK.EQ(Table1[[#This Row],[GA]],Table1[[#This Row],[OLOA]:[WOA]],1)</f>
        <v>6</v>
      </c>
      <c r="AA57" s="2">
        <f>_xlfn.RANK.EQ(Table1[[#This Row],[GSA]],Table1[[#This Row],[OLOA]:[WOA]],1)</f>
        <v>5</v>
      </c>
      <c r="AB57" s="2">
        <f>_xlfn.RANK.EQ(Table1[[#This Row],[WOA]],Table1[[#This Row],[OLOA]:[WOA]],1)</f>
        <v>1</v>
      </c>
    </row>
    <row r="58" spans="1:28" x14ac:dyDescent="0.3">
      <c r="A58" s="8"/>
      <c r="B58" s="11"/>
      <c r="C58" s="8" t="s">
        <v>31</v>
      </c>
      <c r="D58" s="14">
        <v>4530604762.1399212</v>
      </c>
      <c r="E58" s="14">
        <v>3420329035.6294489</v>
      </c>
      <c r="F58" s="14">
        <v>3803541468.8281922</v>
      </c>
      <c r="G58" s="14">
        <v>8865655588.046669</v>
      </c>
      <c r="H58" s="14">
        <v>5119265868.5674896</v>
      </c>
      <c r="I58" s="14">
        <v>2485550932.0783172</v>
      </c>
      <c r="L58" s="2" t="s">
        <v>31</v>
      </c>
      <c r="M58" s="3">
        <f t="shared" si="6"/>
        <v>4530604762.1399212</v>
      </c>
      <c r="N58" s="3">
        <f t="shared" si="7"/>
        <v>3420329035.6294489</v>
      </c>
      <c r="O58" s="3">
        <f t="shared" si="8"/>
        <v>3803541468.8281922</v>
      </c>
      <c r="P58" s="3">
        <f t="shared" si="9"/>
        <v>8865655588.046669</v>
      </c>
      <c r="Q58" s="3">
        <f t="shared" si="10"/>
        <v>5119265868.5674896</v>
      </c>
      <c r="R58" s="3">
        <f t="shared" si="11"/>
        <v>2485550932.0783172</v>
      </c>
      <c r="U58" s="5"/>
      <c r="V58" s="2" t="s">
        <v>31</v>
      </c>
    </row>
    <row r="59" spans="1:28" x14ac:dyDescent="0.3">
      <c r="A59" s="8"/>
      <c r="B59" s="12"/>
      <c r="C59" s="13" t="s">
        <v>32</v>
      </c>
      <c r="D59" s="16">
        <v>2.4656250000000002</v>
      </c>
      <c r="E59" s="16">
        <v>0.82187500000000002</v>
      </c>
      <c r="F59" s="16">
        <v>0.6796875</v>
      </c>
      <c r="G59" s="16">
        <v>0.71718749999999998</v>
      </c>
      <c r="H59" s="16">
        <v>1.3328125</v>
      </c>
      <c r="I59" s="16">
        <v>0.67500000000000004</v>
      </c>
      <c r="L59" s="2" t="s">
        <v>32</v>
      </c>
      <c r="M59" s="4">
        <f t="shared" si="6"/>
        <v>2.4656250000000002</v>
      </c>
      <c r="N59" s="4">
        <f t="shared" si="7"/>
        <v>0.82187500000000002</v>
      </c>
      <c r="O59" s="4">
        <f t="shared" si="8"/>
        <v>0.6796875</v>
      </c>
      <c r="P59" s="4">
        <f t="shared" si="9"/>
        <v>0.71718749999999998</v>
      </c>
      <c r="Q59" s="4">
        <f t="shared" si="10"/>
        <v>1.3328125</v>
      </c>
      <c r="R59" s="4">
        <f t="shared" si="11"/>
        <v>0.67500000000000004</v>
      </c>
      <c r="U59" s="5"/>
      <c r="V59" s="2" t="s">
        <v>32</v>
      </c>
    </row>
    <row r="60" spans="1:28" x14ac:dyDescent="0.3">
      <c r="A60" s="8"/>
      <c r="B60" s="9" t="s">
        <v>19</v>
      </c>
      <c r="C60" s="10" t="s">
        <v>30</v>
      </c>
      <c r="D60" s="18">
        <v>6223.6309875974111</v>
      </c>
      <c r="E60" s="15">
        <v>7571.1516140786889</v>
      </c>
      <c r="F60" s="15">
        <v>8771.7328338515636</v>
      </c>
      <c r="G60" s="15">
        <v>8712.2793825032277</v>
      </c>
      <c r="H60" s="15">
        <v>8844.8790436225499</v>
      </c>
      <c r="I60" s="15">
        <v>7888.7560257779214</v>
      </c>
      <c r="K60" s="2" t="s">
        <v>19</v>
      </c>
      <c r="L60" s="2" t="s">
        <v>30</v>
      </c>
      <c r="M60" s="3">
        <f t="shared" si="6"/>
        <v>6223.6309875974111</v>
      </c>
      <c r="N60" s="3">
        <f t="shared" si="7"/>
        <v>7571.1516140786889</v>
      </c>
      <c r="O60" s="3">
        <f t="shared" si="8"/>
        <v>8771.7328338515636</v>
      </c>
      <c r="P60" s="3">
        <f t="shared" si="9"/>
        <v>8712.2793825032277</v>
      </c>
      <c r="Q60" s="3">
        <f t="shared" si="10"/>
        <v>8844.8790436225499</v>
      </c>
      <c r="R60" s="3">
        <f t="shared" si="11"/>
        <v>7888.7560257779214</v>
      </c>
      <c r="U60" s="5" t="s">
        <v>19</v>
      </c>
      <c r="V60" s="2" t="s">
        <v>30</v>
      </c>
      <c r="W60" s="2">
        <f>_xlfn.RANK.EQ(Table1[[#This Row],[OLOA]],Table1[[#This Row],[OLOA]:[WOA]],1)</f>
        <v>1</v>
      </c>
      <c r="X60" s="2">
        <f>_xlfn.RANK.EQ(Table1[[#This Row],[LOA]],Table1[[#This Row],[OLOA]:[WOA]],1)</f>
        <v>2</v>
      </c>
      <c r="Y60" s="2">
        <f>_xlfn.RANK.EQ(Table1[[#This Row],[PSO]],Table1[[#This Row],[OLOA]:[WOA]],1)</f>
        <v>5</v>
      </c>
      <c r="Z60" s="2">
        <f>_xlfn.RANK.EQ(Table1[[#This Row],[GA]],Table1[[#This Row],[OLOA]:[WOA]],1)</f>
        <v>4</v>
      </c>
      <c r="AA60" s="2">
        <f>_xlfn.RANK.EQ(Table1[[#This Row],[GSA]],Table1[[#This Row],[OLOA]:[WOA]],1)</f>
        <v>6</v>
      </c>
      <c r="AB60" s="2">
        <f>_xlfn.RANK.EQ(Table1[[#This Row],[WOA]],Table1[[#This Row],[OLOA]:[WOA]],1)</f>
        <v>3</v>
      </c>
    </row>
    <row r="61" spans="1:28" x14ac:dyDescent="0.3">
      <c r="A61" s="8"/>
      <c r="B61" s="11"/>
      <c r="C61" s="8" t="s">
        <v>31</v>
      </c>
      <c r="D61" s="14">
        <v>693.77327510146301</v>
      </c>
      <c r="E61" s="14">
        <v>549.08268596482264</v>
      </c>
      <c r="F61" s="14">
        <v>415.44403920348179</v>
      </c>
      <c r="G61" s="14">
        <v>208.05377674156011</v>
      </c>
      <c r="H61" s="14">
        <v>517.6796617935936</v>
      </c>
      <c r="I61" s="14">
        <v>511.79453808978928</v>
      </c>
      <c r="L61" s="2" t="s">
        <v>31</v>
      </c>
      <c r="M61" s="3">
        <f t="shared" si="6"/>
        <v>693.77327510146301</v>
      </c>
      <c r="N61" s="3">
        <f t="shared" si="7"/>
        <v>549.08268596482264</v>
      </c>
      <c r="O61" s="3">
        <f t="shared" si="8"/>
        <v>415.44403920348179</v>
      </c>
      <c r="P61" s="3">
        <f t="shared" si="9"/>
        <v>208.05377674156011</v>
      </c>
      <c r="Q61" s="3">
        <f t="shared" si="10"/>
        <v>517.6796617935936</v>
      </c>
      <c r="R61" s="3">
        <f t="shared" si="11"/>
        <v>511.79453808978928</v>
      </c>
      <c r="U61" s="5"/>
      <c r="V61" s="2" t="s">
        <v>31</v>
      </c>
    </row>
    <row r="62" spans="1:28" x14ac:dyDescent="0.3">
      <c r="A62" s="8"/>
      <c r="B62" s="12"/>
      <c r="C62" s="13" t="s">
        <v>32</v>
      </c>
      <c r="D62" s="16">
        <v>1.296875</v>
      </c>
      <c r="E62" s="16">
        <v>0.3125</v>
      </c>
      <c r="F62" s="16">
        <v>0.26250000000000001</v>
      </c>
      <c r="G62" s="16">
        <v>0.28437499999999999</v>
      </c>
      <c r="H62" s="16">
        <v>0.83906250000000004</v>
      </c>
      <c r="I62" s="16">
        <v>0.30312499999999998</v>
      </c>
      <c r="L62" s="2" t="s">
        <v>32</v>
      </c>
      <c r="M62" s="4">
        <f t="shared" si="6"/>
        <v>1.296875</v>
      </c>
      <c r="N62" s="4">
        <f t="shared" si="7"/>
        <v>0.3125</v>
      </c>
      <c r="O62" s="4">
        <f t="shared" si="8"/>
        <v>0.26250000000000001</v>
      </c>
      <c r="P62" s="4">
        <f t="shared" si="9"/>
        <v>0.28437499999999999</v>
      </c>
      <c r="Q62" s="4">
        <f t="shared" si="10"/>
        <v>0.83906250000000004</v>
      </c>
      <c r="R62" s="4">
        <f t="shared" si="11"/>
        <v>0.30312499999999998</v>
      </c>
      <c r="U62" s="5"/>
      <c r="V62" s="2" t="s">
        <v>32</v>
      </c>
    </row>
    <row r="63" spans="1:28" x14ac:dyDescent="0.3">
      <c r="A63" s="8"/>
      <c r="B63" s="9" t="s">
        <v>20</v>
      </c>
      <c r="C63" s="10" t="s">
        <v>30</v>
      </c>
      <c r="D63" s="15">
        <v>4817.7062771475476</v>
      </c>
      <c r="E63" s="15">
        <v>5188.4694666895257</v>
      </c>
      <c r="F63" s="15">
        <v>4960.4533742463918</v>
      </c>
      <c r="G63" s="15">
        <v>5398.0426929515033</v>
      </c>
      <c r="H63" s="15">
        <v>5413.883824182295</v>
      </c>
      <c r="I63" s="18">
        <v>4748.9511766283522</v>
      </c>
      <c r="K63" s="2" t="s">
        <v>20</v>
      </c>
      <c r="L63" s="2" t="s">
        <v>30</v>
      </c>
      <c r="M63" s="3">
        <f t="shared" si="6"/>
        <v>4817.7062771475476</v>
      </c>
      <c r="N63" s="3">
        <f t="shared" si="7"/>
        <v>5188.4694666895257</v>
      </c>
      <c r="O63" s="3">
        <f t="shared" si="8"/>
        <v>4960.4533742463918</v>
      </c>
      <c r="P63" s="3">
        <f t="shared" si="9"/>
        <v>5398.0426929515033</v>
      </c>
      <c r="Q63" s="3">
        <f t="shared" si="10"/>
        <v>5413.883824182295</v>
      </c>
      <c r="R63" s="3">
        <f t="shared" si="11"/>
        <v>4748.9511766283522</v>
      </c>
      <c r="U63" s="5" t="s">
        <v>20</v>
      </c>
      <c r="V63" s="2" t="s">
        <v>30</v>
      </c>
      <c r="W63" s="2">
        <f>_xlfn.RANK.EQ(Table1[[#This Row],[OLOA]],Table1[[#This Row],[OLOA]:[WOA]],1)</f>
        <v>2</v>
      </c>
      <c r="X63" s="2">
        <f>_xlfn.RANK.EQ(Table1[[#This Row],[LOA]],Table1[[#This Row],[OLOA]:[WOA]],1)</f>
        <v>4</v>
      </c>
      <c r="Y63" s="2">
        <f>_xlfn.RANK.EQ(Table1[[#This Row],[PSO]],Table1[[#This Row],[OLOA]:[WOA]],1)</f>
        <v>3</v>
      </c>
      <c r="Z63" s="2">
        <f>_xlfn.RANK.EQ(Table1[[#This Row],[GA]],Table1[[#This Row],[OLOA]:[WOA]],1)</f>
        <v>5</v>
      </c>
      <c r="AA63" s="2">
        <f>_xlfn.RANK.EQ(Table1[[#This Row],[GSA]],Table1[[#This Row],[OLOA]:[WOA]],1)</f>
        <v>6</v>
      </c>
      <c r="AB63" s="2">
        <f>_xlfn.RANK.EQ(Table1[[#This Row],[WOA]],Table1[[#This Row],[OLOA]:[WOA]],1)</f>
        <v>1</v>
      </c>
    </row>
    <row r="64" spans="1:28" x14ac:dyDescent="0.3">
      <c r="A64" s="8"/>
      <c r="B64" s="11"/>
      <c r="C64" s="8" t="s">
        <v>31</v>
      </c>
      <c r="D64" s="14">
        <v>265.7994351349713</v>
      </c>
      <c r="E64" s="14">
        <v>327.0782442933297</v>
      </c>
      <c r="F64" s="14">
        <v>162.2233778705251</v>
      </c>
      <c r="G64" s="14">
        <v>265.12899728494915</v>
      </c>
      <c r="H64" s="14">
        <v>174.38128794490046</v>
      </c>
      <c r="I64" s="14">
        <v>229.88364196646307</v>
      </c>
      <c r="L64" s="2" t="s">
        <v>31</v>
      </c>
      <c r="M64" s="3">
        <f t="shared" si="6"/>
        <v>265.7994351349713</v>
      </c>
      <c r="N64" s="3">
        <f t="shared" si="7"/>
        <v>327.0782442933297</v>
      </c>
      <c r="O64" s="3">
        <f t="shared" si="8"/>
        <v>162.2233778705251</v>
      </c>
      <c r="P64" s="3">
        <f t="shared" si="9"/>
        <v>265.12899728494915</v>
      </c>
      <c r="Q64" s="3">
        <f t="shared" si="10"/>
        <v>174.38128794490046</v>
      </c>
      <c r="R64" s="3">
        <f t="shared" si="11"/>
        <v>229.88364196646307</v>
      </c>
      <c r="U64" s="5"/>
      <c r="V64" s="2" t="s">
        <v>31</v>
      </c>
    </row>
    <row r="65" spans="1:28" x14ac:dyDescent="0.3">
      <c r="A65" s="8"/>
      <c r="B65" s="12"/>
      <c r="C65" s="13" t="s">
        <v>32</v>
      </c>
      <c r="D65" s="16">
        <v>1.7171875000000001</v>
      </c>
      <c r="E65" s="16">
        <v>0.55312499999999998</v>
      </c>
      <c r="F65" s="16">
        <v>0.45781250000000001</v>
      </c>
      <c r="G65" s="16">
        <v>0.49687500000000001</v>
      </c>
      <c r="H65" s="16">
        <v>1.0703125</v>
      </c>
      <c r="I65" s="16">
        <v>0.36093750000000002</v>
      </c>
      <c r="L65" s="2" t="s">
        <v>32</v>
      </c>
      <c r="M65" s="4">
        <f t="shared" si="6"/>
        <v>1.7171875000000001</v>
      </c>
      <c r="N65" s="4">
        <f t="shared" si="7"/>
        <v>0.55312499999999998</v>
      </c>
      <c r="O65" s="4">
        <f t="shared" si="8"/>
        <v>0.45781250000000001</v>
      </c>
      <c r="P65" s="4">
        <f t="shared" si="9"/>
        <v>0.49687500000000001</v>
      </c>
      <c r="Q65" s="4">
        <f t="shared" si="10"/>
        <v>1.0703125</v>
      </c>
      <c r="R65" s="4">
        <f t="shared" si="11"/>
        <v>0.36093750000000002</v>
      </c>
      <c r="U65" s="5"/>
      <c r="V65" s="2" t="s">
        <v>32</v>
      </c>
    </row>
    <row r="66" spans="1:28" x14ac:dyDescent="0.3">
      <c r="A66" s="8"/>
      <c r="B66" s="9" t="s">
        <v>21</v>
      </c>
      <c r="C66" s="10" t="s">
        <v>30</v>
      </c>
      <c r="D66" s="18">
        <v>28005.911679053468</v>
      </c>
      <c r="E66" s="15">
        <v>35331.775109740658</v>
      </c>
      <c r="F66" s="15">
        <v>35964.440205477687</v>
      </c>
      <c r="G66" s="15">
        <v>36465.318788374439</v>
      </c>
      <c r="H66" s="15">
        <v>38003.23917443231</v>
      </c>
      <c r="I66" s="15">
        <v>35116.885133073083</v>
      </c>
      <c r="K66" s="2" t="s">
        <v>21</v>
      </c>
      <c r="L66" s="2" t="s">
        <v>30</v>
      </c>
      <c r="M66" s="3">
        <f t="shared" si="6"/>
        <v>28005.911679053468</v>
      </c>
      <c r="N66" s="3">
        <f t="shared" si="7"/>
        <v>35331.775109740658</v>
      </c>
      <c r="O66" s="3">
        <f t="shared" si="8"/>
        <v>35964.440205477687</v>
      </c>
      <c r="P66" s="3">
        <f t="shared" si="9"/>
        <v>36465.318788374439</v>
      </c>
      <c r="Q66" s="3">
        <f t="shared" si="10"/>
        <v>38003.23917443231</v>
      </c>
      <c r="R66" s="3">
        <f t="shared" si="11"/>
        <v>35116.885133073083</v>
      </c>
      <c r="U66" s="5" t="s">
        <v>21</v>
      </c>
      <c r="V66" s="2" t="s">
        <v>30</v>
      </c>
      <c r="W66" s="2">
        <f>_xlfn.RANK.EQ(Table1[[#This Row],[OLOA]],Table1[[#This Row],[OLOA]:[WOA]],1)</f>
        <v>1</v>
      </c>
      <c r="X66" s="2">
        <f>_xlfn.RANK.EQ(Table1[[#This Row],[LOA]],Table1[[#This Row],[OLOA]:[WOA]],1)</f>
        <v>3</v>
      </c>
      <c r="Y66" s="2">
        <f>_xlfn.RANK.EQ(Table1[[#This Row],[PSO]],Table1[[#This Row],[OLOA]:[WOA]],1)</f>
        <v>4</v>
      </c>
      <c r="Z66" s="2">
        <f>_xlfn.RANK.EQ(Table1[[#This Row],[GA]],Table1[[#This Row],[OLOA]:[WOA]],1)</f>
        <v>5</v>
      </c>
      <c r="AA66" s="2">
        <f>_xlfn.RANK.EQ(Table1[[#This Row],[GSA]],Table1[[#This Row],[OLOA]:[WOA]],1)</f>
        <v>6</v>
      </c>
      <c r="AB66" s="2">
        <f>_xlfn.RANK.EQ(Table1[[#This Row],[WOA]],Table1[[#This Row],[OLOA]:[WOA]],1)</f>
        <v>2</v>
      </c>
    </row>
    <row r="67" spans="1:28" x14ac:dyDescent="0.3">
      <c r="A67" s="8"/>
      <c r="B67" s="11"/>
      <c r="C67" s="8" t="s">
        <v>31</v>
      </c>
      <c r="D67" s="14">
        <v>842.45159810851464</v>
      </c>
      <c r="E67" s="14">
        <v>702.63360703268097</v>
      </c>
      <c r="F67" s="14">
        <v>723.92249472690014</v>
      </c>
      <c r="G67" s="14">
        <v>514.72597586303664</v>
      </c>
      <c r="H67" s="14">
        <v>553.59558132578832</v>
      </c>
      <c r="I67" s="14">
        <v>1118.4398232572096</v>
      </c>
      <c r="L67" s="2" t="s">
        <v>31</v>
      </c>
      <c r="M67" s="3">
        <f t="shared" ref="M67:M92" si="12">D67</f>
        <v>842.45159810851464</v>
      </c>
      <c r="N67" s="3">
        <f t="shared" ref="N67:N92" si="13">E67</f>
        <v>702.63360703268097</v>
      </c>
      <c r="O67" s="3">
        <f t="shared" ref="O67:O92" si="14">F67</f>
        <v>723.92249472690014</v>
      </c>
      <c r="P67" s="3">
        <f t="shared" ref="P67:P92" si="15">G67</f>
        <v>514.72597586303664</v>
      </c>
      <c r="Q67" s="3">
        <f t="shared" ref="Q67:Q92" si="16">H67</f>
        <v>553.59558132578832</v>
      </c>
      <c r="R67" s="3">
        <f t="shared" ref="R67:R92" si="17">I67</f>
        <v>1118.4398232572096</v>
      </c>
      <c r="U67" s="5"/>
      <c r="V67" s="2" t="s">
        <v>31</v>
      </c>
    </row>
    <row r="68" spans="1:28" x14ac:dyDescent="0.3">
      <c r="A68" s="8"/>
      <c r="B68" s="12"/>
      <c r="C68" s="13" t="s">
        <v>32</v>
      </c>
      <c r="D68" s="16">
        <v>1.7765625</v>
      </c>
      <c r="E68" s="16">
        <v>0.58750000000000002</v>
      </c>
      <c r="F68" s="16">
        <v>0.4296875</v>
      </c>
      <c r="G68" s="16">
        <v>0.53593749999999996</v>
      </c>
      <c r="H68" s="16">
        <v>1.0375000000000001</v>
      </c>
      <c r="I68" s="16">
        <v>0.48281249999999998</v>
      </c>
      <c r="L68" s="2" t="s">
        <v>32</v>
      </c>
      <c r="M68" s="4">
        <f t="shared" si="12"/>
        <v>1.7765625</v>
      </c>
      <c r="N68" s="4">
        <f t="shared" si="13"/>
        <v>0.58750000000000002</v>
      </c>
      <c r="O68" s="4">
        <f t="shared" si="14"/>
        <v>0.4296875</v>
      </c>
      <c r="P68" s="4">
        <f t="shared" si="15"/>
        <v>0.53593749999999996</v>
      </c>
      <c r="Q68" s="4">
        <f t="shared" si="16"/>
        <v>1.0375000000000001</v>
      </c>
      <c r="R68" s="4">
        <f t="shared" si="17"/>
        <v>0.48281249999999998</v>
      </c>
      <c r="U68" s="5"/>
      <c r="V68" s="2" t="s">
        <v>32</v>
      </c>
    </row>
    <row r="69" spans="1:28" x14ac:dyDescent="0.3">
      <c r="A69" s="8"/>
      <c r="B69" s="9" t="s">
        <v>22</v>
      </c>
      <c r="C69" s="10" t="s">
        <v>30</v>
      </c>
      <c r="D69" s="15">
        <v>7181.6787023066481</v>
      </c>
      <c r="E69" s="15">
        <v>8299.8444161787884</v>
      </c>
      <c r="F69" s="18">
        <v>5484.5633009223584</v>
      </c>
      <c r="G69" s="15">
        <v>8458.5896241182127</v>
      </c>
      <c r="H69" s="15">
        <v>8331.8807694549523</v>
      </c>
      <c r="I69" s="15">
        <v>5587.0718293153886</v>
      </c>
      <c r="K69" s="2" t="s">
        <v>22</v>
      </c>
      <c r="L69" s="2" t="s">
        <v>30</v>
      </c>
      <c r="M69" s="3">
        <f t="shared" si="12"/>
        <v>7181.6787023066481</v>
      </c>
      <c r="N69" s="3">
        <f t="shared" si="13"/>
        <v>8299.8444161787884</v>
      </c>
      <c r="O69" s="3">
        <f t="shared" si="14"/>
        <v>5484.5633009223584</v>
      </c>
      <c r="P69" s="3">
        <f t="shared" si="15"/>
        <v>8458.5896241182127</v>
      </c>
      <c r="Q69" s="3">
        <f t="shared" si="16"/>
        <v>8331.8807694549523</v>
      </c>
      <c r="R69" s="3">
        <f t="shared" si="17"/>
        <v>5587.0718293153886</v>
      </c>
      <c r="U69" s="5" t="s">
        <v>22</v>
      </c>
      <c r="V69" s="2" t="s">
        <v>30</v>
      </c>
      <c r="W69" s="2">
        <f>_xlfn.RANK.EQ(Table1[[#This Row],[OLOA]],Table1[[#This Row],[OLOA]:[WOA]],1)</f>
        <v>3</v>
      </c>
      <c r="X69" s="2">
        <f>_xlfn.RANK.EQ(Table1[[#This Row],[LOA]],Table1[[#This Row],[OLOA]:[WOA]],1)</f>
        <v>4</v>
      </c>
      <c r="Y69" s="2">
        <f>_xlfn.RANK.EQ(Table1[[#This Row],[PSO]],Table1[[#This Row],[OLOA]:[WOA]],1)</f>
        <v>1</v>
      </c>
      <c r="Z69" s="2">
        <f>_xlfn.RANK.EQ(Table1[[#This Row],[GA]],Table1[[#This Row],[OLOA]:[WOA]],1)</f>
        <v>6</v>
      </c>
      <c r="AA69" s="2">
        <f>_xlfn.RANK.EQ(Table1[[#This Row],[GSA]],Table1[[#This Row],[OLOA]:[WOA]],1)</f>
        <v>5</v>
      </c>
      <c r="AB69" s="2">
        <f>_xlfn.RANK.EQ(Table1[[#This Row],[WOA]],Table1[[#This Row],[OLOA]:[WOA]],1)</f>
        <v>2</v>
      </c>
    </row>
    <row r="70" spans="1:28" x14ac:dyDescent="0.3">
      <c r="A70" s="8"/>
      <c r="B70" s="11"/>
      <c r="C70" s="8" t="s">
        <v>31</v>
      </c>
      <c r="D70" s="14">
        <v>515.42759423690143</v>
      </c>
      <c r="E70" s="14">
        <v>538.91163471401433</v>
      </c>
      <c r="F70" s="14">
        <v>230.08874399003008</v>
      </c>
      <c r="G70" s="14">
        <v>824.17920163614497</v>
      </c>
      <c r="H70" s="14">
        <v>824.01566207285953</v>
      </c>
      <c r="I70" s="14">
        <v>287.3307336993949</v>
      </c>
      <c r="L70" s="2" t="s">
        <v>31</v>
      </c>
      <c r="M70" s="3">
        <f t="shared" si="12"/>
        <v>515.42759423690143</v>
      </c>
      <c r="N70" s="3">
        <f t="shared" si="13"/>
        <v>538.91163471401433</v>
      </c>
      <c r="O70" s="3">
        <f t="shared" si="14"/>
        <v>230.08874399003008</v>
      </c>
      <c r="P70" s="3">
        <f t="shared" si="15"/>
        <v>824.17920163614497</v>
      </c>
      <c r="Q70" s="3">
        <f t="shared" si="16"/>
        <v>824.01566207285953</v>
      </c>
      <c r="R70" s="3">
        <f t="shared" si="17"/>
        <v>287.3307336993949</v>
      </c>
      <c r="U70" s="5"/>
      <c r="V70" s="2" t="s">
        <v>31</v>
      </c>
    </row>
    <row r="71" spans="1:28" x14ac:dyDescent="0.3">
      <c r="A71" s="8"/>
      <c r="B71" s="12"/>
      <c r="C71" s="13" t="s">
        <v>32</v>
      </c>
      <c r="D71" s="16">
        <v>2.2625000000000002</v>
      </c>
      <c r="E71" s="16">
        <v>0.71406250000000004</v>
      </c>
      <c r="F71" s="16">
        <v>0.58750000000000002</v>
      </c>
      <c r="G71" s="16">
        <v>0.57968750000000002</v>
      </c>
      <c r="H71" s="16">
        <v>1.2140625</v>
      </c>
      <c r="I71" s="16">
        <v>0.60468750000000004</v>
      </c>
      <c r="L71" s="2" t="s">
        <v>32</v>
      </c>
      <c r="M71" s="4">
        <f t="shared" si="12"/>
        <v>2.2625000000000002</v>
      </c>
      <c r="N71" s="4">
        <f t="shared" si="13"/>
        <v>0.71406250000000004</v>
      </c>
      <c r="O71" s="4">
        <f t="shared" si="14"/>
        <v>0.58750000000000002</v>
      </c>
      <c r="P71" s="4">
        <f t="shared" si="15"/>
        <v>0.57968750000000002</v>
      </c>
      <c r="Q71" s="4">
        <f t="shared" si="16"/>
        <v>1.2140625</v>
      </c>
      <c r="R71" s="4">
        <f t="shared" si="17"/>
        <v>0.60468750000000004</v>
      </c>
      <c r="U71" s="5"/>
      <c r="V71" s="2" t="s">
        <v>32</v>
      </c>
    </row>
    <row r="72" spans="1:28" x14ac:dyDescent="0.3">
      <c r="A72" s="8"/>
      <c r="B72" s="9" t="s">
        <v>23</v>
      </c>
      <c r="C72" s="10" t="s">
        <v>30</v>
      </c>
      <c r="D72" s="15">
        <v>12029.798272663156</v>
      </c>
      <c r="E72" s="15">
        <v>14275.866189626808</v>
      </c>
      <c r="F72" s="18">
        <v>7265.7317316374119</v>
      </c>
      <c r="G72" s="15">
        <v>13648.640626051414</v>
      </c>
      <c r="H72" s="15">
        <v>14748.661986936542</v>
      </c>
      <c r="I72" s="15">
        <v>7649.9375279037831</v>
      </c>
      <c r="K72" s="2" t="s">
        <v>23</v>
      </c>
      <c r="L72" s="2" t="s">
        <v>30</v>
      </c>
      <c r="M72" s="3">
        <f t="shared" si="12"/>
        <v>12029.798272663156</v>
      </c>
      <c r="N72" s="3">
        <f t="shared" si="13"/>
        <v>14275.866189626808</v>
      </c>
      <c r="O72" s="3">
        <f t="shared" si="14"/>
        <v>7265.7317316374119</v>
      </c>
      <c r="P72" s="3">
        <f t="shared" si="15"/>
        <v>13648.640626051414</v>
      </c>
      <c r="Q72" s="3">
        <f t="shared" si="16"/>
        <v>14748.661986936542</v>
      </c>
      <c r="R72" s="3">
        <f t="shared" si="17"/>
        <v>7649.9375279037831</v>
      </c>
      <c r="U72" s="5" t="s">
        <v>23</v>
      </c>
      <c r="V72" s="2" t="s">
        <v>30</v>
      </c>
      <c r="W72" s="2">
        <f>_xlfn.RANK.EQ(Table1[[#This Row],[OLOA]],Table1[[#This Row],[OLOA]:[WOA]],1)</f>
        <v>3</v>
      </c>
      <c r="X72" s="2">
        <f>_xlfn.RANK.EQ(Table1[[#This Row],[LOA]],Table1[[#This Row],[OLOA]:[WOA]],1)</f>
        <v>5</v>
      </c>
      <c r="Y72" s="2">
        <f>_xlfn.RANK.EQ(Table1[[#This Row],[PSO]],Table1[[#This Row],[OLOA]:[WOA]],1)</f>
        <v>1</v>
      </c>
      <c r="Z72" s="2">
        <f>_xlfn.RANK.EQ(Table1[[#This Row],[GA]],Table1[[#This Row],[OLOA]:[WOA]],1)</f>
        <v>4</v>
      </c>
      <c r="AA72" s="2">
        <f>_xlfn.RANK.EQ(Table1[[#This Row],[GSA]],Table1[[#This Row],[OLOA]:[WOA]],1)</f>
        <v>6</v>
      </c>
      <c r="AB72" s="2">
        <f>_xlfn.RANK.EQ(Table1[[#This Row],[WOA]],Table1[[#This Row],[OLOA]:[WOA]],1)</f>
        <v>2</v>
      </c>
    </row>
    <row r="73" spans="1:28" x14ac:dyDescent="0.3">
      <c r="A73" s="8"/>
      <c r="B73" s="11"/>
      <c r="C73" s="8" t="s">
        <v>31</v>
      </c>
      <c r="D73" s="14">
        <v>606.88384039771381</v>
      </c>
      <c r="E73" s="14">
        <v>881.64055237752063</v>
      </c>
      <c r="F73" s="14">
        <v>501.82269387086717</v>
      </c>
      <c r="G73" s="14">
        <v>1268.5013370493202</v>
      </c>
      <c r="H73" s="14">
        <v>1372.4223878931286</v>
      </c>
      <c r="I73" s="14">
        <v>843.54132666473731</v>
      </c>
      <c r="L73" s="2" t="s">
        <v>31</v>
      </c>
      <c r="M73" s="3">
        <f t="shared" si="12"/>
        <v>606.88384039771381</v>
      </c>
      <c r="N73" s="3">
        <f t="shared" si="13"/>
        <v>881.64055237752063</v>
      </c>
      <c r="O73" s="3">
        <f t="shared" si="14"/>
        <v>501.82269387086717</v>
      </c>
      <c r="P73" s="3">
        <f t="shared" si="15"/>
        <v>1268.5013370493202</v>
      </c>
      <c r="Q73" s="3">
        <f t="shared" si="16"/>
        <v>1372.4223878931286</v>
      </c>
      <c r="R73" s="3">
        <f t="shared" si="17"/>
        <v>843.54132666473731</v>
      </c>
      <c r="U73" s="5"/>
      <c r="V73" s="2" t="s">
        <v>31</v>
      </c>
    </row>
    <row r="74" spans="1:28" x14ac:dyDescent="0.3">
      <c r="A74" s="8"/>
      <c r="B74" s="12"/>
      <c r="C74" s="13" t="s">
        <v>32</v>
      </c>
      <c r="D74" s="16">
        <v>2.2906249999999999</v>
      </c>
      <c r="E74" s="16">
        <v>0.71718749999999998</v>
      </c>
      <c r="F74" s="16">
        <v>0.59375</v>
      </c>
      <c r="G74" s="16">
        <v>0.65937500000000004</v>
      </c>
      <c r="H74" s="16">
        <v>1.21875</v>
      </c>
      <c r="I74" s="16">
        <v>0.61250000000000004</v>
      </c>
      <c r="L74" s="2" t="s">
        <v>32</v>
      </c>
      <c r="M74" s="4">
        <f t="shared" si="12"/>
        <v>2.2906249999999999</v>
      </c>
      <c r="N74" s="4">
        <f t="shared" si="13"/>
        <v>0.71718749999999998</v>
      </c>
      <c r="O74" s="4">
        <f t="shared" si="14"/>
        <v>0.59375</v>
      </c>
      <c r="P74" s="4">
        <f t="shared" si="15"/>
        <v>0.65937500000000004</v>
      </c>
      <c r="Q74" s="4">
        <f t="shared" si="16"/>
        <v>1.21875</v>
      </c>
      <c r="R74" s="4">
        <f t="shared" si="17"/>
        <v>0.61250000000000004</v>
      </c>
      <c r="U74" s="5"/>
      <c r="V74" s="2" t="s">
        <v>32</v>
      </c>
    </row>
    <row r="75" spans="1:28" x14ac:dyDescent="0.3">
      <c r="A75" s="8"/>
      <c r="B75" s="9" t="s">
        <v>24</v>
      </c>
      <c r="C75" s="10" t="s">
        <v>30</v>
      </c>
      <c r="D75" s="15">
        <v>20725.271061976127</v>
      </c>
      <c r="E75" s="15">
        <v>37038.366031359146</v>
      </c>
      <c r="F75" s="15">
        <v>130379.35205721852</v>
      </c>
      <c r="G75" s="15">
        <v>131585.27667459197</v>
      </c>
      <c r="H75" s="15">
        <v>41434.176078766854</v>
      </c>
      <c r="I75" s="18">
        <v>20676.914783464024</v>
      </c>
      <c r="K75" s="2" t="s">
        <v>24</v>
      </c>
      <c r="L75" s="2" t="s">
        <v>30</v>
      </c>
      <c r="M75" s="3">
        <f t="shared" si="12"/>
        <v>20725.271061976127</v>
      </c>
      <c r="N75" s="3">
        <f t="shared" si="13"/>
        <v>37038.366031359146</v>
      </c>
      <c r="O75" s="3">
        <f t="shared" si="14"/>
        <v>130379.35205721852</v>
      </c>
      <c r="P75" s="3">
        <f t="shared" si="15"/>
        <v>131585.27667459197</v>
      </c>
      <c r="Q75" s="3">
        <f t="shared" si="16"/>
        <v>41434.176078766854</v>
      </c>
      <c r="R75" s="3">
        <f t="shared" si="17"/>
        <v>20676.914783464024</v>
      </c>
      <c r="U75" s="5" t="s">
        <v>24</v>
      </c>
      <c r="V75" s="2" t="s">
        <v>30</v>
      </c>
      <c r="W75" s="2">
        <f>_xlfn.RANK.EQ(Table1[[#This Row],[OLOA]],Table1[[#This Row],[OLOA]:[WOA]],1)</f>
        <v>2</v>
      </c>
      <c r="X75" s="2">
        <f>_xlfn.RANK.EQ(Table1[[#This Row],[LOA]],Table1[[#This Row],[OLOA]:[WOA]],1)</f>
        <v>3</v>
      </c>
      <c r="Y75" s="2">
        <f>_xlfn.RANK.EQ(Table1[[#This Row],[PSO]],Table1[[#This Row],[OLOA]:[WOA]],1)</f>
        <v>5</v>
      </c>
      <c r="Z75" s="2">
        <f>_xlfn.RANK.EQ(Table1[[#This Row],[GA]],Table1[[#This Row],[OLOA]:[WOA]],1)</f>
        <v>6</v>
      </c>
      <c r="AA75" s="2">
        <f>_xlfn.RANK.EQ(Table1[[#This Row],[GSA]],Table1[[#This Row],[OLOA]:[WOA]],1)</f>
        <v>4</v>
      </c>
      <c r="AB75" s="2">
        <f>_xlfn.RANK.EQ(Table1[[#This Row],[WOA]],Table1[[#This Row],[OLOA]:[WOA]],1)</f>
        <v>1</v>
      </c>
    </row>
    <row r="76" spans="1:28" x14ac:dyDescent="0.3">
      <c r="A76" s="8"/>
      <c r="B76" s="11"/>
      <c r="C76" s="8" t="s">
        <v>31</v>
      </c>
      <c r="D76" s="14">
        <v>1340.4814318937738</v>
      </c>
      <c r="E76" s="14">
        <v>6882.8250194816364</v>
      </c>
      <c r="F76" s="14">
        <v>17302.168260798724</v>
      </c>
      <c r="G76" s="14">
        <v>17034.510839294006</v>
      </c>
      <c r="H76" s="14">
        <v>4907.2979912066785</v>
      </c>
      <c r="I76" s="14">
        <v>2485.6925667008468</v>
      </c>
      <c r="L76" s="2" t="s">
        <v>31</v>
      </c>
      <c r="M76" s="3">
        <f t="shared" si="12"/>
        <v>1340.4814318937738</v>
      </c>
      <c r="N76" s="3">
        <f t="shared" si="13"/>
        <v>6882.8250194816364</v>
      </c>
      <c r="O76" s="3">
        <f t="shared" si="14"/>
        <v>17302.168260798724</v>
      </c>
      <c r="P76" s="3">
        <f t="shared" si="15"/>
        <v>17034.510839294006</v>
      </c>
      <c r="Q76" s="3">
        <f t="shared" si="16"/>
        <v>4907.2979912066785</v>
      </c>
      <c r="R76" s="3">
        <f t="shared" si="17"/>
        <v>2485.6925667008468</v>
      </c>
      <c r="U76" s="5"/>
      <c r="V76" s="2" t="s">
        <v>31</v>
      </c>
    </row>
    <row r="77" spans="1:28" x14ac:dyDescent="0.3">
      <c r="A77" s="8"/>
      <c r="B77" s="12"/>
      <c r="C77" s="13" t="s">
        <v>32</v>
      </c>
      <c r="D77" s="16">
        <v>2.4906250000000001</v>
      </c>
      <c r="E77" s="16">
        <v>0.81093749999999998</v>
      </c>
      <c r="F77" s="16">
        <v>0.7</v>
      </c>
      <c r="G77" s="16">
        <v>0.70937499999999998</v>
      </c>
      <c r="H77" s="16">
        <v>1.2406250000000001</v>
      </c>
      <c r="I77" s="16">
        <v>0.671875</v>
      </c>
      <c r="L77" s="2" t="s">
        <v>32</v>
      </c>
      <c r="M77" s="4">
        <f t="shared" si="12"/>
        <v>2.4906250000000001</v>
      </c>
      <c r="N77" s="4">
        <f t="shared" si="13"/>
        <v>0.81093749999999998</v>
      </c>
      <c r="O77" s="4">
        <f t="shared" si="14"/>
        <v>0.7</v>
      </c>
      <c r="P77" s="4">
        <f t="shared" si="15"/>
        <v>0.70937499999999998</v>
      </c>
      <c r="Q77" s="4">
        <f t="shared" si="16"/>
        <v>1.2406250000000001</v>
      </c>
      <c r="R77" s="4">
        <f t="shared" si="17"/>
        <v>0.671875</v>
      </c>
      <c r="U77" s="5"/>
      <c r="V77" s="2" t="s">
        <v>32</v>
      </c>
    </row>
    <row r="78" spans="1:28" x14ac:dyDescent="0.3">
      <c r="A78" s="8"/>
      <c r="B78" s="9" t="s">
        <v>25</v>
      </c>
      <c r="C78" s="10" t="s">
        <v>30</v>
      </c>
      <c r="D78" s="15">
        <v>46036.200664298012</v>
      </c>
      <c r="E78" s="15">
        <v>63105.510876301807</v>
      </c>
      <c r="F78" s="15">
        <v>47180.275722448823</v>
      </c>
      <c r="G78" s="15">
        <v>97346.743194190029</v>
      </c>
      <c r="H78" s="15">
        <v>68299.291195556871</v>
      </c>
      <c r="I78" s="18">
        <v>44041.341246322088</v>
      </c>
      <c r="K78" s="2" t="s">
        <v>25</v>
      </c>
      <c r="L78" s="2" t="s">
        <v>30</v>
      </c>
      <c r="M78" s="3">
        <f t="shared" si="12"/>
        <v>46036.200664298012</v>
      </c>
      <c r="N78" s="3">
        <f t="shared" si="13"/>
        <v>63105.510876301807</v>
      </c>
      <c r="O78" s="3">
        <f t="shared" si="14"/>
        <v>47180.275722448823</v>
      </c>
      <c r="P78" s="3">
        <f t="shared" si="15"/>
        <v>97346.743194190029</v>
      </c>
      <c r="Q78" s="3">
        <f t="shared" si="16"/>
        <v>68299.291195556871</v>
      </c>
      <c r="R78" s="3">
        <f t="shared" si="17"/>
        <v>44041.341246322088</v>
      </c>
      <c r="U78" s="5" t="s">
        <v>25</v>
      </c>
      <c r="V78" s="2" t="s">
        <v>30</v>
      </c>
      <c r="W78" s="2">
        <f>_xlfn.RANK.EQ(Table1[[#This Row],[OLOA]],Table1[[#This Row],[OLOA]:[WOA]],1)</f>
        <v>2</v>
      </c>
      <c r="X78" s="2">
        <f>_xlfn.RANK.EQ(Table1[[#This Row],[LOA]],Table1[[#This Row],[OLOA]:[WOA]],1)</f>
        <v>4</v>
      </c>
      <c r="Y78" s="2">
        <f>_xlfn.RANK.EQ(Table1[[#This Row],[PSO]],Table1[[#This Row],[OLOA]:[WOA]],1)</f>
        <v>3</v>
      </c>
      <c r="Z78" s="2">
        <f>_xlfn.RANK.EQ(Table1[[#This Row],[GA]],Table1[[#This Row],[OLOA]:[WOA]],1)</f>
        <v>6</v>
      </c>
      <c r="AA78" s="2">
        <f>_xlfn.RANK.EQ(Table1[[#This Row],[GSA]],Table1[[#This Row],[OLOA]:[WOA]],1)</f>
        <v>5</v>
      </c>
      <c r="AB78" s="2">
        <f>_xlfn.RANK.EQ(Table1[[#This Row],[WOA]],Table1[[#This Row],[OLOA]:[WOA]],1)</f>
        <v>1</v>
      </c>
    </row>
    <row r="79" spans="1:28" x14ac:dyDescent="0.3">
      <c r="A79" s="8"/>
      <c r="B79" s="11"/>
      <c r="C79" s="8" t="s">
        <v>31</v>
      </c>
      <c r="D79" s="14">
        <v>3024.0624036459562</v>
      </c>
      <c r="E79" s="14">
        <v>7799.6311863213477</v>
      </c>
      <c r="F79" s="14">
        <v>3831.4196398833474</v>
      </c>
      <c r="G79" s="14">
        <v>9683.1659142110493</v>
      </c>
      <c r="H79" s="14">
        <v>5675.0855049433294</v>
      </c>
      <c r="I79" s="14">
        <v>2448.0952104944772</v>
      </c>
      <c r="L79" s="2" t="s">
        <v>31</v>
      </c>
      <c r="M79" s="3">
        <f t="shared" si="12"/>
        <v>3024.0624036459562</v>
      </c>
      <c r="N79" s="3">
        <f t="shared" si="13"/>
        <v>7799.6311863213477</v>
      </c>
      <c r="O79" s="3">
        <f t="shared" si="14"/>
        <v>3831.4196398833474</v>
      </c>
      <c r="P79" s="3">
        <f t="shared" si="15"/>
        <v>9683.1659142110493</v>
      </c>
      <c r="Q79" s="3">
        <f t="shared" si="16"/>
        <v>5675.0855049433294</v>
      </c>
      <c r="R79" s="3">
        <f t="shared" si="17"/>
        <v>2448.0952104944772</v>
      </c>
      <c r="U79" s="5"/>
      <c r="V79" s="2" t="s">
        <v>31</v>
      </c>
    </row>
    <row r="80" spans="1:28" x14ac:dyDescent="0.3">
      <c r="A80" s="8"/>
      <c r="B80" s="12"/>
      <c r="C80" s="13" t="s">
        <v>32</v>
      </c>
      <c r="D80" s="16">
        <v>2.7703125000000002</v>
      </c>
      <c r="E80" s="16">
        <v>0.92500000000000004</v>
      </c>
      <c r="F80" s="16">
        <v>0.7421875</v>
      </c>
      <c r="G80" s="16">
        <v>0.7890625</v>
      </c>
      <c r="H80" s="16">
        <v>1.3796875</v>
      </c>
      <c r="I80" s="16">
        <v>0.69843750000000004</v>
      </c>
      <c r="L80" s="2" t="s">
        <v>32</v>
      </c>
      <c r="M80" s="4">
        <f t="shared" si="12"/>
        <v>2.7703125000000002</v>
      </c>
      <c r="N80" s="4">
        <f t="shared" si="13"/>
        <v>0.92500000000000004</v>
      </c>
      <c r="O80" s="4">
        <f t="shared" si="14"/>
        <v>0.7421875</v>
      </c>
      <c r="P80" s="4">
        <f t="shared" si="15"/>
        <v>0.7890625</v>
      </c>
      <c r="Q80" s="4">
        <f t="shared" si="16"/>
        <v>1.3796875</v>
      </c>
      <c r="R80" s="4">
        <f t="shared" si="17"/>
        <v>0.69843750000000004</v>
      </c>
      <c r="U80" s="5"/>
      <c r="V80" s="2" t="s">
        <v>32</v>
      </c>
    </row>
    <row r="81" spans="1:28" x14ac:dyDescent="0.3">
      <c r="A81" s="8"/>
      <c r="B81" s="9" t="s">
        <v>26</v>
      </c>
      <c r="C81" s="10" t="s">
        <v>30</v>
      </c>
      <c r="D81" s="15">
        <v>12367.802133243125</v>
      </c>
      <c r="E81" s="15">
        <v>16904.682102316801</v>
      </c>
      <c r="F81" s="18">
        <v>6838.9831148631329</v>
      </c>
      <c r="G81" s="15">
        <v>16482.253730330172</v>
      </c>
      <c r="H81" s="15">
        <v>18234.075646204761</v>
      </c>
      <c r="I81" s="15">
        <v>8729.6810295535779</v>
      </c>
      <c r="K81" s="2" t="s">
        <v>26</v>
      </c>
      <c r="L81" s="2" t="s">
        <v>30</v>
      </c>
      <c r="M81" s="3">
        <f t="shared" si="12"/>
        <v>12367.802133243125</v>
      </c>
      <c r="N81" s="3">
        <f t="shared" si="13"/>
        <v>16904.682102316801</v>
      </c>
      <c r="O81" s="3">
        <f t="shared" si="14"/>
        <v>6838.9831148631329</v>
      </c>
      <c r="P81" s="3">
        <f t="shared" si="15"/>
        <v>16482.253730330172</v>
      </c>
      <c r="Q81" s="3">
        <f t="shared" si="16"/>
        <v>18234.075646204761</v>
      </c>
      <c r="R81" s="3">
        <f t="shared" si="17"/>
        <v>8729.6810295535779</v>
      </c>
      <c r="U81" s="5" t="s">
        <v>26</v>
      </c>
      <c r="V81" s="2" t="s">
        <v>30</v>
      </c>
      <c r="W81" s="2">
        <f>_xlfn.RANK.EQ(Table1[[#This Row],[OLOA]],Table1[[#This Row],[OLOA]:[WOA]],1)</f>
        <v>3</v>
      </c>
      <c r="X81" s="2">
        <f>_xlfn.RANK.EQ(Table1[[#This Row],[LOA]],Table1[[#This Row],[OLOA]:[WOA]],1)</f>
        <v>5</v>
      </c>
      <c r="Y81" s="2">
        <f>_xlfn.RANK.EQ(Table1[[#This Row],[PSO]],Table1[[#This Row],[OLOA]:[WOA]],1)</f>
        <v>1</v>
      </c>
      <c r="Z81" s="2">
        <f>_xlfn.RANK.EQ(Table1[[#This Row],[GA]],Table1[[#This Row],[OLOA]:[WOA]],1)</f>
        <v>4</v>
      </c>
      <c r="AA81" s="2">
        <f>_xlfn.RANK.EQ(Table1[[#This Row],[GSA]],Table1[[#This Row],[OLOA]:[WOA]],1)</f>
        <v>6</v>
      </c>
      <c r="AB81" s="2">
        <f>_xlfn.RANK.EQ(Table1[[#This Row],[WOA]],Table1[[#This Row],[OLOA]:[WOA]],1)</f>
        <v>2</v>
      </c>
    </row>
    <row r="82" spans="1:28" x14ac:dyDescent="0.3">
      <c r="A82" s="8"/>
      <c r="B82" s="11"/>
      <c r="C82" s="8" t="s">
        <v>31</v>
      </c>
      <c r="D82" s="14">
        <v>1188.3709190600005</v>
      </c>
      <c r="E82" s="14">
        <v>1309.911237993512</v>
      </c>
      <c r="F82" s="14">
        <v>968.02860347483454</v>
      </c>
      <c r="G82" s="14">
        <v>1462.6880837427814</v>
      </c>
      <c r="H82" s="14">
        <v>1317.7130670405388</v>
      </c>
      <c r="I82" s="14">
        <v>1021.1418981389184</v>
      </c>
      <c r="L82" s="2" t="s">
        <v>31</v>
      </c>
      <c r="M82" s="3">
        <f t="shared" si="12"/>
        <v>1188.3709190600005</v>
      </c>
      <c r="N82" s="3">
        <f t="shared" si="13"/>
        <v>1309.911237993512</v>
      </c>
      <c r="O82" s="3">
        <f t="shared" si="14"/>
        <v>968.02860347483454</v>
      </c>
      <c r="P82" s="3">
        <f t="shared" si="15"/>
        <v>1462.6880837427814</v>
      </c>
      <c r="Q82" s="3">
        <f t="shared" si="16"/>
        <v>1317.7130670405388</v>
      </c>
      <c r="R82" s="3">
        <f t="shared" si="17"/>
        <v>1021.1418981389184</v>
      </c>
      <c r="U82" s="5"/>
      <c r="V82" s="2" t="s">
        <v>31</v>
      </c>
    </row>
    <row r="83" spans="1:28" x14ac:dyDescent="0.3">
      <c r="A83" s="8"/>
      <c r="B83" s="12"/>
      <c r="C83" s="13" t="s">
        <v>32</v>
      </c>
      <c r="D83" s="16">
        <v>3.2437499999999999</v>
      </c>
      <c r="E83" s="16">
        <v>1.090625</v>
      </c>
      <c r="F83" s="16">
        <v>0.86875000000000002</v>
      </c>
      <c r="G83" s="16">
        <v>0.91249999999999998</v>
      </c>
      <c r="H83" s="16">
        <v>1.4875</v>
      </c>
      <c r="I83" s="16">
        <v>0.890625</v>
      </c>
      <c r="L83" s="2" t="s">
        <v>32</v>
      </c>
      <c r="M83" s="4">
        <f t="shared" si="12"/>
        <v>3.2437499999999999</v>
      </c>
      <c r="N83" s="4">
        <f t="shared" si="13"/>
        <v>1.090625</v>
      </c>
      <c r="O83" s="4">
        <f t="shared" si="14"/>
        <v>0.86875000000000002</v>
      </c>
      <c r="P83" s="4">
        <f t="shared" si="15"/>
        <v>0.91249999999999998</v>
      </c>
      <c r="Q83" s="4">
        <f t="shared" si="16"/>
        <v>1.4875</v>
      </c>
      <c r="R83" s="4">
        <f t="shared" si="17"/>
        <v>0.890625</v>
      </c>
      <c r="U83" s="5"/>
      <c r="V83" s="2" t="s">
        <v>32</v>
      </c>
    </row>
    <row r="84" spans="1:28" x14ac:dyDescent="0.3">
      <c r="A84" s="8"/>
      <c r="B84" s="9" t="s">
        <v>27</v>
      </c>
      <c r="C84" s="10" t="s">
        <v>30</v>
      </c>
      <c r="D84" s="15">
        <v>28603.102328287187</v>
      </c>
      <c r="E84" s="15">
        <v>38649.348841509433</v>
      </c>
      <c r="F84" s="15">
        <v>36573.687505947164</v>
      </c>
      <c r="G84" s="15">
        <v>69608.414028956104</v>
      </c>
      <c r="H84" s="15">
        <v>44780.006368915107</v>
      </c>
      <c r="I84" s="18">
        <v>24462.200077150228</v>
      </c>
      <c r="K84" s="2" t="s">
        <v>27</v>
      </c>
      <c r="L84" s="2" t="s">
        <v>30</v>
      </c>
      <c r="M84" s="3">
        <f t="shared" si="12"/>
        <v>28603.102328287187</v>
      </c>
      <c r="N84" s="3">
        <f t="shared" si="13"/>
        <v>38649.348841509433</v>
      </c>
      <c r="O84" s="3">
        <f t="shared" si="14"/>
        <v>36573.687505947164</v>
      </c>
      <c r="P84" s="3">
        <f t="shared" si="15"/>
        <v>69608.414028956104</v>
      </c>
      <c r="Q84" s="3">
        <f t="shared" si="16"/>
        <v>44780.006368915107</v>
      </c>
      <c r="R84" s="3">
        <f t="shared" si="17"/>
        <v>24462.200077150228</v>
      </c>
      <c r="U84" s="5" t="s">
        <v>27</v>
      </c>
      <c r="V84" s="2" t="s">
        <v>30</v>
      </c>
      <c r="W84" s="2">
        <f>_xlfn.RANK.EQ(Table1[[#This Row],[OLOA]],Table1[[#This Row],[OLOA]:[WOA]],1)</f>
        <v>2</v>
      </c>
      <c r="X84" s="2">
        <f>_xlfn.RANK.EQ(Table1[[#This Row],[LOA]],Table1[[#This Row],[OLOA]:[WOA]],1)</f>
        <v>4</v>
      </c>
      <c r="Y84" s="2">
        <f>_xlfn.RANK.EQ(Table1[[#This Row],[PSO]],Table1[[#This Row],[OLOA]:[WOA]],1)</f>
        <v>3</v>
      </c>
      <c r="Z84" s="2">
        <f>_xlfn.RANK.EQ(Table1[[#This Row],[GA]],Table1[[#This Row],[OLOA]:[WOA]],1)</f>
        <v>6</v>
      </c>
      <c r="AA84" s="2">
        <f>_xlfn.RANK.EQ(Table1[[#This Row],[GSA]],Table1[[#This Row],[OLOA]:[WOA]],1)</f>
        <v>5</v>
      </c>
      <c r="AB84" s="2">
        <f>_xlfn.RANK.EQ(Table1[[#This Row],[WOA]],Table1[[#This Row],[OLOA]:[WOA]],1)</f>
        <v>1</v>
      </c>
    </row>
    <row r="85" spans="1:28" x14ac:dyDescent="0.3">
      <c r="A85" s="8"/>
      <c r="B85" s="11"/>
      <c r="C85" s="8" t="s">
        <v>31</v>
      </c>
      <c r="D85" s="14">
        <v>2097.6414766700982</v>
      </c>
      <c r="E85" s="14">
        <v>3284.9531303373747</v>
      </c>
      <c r="F85" s="14">
        <v>3248.1728823783819</v>
      </c>
      <c r="G85" s="14">
        <v>3465.6800644436803</v>
      </c>
      <c r="H85" s="14">
        <v>5286.0431318043902</v>
      </c>
      <c r="I85" s="14">
        <v>1193.5226008948257</v>
      </c>
      <c r="L85" s="2" t="s">
        <v>31</v>
      </c>
      <c r="M85" s="3">
        <f t="shared" si="12"/>
        <v>2097.6414766700982</v>
      </c>
      <c r="N85" s="3">
        <f t="shared" si="13"/>
        <v>3284.9531303373747</v>
      </c>
      <c r="O85" s="3">
        <f t="shared" si="14"/>
        <v>3248.1728823783819</v>
      </c>
      <c r="P85" s="3">
        <f t="shared" si="15"/>
        <v>3465.6800644436803</v>
      </c>
      <c r="Q85" s="3">
        <f t="shared" si="16"/>
        <v>5286.0431318043902</v>
      </c>
      <c r="R85" s="3">
        <f t="shared" si="17"/>
        <v>1193.5226008948257</v>
      </c>
      <c r="U85" s="5"/>
      <c r="V85" s="2" t="s">
        <v>31</v>
      </c>
    </row>
    <row r="86" spans="1:28" x14ac:dyDescent="0.3">
      <c r="A86" s="8"/>
      <c r="B86" s="12"/>
      <c r="C86" s="13" t="s">
        <v>32</v>
      </c>
      <c r="D86" s="16">
        <v>3.0437500000000002</v>
      </c>
      <c r="E86" s="16">
        <v>0.98750000000000004</v>
      </c>
      <c r="F86" s="16">
        <v>0.81874999999999998</v>
      </c>
      <c r="G86" s="16">
        <v>0.81562500000000004</v>
      </c>
      <c r="H86" s="16">
        <v>1.45</v>
      </c>
      <c r="I86" s="16">
        <v>0.80625000000000002</v>
      </c>
      <c r="L86" s="2" t="s">
        <v>32</v>
      </c>
      <c r="M86" s="4">
        <f t="shared" si="12"/>
        <v>3.0437500000000002</v>
      </c>
      <c r="N86" s="4">
        <f t="shared" si="13"/>
        <v>0.98750000000000004</v>
      </c>
      <c r="O86" s="4">
        <f t="shared" si="14"/>
        <v>0.81874999999999998</v>
      </c>
      <c r="P86" s="4">
        <f t="shared" si="15"/>
        <v>0.81562500000000004</v>
      </c>
      <c r="Q86" s="4">
        <f t="shared" si="16"/>
        <v>1.45</v>
      </c>
      <c r="R86" s="4">
        <f t="shared" si="17"/>
        <v>0.80625000000000002</v>
      </c>
      <c r="U86" s="5"/>
      <c r="V86" s="2" t="s">
        <v>32</v>
      </c>
    </row>
    <row r="87" spans="1:28" x14ac:dyDescent="0.3">
      <c r="A87" s="8"/>
      <c r="B87" s="9" t="s">
        <v>28</v>
      </c>
      <c r="C87" s="10" t="s">
        <v>30</v>
      </c>
      <c r="D87" s="15">
        <v>123906.76735718532</v>
      </c>
      <c r="E87" s="15">
        <v>1241726.441333238</v>
      </c>
      <c r="F87" s="15">
        <v>1584232.2983002919</v>
      </c>
      <c r="G87" s="15">
        <v>25231347.509894449</v>
      </c>
      <c r="H87" s="15">
        <v>3204872.5086150393</v>
      </c>
      <c r="I87" s="18">
        <v>68004.25439358459</v>
      </c>
      <c r="K87" s="2" t="s">
        <v>28</v>
      </c>
      <c r="L87" s="2" t="s">
        <v>30</v>
      </c>
      <c r="M87" s="3">
        <f t="shared" si="12"/>
        <v>123906.76735718532</v>
      </c>
      <c r="N87" s="3">
        <f t="shared" si="13"/>
        <v>1241726.441333238</v>
      </c>
      <c r="O87" s="3">
        <f t="shared" si="14"/>
        <v>1584232.2983002919</v>
      </c>
      <c r="P87" s="3">
        <f t="shared" si="15"/>
        <v>25231347.509894449</v>
      </c>
      <c r="Q87" s="3">
        <f t="shared" si="16"/>
        <v>3204872.5086150393</v>
      </c>
      <c r="R87" s="3">
        <f t="shared" si="17"/>
        <v>68004.25439358459</v>
      </c>
      <c r="U87" s="5" t="s">
        <v>28</v>
      </c>
      <c r="V87" s="2" t="s">
        <v>30</v>
      </c>
      <c r="W87" s="2">
        <f>_xlfn.RANK.EQ(Table1[[#This Row],[OLOA]],Table1[[#This Row],[OLOA]:[WOA]],1)</f>
        <v>2</v>
      </c>
      <c r="X87" s="2">
        <f>_xlfn.RANK.EQ(Table1[[#This Row],[LOA]],Table1[[#This Row],[OLOA]:[WOA]],1)</f>
        <v>3</v>
      </c>
      <c r="Y87" s="2">
        <f>_xlfn.RANK.EQ(Table1[[#This Row],[PSO]],Table1[[#This Row],[OLOA]:[WOA]],1)</f>
        <v>4</v>
      </c>
      <c r="Z87" s="2">
        <f>_xlfn.RANK.EQ(Table1[[#This Row],[GA]],Table1[[#This Row],[OLOA]:[WOA]],1)</f>
        <v>6</v>
      </c>
      <c r="AA87" s="2">
        <f>_xlfn.RANK.EQ(Table1[[#This Row],[GSA]],Table1[[#This Row],[OLOA]:[WOA]],1)</f>
        <v>5</v>
      </c>
      <c r="AB87" s="2">
        <f>_xlfn.RANK.EQ(Table1[[#This Row],[WOA]],Table1[[#This Row],[OLOA]:[WOA]],1)</f>
        <v>1</v>
      </c>
    </row>
    <row r="88" spans="1:28" x14ac:dyDescent="0.3">
      <c r="A88" s="8"/>
      <c r="B88" s="11"/>
      <c r="C88" s="8" t="s">
        <v>31</v>
      </c>
      <c r="D88" s="14">
        <v>108005.88997195565</v>
      </c>
      <c r="E88" s="14">
        <v>1168281.9038646705</v>
      </c>
      <c r="F88" s="14">
        <v>1895982.9331919202</v>
      </c>
      <c r="G88" s="14">
        <v>19975389.037417829</v>
      </c>
      <c r="H88" s="14">
        <v>2381281.6496745879</v>
      </c>
      <c r="I88" s="14">
        <v>62083.843873838479</v>
      </c>
      <c r="L88" s="2" t="s">
        <v>31</v>
      </c>
      <c r="M88" s="3">
        <f t="shared" si="12"/>
        <v>108005.88997195565</v>
      </c>
      <c r="N88" s="3">
        <f t="shared" si="13"/>
        <v>1168281.9038646705</v>
      </c>
      <c r="O88" s="3">
        <f t="shared" si="14"/>
        <v>1895982.9331919202</v>
      </c>
      <c r="P88" s="3">
        <f t="shared" si="15"/>
        <v>19975389.037417829</v>
      </c>
      <c r="Q88" s="3">
        <f t="shared" si="16"/>
        <v>2381281.6496745879</v>
      </c>
      <c r="R88" s="3">
        <f t="shared" si="17"/>
        <v>62083.843873838479</v>
      </c>
      <c r="U88" s="5"/>
      <c r="V88" s="2" t="s">
        <v>31</v>
      </c>
    </row>
    <row r="89" spans="1:28" x14ac:dyDescent="0.3">
      <c r="A89" s="8"/>
      <c r="B89" s="12"/>
      <c r="C89" s="13" t="s">
        <v>32</v>
      </c>
      <c r="D89" s="16">
        <v>2.0015624999999999</v>
      </c>
      <c r="E89" s="16">
        <v>0.64375000000000004</v>
      </c>
      <c r="F89" s="16">
        <v>0.53125</v>
      </c>
      <c r="G89" s="16">
        <v>0.5703125</v>
      </c>
      <c r="H89" s="16">
        <v>1.1359375</v>
      </c>
      <c r="I89" s="16">
        <v>0.52968749999999998</v>
      </c>
      <c r="L89" s="2" t="s">
        <v>32</v>
      </c>
      <c r="M89" s="4">
        <f t="shared" si="12"/>
        <v>2.0015624999999999</v>
      </c>
      <c r="N89" s="4">
        <f t="shared" si="13"/>
        <v>0.64375000000000004</v>
      </c>
      <c r="O89" s="4">
        <f t="shared" si="14"/>
        <v>0.53125</v>
      </c>
      <c r="P89" s="4">
        <f t="shared" si="15"/>
        <v>0.5703125</v>
      </c>
      <c r="Q89" s="4">
        <f t="shared" si="16"/>
        <v>1.1359375</v>
      </c>
      <c r="R89" s="4">
        <f t="shared" si="17"/>
        <v>0.52968749999999998</v>
      </c>
      <c r="U89" s="5"/>
      <c r="V89" s="2" t="s">
        <v>32</v>
      </c>
    </row>
    <row r="90" spans="1:28" x14ac:dyDescent="0.3">
      <c r="A90" s="8"/>
      <c r="B90" s="9" t="s">
        <v>29</v>
      </c>
      <c r="C90" s="10" t="s">
        <v>30</v>
      </c>
      <c r="D90" s="15">
        <v>27321438732.734772</v>
      </c>
      <c r="E90" s="15">
        <v>40320471752.034386</v>
      </c>
      <c r="F90" s="15">
        <v>24448433176.2463</v>
      </c>
      <c r="G90" s="15">
        <v>77986269301.351166</v>
      </c>
      <c r="H90" s="15">
        <v>51855923765.003922</v>
      </c>
      <c r="I90" s="18">
        <v>14200625470.287735</v>
      </c>
      <c r="K90" s="2" t="s">
        <v>29</v>
      </c>
      <c r="L90" s="2" t="s">
        <v>30</v>
      </c>
      <c r="M90" s="3">
        <f t="shared" si="12"/>
        <v>27321438732.734772</v>
      </c>
      <c r="N90" s="3">
        <f t="shared" si="13"/>
        <v>40320471752.034386</v>
      </c>
      <c r="O90" s="3">
        <f t="shared" si="14"/>
        <v>24448433176.2463</v>
      </c>
      <c r="P90" s="3">
        <f t="shared" si="15"/>
        <v>77986269301.351166</v>
      </c>
      <c r="Q90" s="3">
        <f t="shared" si="16"/>
        <v>51855923765.003922</v>
      </c>
      <c r="R90" s="3">
        <f t="shared" si="17"/>
        <v>14200625470.287735</v>
      </c>
      <c r="U90" s="5" t="s">
        <v>29</v>
      </c>
      <c r="V90" s="2" t="s">
        <v>30</v>
      </c>
      <c r="W90" s="2">
        <f>_xlfn.RANK.EQ(Table1[[#This Row],[OLOA]],Table1[[#This Row],[OLOA]:[WOA]],1)</f>
        <v>3</v>
      </c>
      <c r="X90" s="2">
        <f>_xlfn.RANK.EQ(Table1[[#This Row],[LOA]],Table1[[#This Row],[OLOA]:[WOA]],1)</f>
        <v>4</v>
      </c>
      <c r="Y90" s="2">
        <f>_xlfn.RANK.EQ(Table1[[#This Row],[PSO]],Table1[[#This Row],[OLOA]:[WOA]],1)</f>
        <v>2</v>
      </c>
      <c r="Z90" s="2">
        <f>_xlfn.RANK.EQ(Table1[[#This Row],[GA]],Table1[[#This Row],[OLOA]:[WOA]],1)</f>
        <v>6</v>
      </c>
      <c r="AA90" s="2">
        <f>_xlfn.RANK.EQ(Table1[[#This Row],[GSA]],Table1[[#This Row],[OLOA]:[WOA]],1)</f>
        <v>5</v>
      </c>
      <c r="AB90" s="2">
        <f>_xlfn.RANK.EQ(Table1[[#This Row],[WOA]],Table1[[#This Row],[OLOA]:[WOA]],1)</f>
        <v>1</v>
      </c>
    </row>
    <row r="91" spans="1:28" x14ac:dyDescent="0.3">
      <c r="A91" s="8"/>
      <c r="B91" s="11"/>
      <c r="C91" s="8" t="s">
        <v>31</v>
      </c>
      <c r="D91" s="14">
        <v>7066743678.4927082</v>
      </c>
      <c r="E91" s="14">
        <v>5563081933.5088215</v>
      </c>
      <c r="F91" s="14">
        <v>2861303977.8003078</v>
      </c>
      <c r="G91" s="14">
        <v>14352956293.276222</v>
      </c>
      <c r="H91" s="14">
        <v>5429818190.8812475</v>
      </c>
      <c r="I91" s="14">
        <v>4488874683.3286371</v>
      </c>
      <c r="L91" s="2" t="s">
        <v>31</v>
      </c>
      <c r="M91" s="3">
        <f t="shared" si="12"/>
        <v>7066743678.4927082</v>
      </c>
      <c r="N91" s="3">
        <f t="shared" si="13"/>
        <v>5563081933.5088215</v>
      </c>
      <c r="O91" s="3">
        <f t="shared" si="14"/>
        <v>2861303977.8003078</v>
      </c>
      <c r="P91" s="3">
        <f t="shared" si="15"/>
        <v>14352956293.276222</v>
      </c>
      <c r="Q91" s="3">
        <f t="shared" si="16"/>
        <v>5429818190.8812475</v>
      </c>
      <c r="R91" s="3">
        <f t="shared" si="17"/>
        <v>4488874683.3286371</v>
      </c>
      <c r="U91" s="5"/>
      <c r="V91" s="2" t="s">
        <v>31</v>
      </c>
    </row>
    <row r="92" spans="1:28" x14ac:dyDescent="0.3">
      <c r="A92" s="13"/>
      <c r="B92" s="12"/>
      <c r="C92" s="13" t="s">
        <v>32</v>
      </c>
      <c r="D92" s="16">
        <v>3.4296875</v>
      </c>
      <c r="E92" s="16">
        <v>1.1328125</v>
      </c>
      <c r="F92" s="16">
        <v>0.9140625</v>
      </c>
      <c r="G92" s="16">
        <v>0.95937499999999998</v>
      </c>
      <c r="H92" s="16">
        <v>1.5421875</v>
      </c>
      <c r="I92" s="16">
        <v>0.94687500000000002</v>
      </c>
      <c r="L92" s="2" t="s">
        <v>32</v>
      </c>
      <c r="M92" s="4">
        <f t="shared" si="12"/>
        <v>3.4296875</v>
      </c>
      <c r="N92" s="4">
        <f t="shared" si="13"/>
        <v>1.1328125</v>
      </c>
      <c r="O92" s="4">
        <f t="shared" si="14"/>
        <v>0.9140625</v>
      </c>
      <c r="P92" s="4">
        <f t="shared" si="15"/>
        <v>0.95937499999999998</v>
      </c>
      <c r="Q92" s="4">
        <f t="shared" si="16"/>
        <v>1.5421875</v>
      </c>
      <c r="R92" s="4">
        <f t="shared" si="17"/>
        <v>0.94687500000000002</v>
      </c>
      <c r="U92" s="5"/>
      <c r="V92" s="2" t="s">
        <v>32</v>
      </c>
    </row>
    <row r="93" spans="1:28" x14ac:dyDescent="0.3">
      <c r="B93" s="8"/>
      <c r="C93" s="8"/>
      <c r="D93" s="8"/>
      <c r="E93" s="8"/>
      <c r="F93" s="8"/>
      <c r="G93" s="8"/>
      <c r="H93" s="8"/>
      <c r="I93" s="8"/>
      <c r="W93" s="2">
        <f>COUNTIF(W3:W92,1)</f>
        <v>13</v>
      </c>
      <c r="X93" s="2">
        <f t="shared" ref="X93:AB93" si="18">COUNTIF(X3:X92,1)</f>
        <v>1</v>
      </c>
      <c r="Y93" s="2">
        <f t="shared" si="18"/>
        <v>3</v>
      </c>
      <c r="Z93" s="2">
        <f t="shared" si="18"/>
        <v>0</v>
      </c>
      <c r="AA93" s="2">
        <f t="shared" si="18"/>
        <v>0</v>
      </c>
      <c r="AB93" s="2">
        <f t="shared" si="18"/>
        <v>12</v>
      </c>
    </row>
    <row r="94" spans="1:28" x14ac:dyDescent="0.3">
      <c r="W94" s="2">
        <f t="shared" ref="W94:AB94" si="19">_xlfn.RANK.EQ(W93,$W93:$AB93,0)</f>
        <v>1</v>
      </c>
      <c r="X94" s="2">
        <f t="shared" si="19"/>
        <v>4</v>
      </c>
      <c r="Y94" s="2">
        <f t="shared" si="19"/>
        <v>3</v>
      </c>
      <c r="Z94" s="2">
        <f t="shared" si="19"/>
        <v>5</v>
      </c>
      <c r="AA94" s="2">
        <f t="shared" si="19"/>
        <v>5</v>
      </c>
      <c r="AB94" s="2">
        <f t="shared" si="19"/>
        <v>2</v>
      </c>
    </row>
    <row r="95" spans="1:28" x14ac:dyDescent="0.3">
      <c r="W95" s="2">
        <f>AVERAGE(W3:W92)</f>
        <v>1.6896551724137931</v>
      </c>
      <c r="X95" s="2">
        <f t="shared" ref="X95:AB95" si="20">AVERAGE(X3:X92)</f>
        <v>3.3448275862068964</v>
      </c>
      <c r="Y95" s="2">
        <f t="shared" si="20"/>
        <v>3.6896551724137931</v>
      </c>
      <c r="Z95" s="2">
        <f t="shared" si="20"/>
        <v>5.5172413793103452</v>
      </c>
      <c r="AA95" s="2">
        <f t="shared" si="20"/>
        <v>4.931034482758621</v>
      </c>
      <c r="AB95" s="2">
        <f t="shared" si="20"/>
        <v>1.8275862068965518</v>
      </c>
    </row>
    <row r="96" spans="1:28" x14ac:dyDescent="0.3">
      <c r="W96" s="2">
        <f t="shared" ref="W96:AB96" si="21">_xlfn.RANK.EQ(W95,$W95:$AB95,1)</f>
        <v>1</v>
      </c>
      <c r="X96" s="2">
        <f t="shared" si="21"/>
        <v>3</v>
      </c>
      <c r="Y96" s="2">
        <f t="shared" si="21"/>
        <v>4</v>
      </c>
      <c r="Z96" s="2">
        <f t="shared" si="21"/>
        <v>6</v>
      </c>
      <c r="AA96" s="2">
        <f t="shared" si="21"/>
        <v>5</v>
      </c>
      <c r="AB96" s="2">
        <f t="shared" si="21"/>
        <v>2</v>
      </c>
    </row>
  </sheetData>
  <mergeCells count="62">
    <mergeCell ref="B90:B92"/>
    <mergeCell ref="D6:I8"/>
    <mergeCell ref="B75:B77"/>
    <mergeCell ref="B78:B80"/>
    <mergeCell ref="B81:B83"/>
    <mergeCell ref="B84:B86"/>
    <mergeCell ref="B87:B89"/>
    <mergeCell ref="B60:B62"/>
    <mergeCell ref="B63:B65"/>
    <mergeCell ref="B66:B68"/>
    <mergeCell ref="B69:B71"/>
    <mergeCell ref="B72:B74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B15:B17"/>
    <mergeCell ref="B18:B20"/>
    <mergeCell ref="B21:B23"/>
    <mergeCell ref="B24:B26"/>
    <mergeCell ref="B27:B29"/>
    <mergeCell ref="A1:I1"/>
    <mergeCell ref="B3:B5"/>
    <mergeCell ref="B6:B8"/>
    <mergeCell ref="B9:B11"/>
    <mergeCell ref="B12:B14"/>
    <mergeCell ref="U90:U92"/>
    <mergeCell ref="U57:U59"/>
    <mergeCell ref="U60:U62"/>
    <mergeCell ref="U63:U65"/>
    <mergeCell ref="U66:U68"/>
    <mergeCell ref="U69:U71"/>
    <mergeCell ref="U72:U74"/>
    <mergeCell ref="U75:U77"/>
    <mergeCell ref="U78:U80"/>
    <mergeCell ref="U81:U83"/>
    <mergeCell ref="U84:U86"/>
    <mergeCell ref="U87:U89"/>
    <mergeCell ref="U54:U56"/>
    <mergeCell ref="U21:U23"/>
    <mergeCell ref="U24:U26"/>
    <mergeCell ref="U27:U29"/>
    <mergeCell ref="U30:U32"/>
    <mergeCell ref="U33:U35"/>
    <mergeCell ref="U36:U38"/>
    <mergeCell ref="U39:U41"/>
    <mergeCell ref="U42:U44"/>
    <mergeCell ref="U45:U47"/>
    <mergeCell ref="U48:U50"/>
    <mergeCell ref="U51:U53"/>
    <mergeCell ref="U18:U20"/>
    <mergeCell ref="U3:U5"/>
    <mergeCell ref="U6:U8"/>
    <mergeCell ref="U9:U11"/>
    <mergeCell ref="U12:U14"/>
    <mergeCell ref="U15:U17"/>
  </mergeCells>
  <phoneticPr fontId="2" type="noConversion"/>
  <conditionalFormatting sqref="W3:AB3 W6:AB6 W9:AB9 W12:AB12 W15:AB15 W18:AB18 W21:AB21 W24:AB24 W27:AB27 W30:AB30 W33:AB33 W36:AB36 W39:AB39 W42:AB42 W45:AB45 W48:AB48 W51:AB51 W54:AB54 W57:AB57 W60:AB60 W63:AB63 W66:AB66 W69:AB69 W72:AB72 W75:AB75 W78:AB78 W81:AB81 W84:AB84 W87:AB87 W90:AB90">
    <cfRule type="top10" dxfId="0" priority="2" bottom="1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I10" sqref="I10"/>
    </sheetView>
  </sheetViews>
  <sheetFormatPr defaultRowHeight="14.4" x14ac:dyDescent="0.3"/>
  <cols>
    <col min="1" max="1" width="1.109375" style="2" customWidth="1"/>
    <col min="2" max="2" width="8" style="2" bestFit="1" customWidth="1"/>
    <col min="3" max="3" width="15.109375" bestFit="1" customWidth="1"/>
    <col min="4" max="4" width="15" bestFit="1" customWidth="1"/>
    <col min="5" max="5" width="14.109375" bestFit="1" customWidth="1"/>
    <col min="6" max="6" width="15" bestFit="1" customWidth="1"/>
    <col min="7" max="7" width="16" bestFit="1" customWidth="1"/>
    <col min="8" max="8" width="15.5546875" customWidth="1"/>
  </cols>
  <sheetData>
    <row r="1" spans="1:7" ht="15" thickBot="1" x14ac:dyDescent="0.35">
      <c r="A1" s="24" t="s">
        <v>50</v>
      </c>
      <c r="B1" s="24"/>
      <c r="C1" s="24"/>
      <c r="D1" s="24"/>
      <c r="E1" s="24"/>
      <c r="F1" s="24"/>
      <c r="G1" s="24"/>
    </row>
    <row r="2" spans="1:7" x14ac:dyDescent="0.3">
      <c r="A2" s="13"/>
      <c r="B2" s="17" t="s">
        <v>41</v>
      </c>
      <c r="C2" s="25" t="s">
        <v>44</v>
      </c>
      <c r="D2" s="25" t="s">
        <v>45</v>
      </c>
      <c r="E2" s="25" t="s">
        <v>46</v>
      </c>
      <c r="F2" s="25" t="s">
        <v>47</v>
      </c>
      <c r="G2" s="25" t="s">
        <v>48</v>
      </c>
    </row>
    <row r="3" spans="1:7" x14ac:dyDescent="0.3">
      <c r="A3" s="15"/>
      <c r="B3" s="15" t="s">
        <v>0</v>
      </c>
      <c r="C3" s="15">
        <v>3.0689405537033802E-8</v>
      </c>
      <c r="D3" s="15">
        <v>3.8824134277470146E-17</v>
      </c>
      <c r="E3" s="15">
        <v>1.0529784849834705E-18</v>
      </c>
      <c r="F3" s="15">
        <v>7.673133302427273E-12</v>
      </c>
      <c r="G3" s="15">
        <v>0.74441570227866083</v>
      </c>
    </row>
    <row r="4" spans="1:7" x14ac:dyDescent="0.3">
      <c r="A4" s="14"/>
      <c r="B4" s="14" t="s">
        <v>1</v>
      </c>
      <c r="C4" s="19" t="s">
        <v>49</v>
      </c>
      <c r="D4" s="26">
        <v>0</v>
      </c>
      <c r="E4" s="26">
        <v>0</v>
      </c>
      <c r="F4" s="26">
        <v>0</v>
      </c>
      <c r="G4" s="26">
        <v>0</v>
      </c>
    </row>
    <row r="5" spans="1:7" x14ac:dyDescent="0.3">
      <c r="A5" s="14"/>
      <c r="B5" s="14" t="s">
        <v>2</v>
      </c>
      <c r="C5" s="14">
        <v>0.35578631969174246</v>
      </c>
      <c r="D5" s="14">
        <v>3.8753182369936226E-10</v>
      </c>
      <c r="E5" s="14">
        <v>0.26952438824171776</v>
      </c>
      <c r="F5" s="14">
        <v>8.7546875590164427E-2</v>
      </c>
      <c r="G5" s="14">
        <v>5.061674670285979E-10</v>
      </c>
    </row>
    <row r="6" spans="1:7" x14ac:dyDescent="0.3">
      <c r="A6" s="14"/>
      <c r="B6" s="14" t="s">
        <v>3</v>
      </c>
      <c r="C6" s="14">
        <v>2.4687583776857291E-4</v>
      </c>
      <c r="D6" s="14">
        <v>2.4940112161525016E-13</v>
      </c>
      <c r="E6" s="14">
        <v>2.4349731121448168E-11</v>
      </c>
      <c r="F6" s="14">
        <v>1.3793272679965323E-6</v>
      </c>
      <c r="G6" s="14">
        <v>0.18074609569275746</v>
      </c>
    </row>
    <row r="7" spans="1:7" x14ac:dyDescent="0.3">
      <c r="A7" s="14"/>
      <c r="B7" s="14" t="s">
        <v>4</v>
      </c>
      <c r="C7" s="14">
        <v>6.6692584022523107E-9</v>
      </c>
      <c r="D7" s="14">
        <v>1.6782578877850963E-16</v>
      </c>
      <c r="E7" s="14">
        <v>1.7377901452393907E-20</v>
      </c>
      <c r="F7" s="14">
        <v>3.2894426117853661E-13</v>
      </c>
      <c r="G7" s="14">
        <v>1.2183349730664513E-9</v>
      </c>
    </row>
    <row r="8" spans="1:7" x14ac:dyDescent="0.3">
      <c r="A8" s="14"/>
      <c r="B8" s="14" t="s">
        <v>5</v>
      </c>
      <c r="C8" s="14">
        <v>7.5572243383961735E-3</v>
      </c>
      <c r="D8" s="14">
        <v>1.7371668339303649E-15</v>
      </c>
      <c r="E8" s="14">
        <v>6.6628599675559207E-14</v>
      </c>
      <c r="F8" s="14">
        <v>2.3292972854743337E-13</v>
      </c>
      <c r="G8" s="14">
        <v>1.0518552134824408E-9</v>
      </c>
    </row>
    <row r="9" spans="1:7" x14ac:dyDescent="0.3">
      <c r="A9" s="14"/>
      <c r="B9" s="14" t="s">
        <v>6</v>
      </c>
      <c r="C9" s="14">
        <v>1.3905254742867751E-5</v>
      </c>
      <c r="D9" s="14">
        <v>7.4152011586143455E-18</v>
      </c>
      <c r="E9" s="14">
        <v>1.7269483364380076E-23</v>
      </c>
      <c r="F9" s="14">
        <v>2.3725104143986366E-15</v>
      </c>
      <c r="G9" s="14">
        <v>0.92582679120866729</v>
      </c>
    </row>
    <row r="10" spans="1:7" x14ac:dyDescent="0.3">
      <c r="A10" s="14"/>
      <c r="B10" s="14" t="s">
        <v>7</v>
      </c>
      <c r="C10" s="14">
        <v>3.6628295443111225E-9</v>
      </c>
      <c r="D10" s="14">
        <v>1.4787439107518892E-14</v>
      </c>
      <c r="E10" s="14">
        <v>1.0980533588190781E-15</v>
      </c>
      <c r="F10" s="14">
        <v>7.7699014943004667E-14</v>
      </c>
      <c r="G10" s="14">
        <v>1.3062430820170289E-8</v>
      </c>
    </row>
    <row r="11" spans="1:7" x14ac:dyDescent="0.3">
      <c r="A11" s="14"/>
      <c r="B11" s="14" t="s">
        <v>8</v>
      </c>
      <c r="C11" s="14">
        <v>5.6106702110864759E-8</v>
      </c>
      <c r="D11" s="14">
        <v>5.4439805112999714E-11</v>
      </c>
      <c r="E11" s="14">
        <v>1.4548773835460544E-15</v>
      </c>
      <c r="F11" s="14">
        <v>6.0619583697474693E-7</v>
      </c>
      <c r="G11" s="14">
        <v>0.13844687176943704</v>
      </c>
    </row>
    <row r="12" spans="1:7" x14ac:dyDescent="0.3">
      <c r="A12" s="14"/>
      <c r="B12" s="14" t="s">
        <v>9</v>
      </c>
      <c r="C12" s="14">
        <v>1.0861912405333656E-8</v>
      </c>
      <c r="D12" s="14">
        <v>7.5998922736254065E-13</v>
      </c>
      <c r="E12" s="14">
        <v>1.08645522137328E-12</v>
      </c>
      <c r="F12" s="14">
        <v>3.0222465781989965E-13</v>
      </c>
      <c r="G12" s="14">
        <v>8.2623683779600387E-9</v>
      </c>
    </row>
    <row r="13" spans="1:7" x14ac:dyDescent="0.3">
      <c r="A13" s="14"/>
      <c r="B13" s="14" t="s">
        <v>10</v>
      </c>
      <c r="C13" s="14">
        <v>2.4707822280795464E-2</v>
      </c>
      <c r="D13" s="14">
        <v>8.0269208763599649E-9</v>
      </c>
      <c r="E13" s="14">
        <v>0.241085163127853</v>
      </c>
      <c r="F13" s="14">
        <v>0.29028509975007899</v>
      </c>
      <c r="G13" s="14">
        <v>1.2427784153202854E-5</v>
      </c>
    </row>
    <row r="14" spans="1:7" x14ac:dyDescent="0.3">
      <c r="A14" s="14"/>
      <c r="B14" s="14" t="s">
        <v>11</v>
      </c>
      <c r="C14" s="14">
        <v>1.380260327651111E-4</v>
      </c>
      <c r="D14" s="14">
        <v>3.0972548125300296E-6</v>
      </c>
      <c r="E14" s="14">
        <v>9.910450266581692E-11</v>
      </c>
      <c r="F14" s="14">
        <v>2.6177489545239815E-9</v>
      </c>
      <c r="G14" s="14">
        <v>2.0006053404931059E-5</v>
      </c>
    </row>
    <row r="15" spans="1:7" x14ac:dyDescent="0.3">
      <c r="A15" s="14"/>
      <c r="B15" s="14" t="s">
        <v>12</v>
      </c>
      <c r="C15" s="14">
        <v>1.3695670983647856E-4</v>
      </c>
      <c r="D15" s="14">
        <v>2.6329951129904655E-3</v>
      </c>
      <c r="E15" s="14">
        <v>1.5057772519365222E-12</v>
      </c>
      <c r="F15" s="14">
        <v>2.6859467141178395E-6</v>
      </c>
      <c r="G15" s="14">
        <v>4.8404678244845699E-2</v>
      </c>
    </row>
    <row r="16" spans="1:7" x14ac:dyDescent="0.3">
      <c r="A16" s="14"/>
      <c r="B16" s="14" t="s">
        <v>13</v>
      </c>
      <c r="C16" s="14">
        <v>1.9419081790938573E-5</v>
      </c>
      <c r="D16" s="14">
        <v>1.8397468005077589E-4</v>
      </c>
      <c r="E16" s="14">
        <v>2.1837365247851298E-9</v>
      </c>
      <c r="F16" s="14">
        <v>3.7048534165048858E-5</v>
      </c>
      <c r="G16" s="14">
        <v>9.4934737312744686E-3</v>
      </c>
    </row>
    <row r="17" spans="1:7" x14ac:dyDescent="0.3">
      <c r="A17" s="14"/>
      <c r="B17" s="14" t="s">
        <v>14</v>
      </c>
      <c r="C17" s="14">
        <v>2.8447565128600715E-7</v>
      </c>
      <c r="D17" s="14">
        <v>4.7650325822486135E-2</v>
      </c>
      <c r="E17" s="14">
        <v>2.2776047486372962E-13</v>
      </c>
      <c r="F17" s="14">
        <v>1.3356592397119986E-7</v>
      </c>
      <c r="G17" s="14">
        <v>8.5432260252442634E-5</v>
      </c>
    </row>
    <row r="18" spans="1:7" x14ac:dyDescent="0.3">
      <c r="A18" s="14"/>
      <c r="B18" s="14" t="s">
        <v>15</v>
      </c>
      <c r="C18" s="14">
        <v>1.3388444746251892E-5</v>
      </c>
      <c r="D18" s="14">
        <v>8.1757267113232196E-2</v>
      </c>
      <c r="E18" s="14">
        <v>5.5340460674606147E-9</v>
      </c>
      <c r="F18" s="14">
        <v>5.957709064911423E-8</v>
      </c>
      <c r="G18" s="14">
        <v>2.0185798341536844E-3</v>
      </c>
    </row>
    <row r="19" spans="1:7" x14ac:dyDescent="0.3">
      <c r="A19" s="14"/>
      <c r="B19" s="14" t="s">
        <v>16</v>
      </c>
      <c r="C19" s="14">
        <v>2.3936810645071718E-2</v>
      </c>
      <c r="D19" s="14">
        <v>0.14251776001473038</v>
      </c>
      <c r="E19" s="14">
        <v>2.5589166631250087E-5</v>
      </c>
      <c r="F19" s="14">
        <v>7.3923369131054936E-5</v>
      </c>
      <c r="G19" s="14">
        <v>0.95976956047746298</v>
      </c>
    </row>
    <row r="20" spans="1:7" x14ac:dyDescent="0.3">
      <c r="A20" s="14"/>
      <c r="B20" s="14" t="s">
        <v>17</v>
      </c>
      <c r="C20" s="14">
        <v>4.1543714950917953E-3</v>
      </c>
      <c r="D20" s="14">
        <v>1.2620047678010494E-7</v>
      </c>
      <c r="E20" s="14">
        <v>1.1967693914417459E-8</v>
      </c>
      <c r="F20" s="14">
        <v>8.8486133004874233E-8</v>
      </c>
      <c r="G20" s="14">
        <v>0.31891134125714737</v>
      </c>
    </row>
    <row r="21" spans="1:7" x14ac:dyDescent="0.3">
      <c r="A21" s="14"/>
      <c r="B21" s="14" t="s">
        <v>18</v>
      </c>
      <c r="C21" s="14">
        <v>2.0046702702237242E-4</v>
      </c>
      <c r="D21" s="14">
        <v>0.19029444846385046</v>
      </c>
      <c r="E21" s="14">
        <v>6.2095766492587144E-9</v>
      </c>
      <c r="F21" s="14">
        <v>1.3740828085668636E-8</v>
      </c>
      <c r="G21" s="14">
        <v>1.9127677566965127E-4</v>
      </c>
    </row>
    <row r="22" spans="1:7" x14ac:dyDescent="0.3">
      <c r="A22" s="14"/>
      <c r="B22" s="14" t="s">
        <v>19</v>
      </c>
      <c r="C22" s="14">
        <v>1.3841129663694161E-4</v>
      </c>
      <c r="D22" s="14">
        <v>9.4328987279076395E-9</v>
      </c>
      <c r="E22" s="14">
        <v>2.4535376354172006E-9</v>
      </c>
      <c r="F22" s="14">
        <v>1.7327690667637088E-8</v>
      </c>
      <c r="G22" s="14">
        <v>9.0459274872197648E-6</v>
      </c>
    </row>
    <row r="23" spans="1:7" x14ac:dyDescent="0.3">
      <c r="A23" s="14"/>
      <c r="B23" s="14" t="s">
        <v>20</v>
      </c>
      <c r="C23" s="14">
        <v>1.230488667899589E-2</v>
      </c>
      <c r="D23" s="14">
        <v>0.1643612566770517</v>
      </c>
      <c r="E23" s="14">
        <v>1.1829959937044984E-4</v>
      </c>
      <c r="F23" s="14">
        <v>1.2998458729908446E-5</v>
      </c>
      <c r="G23" s="14">
        <v>0.54386626514056513</v>
      </c>
    </row>
    <row r="24" spans="1:7" x14ac:dyDescent="0.3">
      <c r="A24" s="14"/>
      <c r="B24" s="14" t="s">
        <v>21</v>
      </c>
      <c r="C24" s="14">
        <v>3.7590604699600473E-14</v>
      </c>
      <c r="D24" s="14">
        <v>1.1064410395571761E-14</v>
      </c>
      <c r="E24" s="14">
        <v>4.8236659747398308E-16</v>
      </c>
      <c r="F24" s="14">
        <v>3.6581116671449608E-17</v>
      </c>
      <c r="G24" s="14">
        <v>4.0927848420497981E-12</v>
      </c>
    </row>
    <row r="25" spans="1:7" x14ac:dyDescent="0.3">
      <c r="A25" s="14"/>
      <c r="B25" s="14" t="s">
        <v>22</v>
      </c>
      <c r="C25" s="14">
        <v>1.6288425260969054E-4</v>
      </c>
      <c r="D25" s="14">
        <v>1.9304771315842267E-8</v>
      </c>
      <c r="E25" s="14">
        <v>5.9624166239089773E-4</v>
      </c>
      <c r="F25" s="14">
        <v>1.4914210021082759E-3</v>
      </c>
      <c r="G25" s="14">
        <v>9.4642608629387663E-8</v>
      </c>
    </row>
    <row r="26" spans="1:7" x14ac:dyDescent="0.3">
      <c r="A26" s="14"/>
      <c r="B26" s="14" t="s">
        <v>23</v>
      </c>
      <c r="C26" s="14">
        <v>3.146391357560053E-6</v>
      </c>
      <c r="D26" s="14">
        <v>2.0711142953407461E-13</v>
      </c>
      <c r="E26" s="14">
        <v>1.8709227900537018E-3</v>
      </c>
      <c r="F26" s="14">
        <v>1.9703130959292026E-5</v>
      </c>
      <c r="G26" s="14">
        <v>9.1479196094260635E-11</v>
      </c>
    </row>
    <row r="27" spans="1:7" x14ac:dyDescent="0.3">
      <c r="A27" s="14"/>
      <c r="B27" s="14" t="s">
        <v>24</v>
      </c>
      <c r="C27" s="14">
        <v>7.9161346028416927E-7</v>
      </c>
      <c r="D27" s="14">
        <v>9.7886357445669334E-14</v>
      </c>
      <c r="E27" s="14">
        <v>6.1993019679172461E-14</v>
      </c>
      <c r="F27" s="14">
        <v>1.6157448859648022E-10</v>
      </c>
      <c r="G27" s="14">
        <v>0.95741470422430897</v>
      </c>
    </row>
    <row r="28" spans="1:7" x14ac:dyDescent="0.3">
      <c r="A28" s="14"/>
      <c r="B28" s="14" t="s">
        <v>25</v>
      </c>
      <c r="C28" s="14">
        <v>4.5210411562912398E-6</v>
      </c>
      <c r="D28" s="14">
        <v>0.46812753629749815</v>
      </c>
      <c r="E28" s="14">
        <v>4.3809074645302836E-12</v>
      </c>
      <c r="F28" s="14">
        <v>2.1773027476804044E-9</v>
      </c>
      <c r="G28" s="14">
        <v>0.12232819092958469</v>
      </c>
    </row>
    <row r="29" spans="1:7" x14ac:dyDescent="0.3">
      <c r="A29" s="14"/>
      <c r="B29" s="14" t="s">
        <v>26</v>
      </c>
      <c r="C29" s="14">
        <v>2.0100514974339204E-7</v>
      </c>
      <c r="D29" s="14">
        <v>1.1363938990313252E-9</v>
      </c>
      <c r="E29" s="14">
        <v>1.8684212292829198E-6</v>
      </c>
      <c r="F29" s="14">
        <v>4.4870169886212426E-9</v>
      </c>
      <c r="G29" s="14">
        <v>8.1265074534436327E-7</v>
      </c>
    </row>
    <row r="30" spans="1:7" x14ac:dyDescent="0.3">
      <c r="A30" s="14"/>
      <c r="B30" s="14" t="s">
        <v>27</v>
      </c>
      <c r="C30" s="14">
        <v>1.8758648273337711E-7</v>
      </c>
      <c r="D30" s="14">
        <v>3.9652724576364067E-6</v>
      </c>
      <c r="E30" s="14">
        <v>2.54776322968384E-17</v>
      </c>
      <c r="F30" s="14">
        <v>4.43957955673688E-8</v>
      </c>
      <c r="G30" s="14">
        <v>3.7293987778905474E-5</v>
      </c>
    </row>
    <row r="31" spans="1:7" x14ac:dyDescent="0.3">
      <c r="A31" s="14"/>
      <c r="B31" s="14" t="s">
        <v>28</v>
      </c>
      <c r="C31" s="14">
        <v>7.4737036494489624E-3</v>
      </c>
      <c r="D31" s="14">
        <v>2.5695161104034872E-2</v>
      </c>
      <c r="E31" s="14">
        <v>8.8857915522004647E-4</v>
      </c>
      <c r="F31" s="14">
        <v>6.9158404813549057E-4</v>
      </c>
      <c r="G31" s="14">
        <v>0.17297649628980505</v>
      </c>
    </row>
    <row r="32" spans="1:7" x14ac:dyDescent="0.3">
      <c r="A32" s="23"/>
      <c r="B32" s="23" t="s">
        <v>29</v>
      </c>
      <c r="C32" s="23">
        <v>2.3710167495700609E-4</v>
      </c>
      <c r="D32" s="23">
        <v>0.24887116240005347</v>
      </c>
      <c r="E32" s="23">
        <v>8.7330455573161213E-9</v>
      </c>
      <c r="F32" s="23">
        <v>7.2035597547704505E-8</v>
      </c>
      <c r="G32" s="23">
        <v>1.0211413460634653E-4</v>
      </c>
    </row>
  </sheetData>
  <mergeCells count="2">
    <mergeCell ref="A1:G1"/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sqref="A1:F30"/>
    </sheetView>
  </sheetViews>
  <sheetFormatPr defaultRowHeight="14.4" x14ac:dyDescent="0.3"/>
  <cols>
    <col min="1" max="6" width="2" customWidth="1"/>
  </cols>
  <sheetData>
    <row r="1" spans="1:5" x14ac:dyDescent="0.3">
      <c r="A1">
        <v>1</v>
      </c>
      <c r="B1">
        <v>1</v>
      </c>
      <c r="C1">
        <v>1</v>
      </c>
      <c r="D1">
        <v>1</v>
      </c>
      <c r="E1">
        <v>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1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>
        <v>0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</v>
      </c>
      <c r="B11">
        <v>1</v>
      </c>
      <c r="C11">
        <v>0</v>
      </c>
      <c r="D11">
        <v>0</v>
      </c>
      <c r="E11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3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0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0</v>
      </c>
      <c r="C17">
        <v>1</v>
      </c>
      <c r="D17">
        <v>1</v>
      </c>
      <c r="E17">
        <v>0</v>
      </c>
    </row>
    <row r="18" spans="1:5" x14ac:dyDescent="0.3">
      <c r="A18">
        <v>1</v>
      </c>
      <c r="B18">
        <v>1</v>
      </c>
      <c r="C18">
        <v>1</v>
      </c>
      <c r="D18">
        <v>1</v>
      </c>
      <c r="E18">
        <v>0</v>
      </c>
    </row>
    <row r="19" spans="1:5" x14ac:dyDescent="0.3">
      <c r="A19">
        <v>1</v>
      </c>
      <c r="B19">
        <v>0</v>
      </c>
      <c r="C19">
        <v>1</v>
      </c>
      <c r="D19">
        <v>1</v>
      </c>
      <c r="E19">
        <v>1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1</v>
      </c>
      <c r="B21">
        <v>0</v>
      </c>
      <c r="C21">
        <v>1</v>
      </c>
      <c r="D21">
        <v>1</v>
      </c>
      <c r="E21">
        <v>0</v>
      </c>
    </row>
    <row r="22" spans="1:5" x14ac:dyDescent="0.3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3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3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3">
      <c r="A25">
        <v>1</v>
      </c>
      <c r="B25">
        <v>1</v>
      </c>
      <c r="C25">
        <v>1</v>
      </c>
      <c r="D25">
        <v>1</v>
      </c>
      <c r="E25">
        <v>0</v>
      </c>
    </row>
    <row r="26" spans="1:5" x14ac:dyDescent="0.3">
      <c r="A26">
        <v>1</v>
      </c>
      <c r="B26">
        <v>0</v>
      </c>
      <c r="C26">
        <v>1</v>
      </c>
      <c r="D26">
        <v>1</v>
      </c>
      <c r="E26">
        <v>0</v>
      </c>
    </row>
    <row r="27" spans="1:5" x14ac:dyDescent="0.3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3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3">
      <c r="A29">
        <v>1</v>
      </c>
      <c r="B29">
        <v>1</v>
      </c>
      <c r="C29">
        <v>1</v>
      </c>
      <c r="D29">
        <v>1</v>
      </c>
      <c r="E29">
        <v>0</v>
      </c>
    </row>
    <row r="30" spans="1:5" x14ac:dyDescent="0.3">
      <c r="A30">
        <v>1</v>
      </c>
      <c r="B30">
        <v>0</v>
      </c>
      <c r="C30">
        <v>1</v>
      </c>
      <c r="D30">
        <v>1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Conclusions</vt:lpstr>
      <vt:lpstr>P-Value</vt:lpstr>
      <vt:lpstr>null Hypothesis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Mohammad Mahdi Hashemi</cp:lastModifiedBy>
  <dcterms:modified xsi:type="dcterms:W3CDTF">2024-08-16T23:23:08Z</dcterms:modified>
</cp:coreProperties>
</file>