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esearch\Project-002\Results\CEC2017\"/>
    </mc:Choice>
  </mc:AlternateContent>
  <xr:revisionPtr revIDLastSave="0" documentId="13_ncr:1_{8CAFE492-F9E2-4F06-83CA-2550ABC71F04}" xr6:coauthVersionLast="47" xr6:coauthVersionMax="47" xr10:uidLastSave="{00000000-0000-0000-0000-000000000000}"/>
  <bookViews>
    <workbookView xWindow="22932" yWindow="204" windowWidth="17016" windowHeight="12096" xr2:uid="{00000000-000D-0000-FFFF-FFFF00000000}"/>
  </bookViews>
  <sheets>
    <sheet name="Conclusions" sheetId="1" r:id="rId1"/>
    <sheet name="P-Value" sheetId="2" r:id="rId2"/>
    <sheet name="null Hypothe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2" i="1" l="1"/>
  <c r="Q92" i="1"/>
  <c r="P92" i="1"/>
  <c r="O92" i="1"/>
  <c r="N92" i="1"/>
  <c r="M92" i="1"/>
  <c r="R91" i="1"/>
  <c r="Q91" i="1"/>
  <c r="P91" i="1"/>
  <c r="O91" i="1"/>
  <c r="N91" i="1"/>
  <c r="M91" i="1"/>
  <c r="R90" i="1"/>
  <c r="Q90" i="1"/>
  <c r="P90" i="1"/>
  <c r="O90" i="1"/>
  <c r="N90" i="1"/>
  <c r="M90" i="1"/>
  <c r="R89" i="1"/>
  <c r="Q89" i="1"/>
  <c r="P89" i="1"/>
  <c r="O89" i="1"/>
  <c r="N89" i="1"/>
  <c r="M89" i="1"/>
  <c r="R88" i="1"/>
  <c r="Q88" i="1"/>
  <c r="P88" i="1"/>
  <c r="O88" i="1"/>
  <c r="N88" i="1"/>
  <c r="M88" i="1"/>
  <c r="R87" i="1"/>
  <c r="Q87" i="1"/>
  <c r="P87" i="1"/>
  <c r="O87" i="1"/>
  <c r="N87" i="1"/>
  <c r="M87" i="1"/>
  <c r="R86" i="1"/>
  <c r="Q86" i="1"/>
  <c r="P86" i="1"/>
  <c r="O86" i="1"/>
  <c r="N86" i="1"/>
  <c r="M86" i="1"/>
  <c r="R85" i="1"/>
  <c r="Q85" i="1"/>
  <c r="P85" i="1"/>
  <c r="O85" i="1"/>
  <c r="N85" i="1"/>
  <c r="M85" i="1"/>
  <c r="R84" i="1"/>
  <c r="Q84" i="1"/>
  <c r="P84" i="1"/>
  <c r="O84" i="1"/>
  <c r="N84" i="1"/>
  <c r="M84" i="1"/>
  <c r="R83" i="1"/>
  <c r="Q83" i="1"/>
  <c r="P83" i="1"/>
  <c r="O83" i="1"/>
  <c r="N83" i="1"/>
  <c r="M83" i="1"/>
  <c r="R82" i="1"/>
  <c r="Q82" i="1"/>
  <c r="P82" i="1"/>
  <c r="O82" i="1"/>
  <c r="N82" i="1"/>
  <c r="M82" i="1"/>
  <c r="R81" i="1"/>
  <c r="Q81" i="1"/>
  <c r="P81" i="1"/>
  <c r="O81" i="1"/>
  <c r="N81" i="1"/>
  <c r="M81" i="1"/>
  <c r="R80" i="1"/>
  <c r="Q80" i="1"/>
  <c r="P80" i="1"/>
  <c r="O80" i="1"/>
  <c r="N80" i="1"/>
  <c r="M80" i="1"/>
  <c r="R79" i="1"/>
  <c r="Q79" i="1"/>
  <c r="P79" i="1"/>
  <c r="O79" i="1"/>
  <c r="N79" i="1"/>
  <c r="M79" i="1"/>
  <c r="R78" i="1"/>
  <c r="Q78" i="1"/>
  <c r="P78" i="1"/>
  <c r="O78" i="1"/>
  <c r="N78" i="1"/>
  <c r="M78" i="1"/>
  <c r="R77" i="1"/>
  <c r="Q77" i="1"/>
  <c r="P77" i="1"/>
  <c r="O77" i="1"/>
  <c r="N77" i="1"/>
  <c r="M77" i="1"/>
  <c r="R76" i="1"/>
  <c r="Q76" i="1"/>
  <c r="P76" i="1"/>
  <c r="O76" i="1"/>
  <c r="N76" i="1"/>
  <c r="M76" i="1"/>
  <c r="R75" i="1"/>
  <c r="Q75" i="1"/>
  <c r="P75" i="1"/>
  <c r="O75" i="1"/>
  <c r="N75" i="1"/>
  <c r="M75" i="1"/>
  <c r="R74" i="1"/>
  <c r="Q74" i="1"/>
  <c r="P74" i="1"/>
  <c r="O74" i="1"/>
  <c r="N74" i="1"/>
  <c r="M74" i="1"/>
  <c r="R73" i="1"/>
  <c r="Q73" i="1"/>
  <c r="P73" i="1"/>
  <c r="O73" i="1"/>
  <c r="N73" i="1"/>
  <c r="M73" i="1"/>
  <c r="R72" i="1"/>
  <c r="Q72" i="1"/>
  <c r="P72" i="1"/>
  <c r="O72" i="1"/>
  <c r="N72" i="1"/>
  <c r="M72" i="1"/>
  <c r="R71" i="1"/>
  <c r="Q71" i="1"/>
  <c r="P71" i="1"/>
  <c r="O71" i="1"/>
  <c r="N71" i="1"/>
  <c r="M71" i="1"/>
  <c r="R70" i="1"/>
  <c r="Q70" i="1"/>
  <c r="P70" i="1"/>
  <c r="O70" i="1"/>
  <c r="N70" i="1"/>
  <c r="M70" i="1"/>
  <c r="R69" i="1"/>
  <c r="Q69" i="1"/>
  <c r="P69" i="1"/>
  <c r="O69" i="1"/>
  <c r="N69" i="1"/>
  <c r="M69" i="1"/>
  <c r="R68" i="1"/>
  <c r="Q68" i="1"/>
  <c r="P68" i="1"/>
  <c r="O68" i="1"/>
  <c r="N68" i="1"/>
  <c r="M68" i="1"/>
  <c r="R67" i="1"/>
  <c r="Q67" i="1"/>
  <c r="P67" i="1"/>
  <c r="O67" i="1"/>
  <c r="N67" i="1"/>
  <c r="M67" i="1"/>
  <c r="R66" i="1"/>
  <c r="Q66" i="1"/>
  <c r="P66" i="1"/>
  <c r="O66" i="1"/>
  <c r="N66" i="1"/>
  <c r="M66" i="1"/>
  <c r="R65" i="1"/>
  <c r="Q65" i="1"/>
  <c r="P65" i="1"/>
  <c r="O65" i="1"/>
  <c r="N65" i="1"/>
  <c r="M65" i="1"/>
  <c r="R64" i="1"/>
  <c r="Q64" i="1"/>
  <c r="P64" i="1"/>
  <c r="O64" i="1"/>
  <c r="N64" i="1"/>
  <c r="M64" i="1"/>
  <c r="R63" i="1"/>
  <c r="Q63" i="1"/>
  <c r="P63" i="1"/>
  <c r="O63" i="1"/>
  <c r="N63" i="1"/>
  <c r="M63" i="1"/>
  <c r="R62" i="1"/>
  <c r="Q62" i="1"/>
  <c r="P62" i="1"/>
  <c r="O62" i="1"/>
  <c r="N62" i="1"/>
  <c r="M62" i="1"/>
  <c r="R61" i="1"/>
  <c r="Q61" i="1"/>
  <c r="P61" i="1"/>
  <c r="O61" i="1"/>
  <c r="N61" i="1"/>
  <c r="M61" i="1"/>
  <c r="R60" i="1"/>
  <c r="Q60" i="1"/>
  <c r="P60" i="1"/>
  <c r="O60" i="1"/>
  <c r="N60" i="1"/>
  <c r="M60" i="1"/>
  <c r="R59" i="1"/>
  <c r="Q59" i="1"/>
  <c r="P59" i="1"/>
  <c r="O59" i="1"/>
  <c r="N59" i="1"/>
  <c r="M59" i="1"/>
  <c r="R58" i="1"/>
  <c r="Q58" i="1"/>
  <c r="P58" i="1"/>
  <c r="O58" i="1"/>
  <c r="N58" i="1"/>
  <c r="M58" i="1"/>
  <c r="R57" i="1"/>
  <c r="Q57" i="1"/>
  <c r="P57" i="1"/>
  <c r="O57" i="1"/>
  <c r="N57" i="1"/>
  <c r="M57" i="1"/>
  <c r="R56" i="1"/>
  <c r="Q56" i="1"/>
  <c r="P56" i="1"/>
  <c r="O56" i="1"/>
  <c r="N56" i="1"/>
  <c r="M56" i="1"/>
  <c r="R55" i="1"/>
  <c r="Q55" i="1"/>
  <c r="P55" i="1"/>
  <c r="O55" i="1"/>
  <c r="N55" i="1"/>
  <c r="M55" i="1"/>
  <c r="R54" i="1"/>
  <c r="Q54" i="1"/>
  <c r="P54" i="1"/>
  <c r="O54" i="1"/>
  <c r="N54" i="1"/>
  <c r="M54" i="1"/>
  <c r="R53" i="1"/>
  <c r="Q53" i="1"/>
  <c r="P53" i="1"/>
  <c r="O53" i="1"/>
  <c r="N53" i="1"/>
  <c r="M53" i="1"/>
  <c r="R52" i="1"/>
  <c r="Q52" i="1"/>
  <c r="P52" i="1"/>
  <c r="O52" i="1"/>
  <c r="N52" i="1"/>
  <c r="M52" i="1"/>
  <c r="R51" i="1"/>
  <c r="Q51" i="1"/>
  <c r="P51" i="1"/>
  <c r="O51" i="1"/>
  <c r="N51" i="1"/>
  <c r="M51" i="1"/>
  <c r="R50" i="1"/>
  <c r="Q50" i="1"/>
  <c r="P50" i="1"/>
  <c r="O50" i="1"/>
  <c r="N50" i="1"/>
  <c r="M50" i="1"/>
  <c r="R49" i="1"/>
  <c r="Q49" i="1"/>
  <c r="P49" i="1"/>
  <c r="O49" i="1"/>
  <c r="N49" i="1"/>
  <c r="M49" i="1"/>
  <c r="R48" i="1"/>
  <c r="Q48" i="1"/>
  <c r="P48" i="1"/>
  <c r="O48" i="1"/>
  <c r="N48" i="1"/>
  <c r="M48" i="1"/>
  <c r="R47" i="1"/>
  <c r="Q47" i="1"/>
  <c r="P47" i="1"/>
  <c r="O47" i="1"/>
  <c r="N47" i="1"/>
  <c r="M47" i="1"/>
  <c r="R46" i="1"/>
  <c r="Q46" i="1"/>
  <c r="P46" i="1"/>
  <c r="O46" i="1"/>
  <c r="N46" i="1"/>
  <c r="M46" i="1"/>
  <c r="R45" i="1"/>
  <c r="Q45" i="1"/>
  <c r="P45" i="1"/>
  <c r="O45" i="1"/>
  <c r="N45" i="1"/>
  <c r="M45" i="1"/>
  <c r="R44" i="1"/>
  <c r="Q44" i="1"/>
  <c r="P44" i="1"/>
  <c r="O44" i="1"/>
  <c r="N44" i="1"/>
  <c r="M44" i="1"/>
  <c r="R43" i="1"/>
  <c r="Q43" i="1"/>
  <c r="P43" i="1"/>
  <c r="O43" i="1"/>
  <c r="N43" i="1"/>
  <c r="M43" i="1"/>
  <c r="R42" i="1"/>
  <c r="Q42" i="1"/>
  <c r="P42" i="1"/>
  <c r="O42" i="1"/>
  <c r="N42" i="1"/>
  <c r="M42" i="1"/>
  <c r="R41" i="1"/>
  <c r="Q41" i="1"/>
  <c r="P41" i="1"/>
  <c r="O41" i="1"/>
  <c r="N41" i="1"/>
  <c r="M41" i="1"/>
  <c r="R40" i="1"/>
  <c r="Q40" i="1"/>
  <c r="P40" i="1"/>
  <c r="O40" i="1"/>
  <c r="N40" i="1"/>
  <c r="M40" i="1"/>
  <c r="R39" i="1"/>
  <c r="Q39" i="1"/>
  <c r="P39" i="1"/>
  <c r="O39" i="1"/>
  <c r="N39" i="1"/>
  <c r="M39" i="1"/>
  <c r="R38" i="1"/>
  <c r="Q38" i="1"/>
  <c r="P38" i="1"/>
  <c r="O38" i="1"/>
  <c r="N38" i="1"/>
  <c r="M38" i="1"/>
  <c r="R37" i="1"/>
  <c r="Q37" i="1"/>
  <c r="P37" i="1"/>
  <c r="O37" i="1"/>
  <c r="N37" i="1"/>
  <c r="M37" i="1"/>
  <c r="R36" i="1"/>
  <c r="Q36" i="1"/>
  <c r="P36" i="1"/>
  <c r="O36" i="1"/>
  <c r="N36" i="1"/>
  <c r="M36" i="1"/>
  <c r="R35" i="1"/>
  <c r="Q35" i="1"/>
  <c r="P35" i="1"/>
  <c r="O35" i="1"/>
  <c r="N35" i="1"/>
  <c r="M35" i="1"/>
  <c r="R34" i="1"/>
  <c r="Q34" i="1"/>
  <c r="P34" i="1"/>
  <c r="O34" i="1"/>
  <c r="N34" i="1"/>
  <c r="M34" i="1"/>
  <c r="R33" i="1"/>
  <c r="Q33" i="1"/>
  <c r="P33" i="1"/>
  <c r="O33" i="1"/>
  <c r="N33" i="1"/>
  <c r="M33" i="1"/>
  <c r="R32" i="1"/>
  <c r="Q32" i="1"/>
  <c r="P32" i="1"/>
  <c r="O32" i="1"/>
  <c r="N32" i="1"/>
  <c r="M32" i="1"/>
  <c r="R31" i="1"/>
  <c r="Q31" i="1"/>
  <c r="P31" i="1"/>
  <c r="O31" i="1"/>
  <c r="N31" i="1"/>
  <c r="M31" i="1"/>
  <c r="R30" i="1"/>
  <c r="Q30" i="1"/>
  <c r="P30" i="1"/>
  <c r="O30" i="1"/>
  <c r="N30" i="1"/>
  <c r="M30" i="1"/>
  <c r="R29" i="1"/>
  <c r="Q29" i="1"/>
  <c r="P29" i="1"/>
  <c r="O29" i="1"/>
  <c r="N29" i="1"/>
  <c r="M29" i="1"/>
  <c r="R28" i="1"/>
  <c r="Q28" i="1"/>
  <c r="P28" i="1"/>
  <c r="O28" i="1"/>
  <c r="N28" i="1"/>
  <c r="M28" i="1"/>
  <c r="R27" i="1"/>
  <c r="Q27" i="1"/>
  <c r="P27" i="1"/>
  <c r="O27" i="1"/>
  <c r="N27" i="1"/>
  <c r="M27" i="1"/>
  <c r="R26" i="1"/>
  <c r="Q26" i="1"/>
  <c r="P26" i="1"/>
  <c r="O26" i="1"/>
  <c r="N26" i="1"/>
  <c r="M26" i="1"/>
  <c r="R25" i="1"/>
  <c r="Q25" i="1"/>
  <c r="P25" i="1"/>
  <c r="O25" i="1"/>
  <c r="N25" i="1"/>
  <c r="M25" i="1"/>
  <c r="R24" i="1"/>
  <c r="Q24" i="1"/>
  <c r="P24" i="1"/>
  <c r="O24" i="1"/>
  <c r="N24" i="1"/>
  <c r="M24" i="1"/>
  <c r="R23" i="1"/>
  <c r="Q23" i="1"/>
  <c r="P23" i="1"/>
  <c r="O23" i="1"/>
  <c r="N23" i="1"/>
  <c r="M23" i="1"/>
  <c r="R22" i="1"/>
  <c r="Q22" i="1"/>
  <c r="P22" i="1"/>
  <c r="O22" i="1"/>
  <c r="N22" i="1"/>
  <c r="M22" i="1"/>
  <c r="R21" i="1"/>
  <c r="Q21" i="1"/>
  <c r="P21" i="1"/>
  <c r="O21" i="1"/>
  <c r="N21" i="1"/>
  <c r="M21" i="1"/>
  <c r="R20" i="1"/>
  <c r="Q20" i="1"/>
  <c r="P20" i="1"/>
  <c r="O20" i="1"/>
  <c r="N20" i="1"/>
  <c r="M20" i="1"/>
  <c r="R19" i="1"/>
  <c r="Q19" i="1"/>
  <c r="P19" i="1"/>
  <c r="O19" i="1"/>
  <c r="N19" i="1"/>
  <c r="M19" i="1"/>
  <c r="R18" i="1"/>
  <c r="Q18" i="1"/>
  <c r="P18" i="1"/>
  <c r="O18" i="1"/>
  <c r="N18" i="1"/>
  <c r="M18" i="1"/>
  <c r="R17" i="1"/>
  <c r="Q17" i="1"/>
  <c r="P17" i="1"/>
  <c r="O17" i="1"/>
  <c r="N17" i="1"/>
  <c r="M17" i="1"/>
  <c r="R16" i="1"/>
  <c r="Q16" i="1"/>
  <c r="P16" i="1"/>
  <c r="O16" i="1"/>
  <c r="N16" i="1"/>
  <c r="M16" i="1"/>
  <c r="R15" i="1"/>
  <c r="Q15" i="1"/>
  <c r="P15" i="1"/>
  <c r="O15" i="1"/>
  <c r="N15" i="1"/>
  <c r="M15" i="1"/>
  <c r="R14" i="1"/>
  <c r="Q14" i="1"/>
  <c r="P14" i="1"/>
  <c r="O14" i="1"/>
  <c r="N14" i="1"/>
  <c r="M14" i="1"/>
  <c r="R13" i="1"/>
  <c r="Q13" i="1"/>
  <c r="P13" i="1"/>
  <c r="O13" i="1"/>
  <c r="N13" i="1"/>
  <c r="M13" i="1"/>
  <c r="R12" i="1"/>
  <c r="Q12" i="1"/>
  <c r="P12" i="1"/>
  <c r="O12" i="1"/>
  <c r="N12" i="1"/>
  <c r="M12" i="1"/>
  <c r="R11" i="1"/>
  <c r="Q11" i="1"/>
  <c r="P11" i="1"/>
  <c r="O11" i="1"/>
  <c r="N11" i="1"/>
  <c r="M11" i="1"/>
  <c r="R10" i="1"/>
  <c r="Q10" i="1"/>
  <c r="P10" i="1"/>
  <c r="O10" i="1"/>
  <c r="N10" i="1"/>
  <c r="M10" i="1"/>
  <c r="R9" i="1"/>
  <c r="Q9" i="1"/>
  <c r="P9" i="1"/>
  <c r="O9" i="1"/>
  <c r="N9" i="1"/>
  <c r="M9" i="1"/>
  <c r="R8" i="1"/>
  <c r="Q8" i="1"/>
  <c r="P8" i="1"/>
  <c r="O8" i="1"/>
  <c r="N8" i="1"/>
  <c r="M8" i="1"/>
  <c r="R7" i="1"/>
  <c r="Q7" i="1"/>
  <c r="P7" i="1"/>
  <c r="O7" i="1"/>
  <c r="N7" i="1"/>
  <c r="M7" i="1"/>
  <c r="R6" i="1"/>
  <c r="Q6" i="1"/>
  <c r="P6" i="1"/>
  <c r="O6" i="1"/>
  <c r="N6" i="1"/>
  <c r="M6" i="1"/>
  <c r="R5" i="1"/>
  <c r="Q5" i="1"/>
  <c r="P5" i="1"/>
  <c r="O5" i="1"/>
  <c r="N5" i="1"/>
  <c r="M5" i="1"/>
  <c r="R4" i="1"/>
  <c r="Q4" i="1"/>
  <c r="P4" i="1"/>
  <c r="O4" i="1"/>
  <c r="N4" i="1"/>
  <c r="M4" i="1"/>
  <c r="R3" i="1"/>
  <c r="Q3" i="1"/>
  <c r="P3" i="1"/>
  <c r="O3" i="1"/>
  <c r="N3" i="1"/>
  <c r="M3" i="1"/>
  <c r="Y66" i="1" l="1"/>
  <c r="Y42" i="1"/>
  <c r="W57" i="1"/>
  <c r="Y69" i="1"/>
  <c r="W24" i="1"/>
  <c r="W48" i="1"/>
  <c r="Y60" i="1"/>
  <c r="Y57" i="1"/>
  <c r="Y81" i="1"/>
  <c r="Y21" i="1"/>
  <c r="Y45" i="1"/>
  <c r="AA15" i="1"/>
  <c r="Y12" i="1"/>
  <c r="X39" i="1"/>
  <c r="Y51" i="1"/>
  <c r="Y87" i="1"/>
  <c r="Y33" i="1"/>
  <c r="Y39" i="1"/>
  <c r="Y36" i="1"/>
  <c r="X72" i="1"/>
  <c r="Y3" i="1"/>
  <c r="X42" i="1"/>
  <c r="Y63" i="1"/>
  <c r="Y78" i="1"/>
  <c r="Y27" i="1"/>
  <c r="Y30" i="1"/>
  <c r="X15" i="1"/>
  <c r="X24" i="1"/>
  <c r="W33" i="1"/>
  <c r="X48" i="1"/>
  <c r="X57" i="1"/>
  <c r="W66" i="1"/>
  <c r="W75" i="1"/>
  <c r="W84" i="1"/>
  <c r="X33" i="1"/>
  <c r="W42" i="1"/>
  <c r="X66" i="1"/>
  <c r="X75" i="1"/>
  <c r="X84" i="1"/>
  <c r="W18" i="1"/>
  <c r="W78" i="1"/>
  <c r="X9" i="1"/>
  <c r="X27" i="1"/>
  <c r="X51" i="1"/>
  <c r="W69" i="1"/>
  <c r="X78" i="1"/>
  <c r="X87" i="1"/>
  <c r="W3" i="1"/>
  <c r="W12" i="1"/>
  <c r="W21" i="1"/>
  <c r="X36" i="1"/>
  <c r="W45" i="1"/>
  <c r="X69" i="1"/>
  <c r="W9" i="1"/>
  <c r="W27" i="1"/>
  <c r="W51" i="1"/>
  <c r="W87" i="1"/>
  <c r="X18" i="1"/>
  <c r="X3" i="1"/>
  <c r="Y15" i="1"/>
  <c r="X21" i="1"/>
  <c r="Y24" i="1"/>
  <c r="W30" i="1"/>
  <c r="X45" i="1"/>
  <c r="Y48" i="1"/>
  <c r="W54" i="1"/>
  <c r="W63" i="1"/>
  <c r="W81" i="1"/>
  <c r="W90" i="1"/>
  <c r="W60" i="1"/>
  <c r="W36" i="1"/>
  <c r="X60" i="1"/>
  <c r="X12" i="1"/>
  <c r="X30" i="1"/>
  <c r="W39" i="1"/>
  <c r="X54" i="1"/>
  <c r="X63" i="1"/>
  <c r="W72" i="1"/>
  <c r="X81" i="1"/>
  <c r="X90" i="1"/>
  <c r="Z12" i="1"/>
  <c r="Z24" i="1"/>
  <c r="Z27" i="1"/>
  <c r="Z30" i="1"/>
  <c r="Z33" i="1"/>
  <c r="Z36" i="1"/>
  <c r="Z39" i="1"/>
  <c r="Z42" i="1"/>
  <c r="Z45" i="1"/>
  <c r="Z48" i="1"/>
  <c r="Z51" i="1"/>
  <c r="Z54" i="1"/>
  <c r="Z57" i="1"/>
  <c r="Z60" i="1"/>
  <c r="Z63" i="1"/>
  <c r="Z66" i="1"/>
  <c r="Z69" i="1"/>
  <c r="Z72" i="1"/>
  <c r="Z75" i="1"/>
  <c r="Z78" i="1"/>
  <c r="Z81" i="1"/>
  <c r="Z84" i="1"/>
  <c r="Z87" i="1"/>
  <c r="Z90" i="1"/>
  <c r="Y18" i="1"/>
  <c r="Y72" i="1"/>
  <c r="Y90" i="1"/>
  <c r="Z3" i="1"/>
  <c r="Z18" i="1"/>
  <c r="AA21" i="1"/>
  <c r="AA27" i="1"/>
  <c r="AA42" i="1"/>
  <c r="AA54" i="1"/>
  <c r="AA60" i="1"/>
  <c r="AA69" i="1"/>
  <c r="AA78" i="1"/>
  <c r="AB12" i="1"/>
  <c r="AB21" i="1"/>
  <c r="AB30" i="1"/>
  <c r="AB36" i="1"/>
  <c r="AB39" i="1"/>
  <c r="AB45" i="1"/>
  <c r="AB51" i="1"/>
  <c r="AB54" i="1"/>
  <c r="AB57" i="1"/>
  <c r="AB60" i="1"/>
  <c r="AB63" i="1"/>
  <c r="AB66" i="1"/>
  <c r="AB69" i="1"/>
  <c r="AB72" i="1"/>
  <c r="AB75" i="1"/>
  <c r="AB78" i="1"/>
  <c r="AB81" i="1"/>
  <c r="AB84" i="1"/>
  <c r="AB87" i="1"/>
  <c r="AB90" i="1"/>
  <c r="Y9" i="1"/>
  <c r="Y75" i="1"/>
  <c r="Y84" i="1"/>
  <c r="AA12" i="1"/>
  <c r="AA24" i="1"/>
  <c r="AA39" i="1"/>
  <c r="AA48" i="1"/>
  <c r="AA75" i="1"/>
  <c r="AA90" i="1"/>
  <c r="AB9" i="1"/>
  <c r="AB27" i="1"/>
  <c r="AB33" i="1"/>
  <c r="AB48" i="1"/>
  <c r="Y54" i="1"/>
  <c r="Z15" i="1"/>
  <c r="AA9" i="1"/>
  <c r="AA33" i="1"/>
  <c r="AA51" i="1"/>
  <c r="AA63" i="1"/>
  <c r="AA72" i="1"/>
  <c r="AA84" i="1"/>
  <c r="AB18" i="1"/>
  <c r="AB42" i="1"/>
  <c r="Z9" i="1"/>
  <c r="Z21" i="1"/>
  <c r="AA3" i="1"/>
  <c r="AA18" i="1"/>
  <c r="AA30" i="1"/>
  <c r="AA36" i="1"/>
  <c r="AA45" i="1"/>
  <c r="AA57" i="1"/>
  <c r="AA66" i="1"/>
  <c r="AA81" i="1"/>
  <c r="AA87" i="1"/>
  <c r="AB3" i="1"/>
  <c r="AB15" i="1"/>
  <c r="AB24" i="1"/>
  <c r="W15" i="1"/>
  <c r="X95" i="1" l="1"/>
  <c r="X93" i="1"/>
  <c r="W93" i="1"/>
  <c r="Y95" i="1"/>
  <c r="Y93" i="1"/>
  <c r="AB93" i="1"/>
  <c r="AB95" i="1"/>
  <c r="AA93" i="1"/>
  <c r="AA95" i="1"/>
  <c r="W95" i="1"/>
  <c r="Z95" i="1"/>
  <c r="Z93" i="1"/>
  <c r="X96" i="1" l="1"/>
  <c r="AB94" i="1"/>
  <c r="Z94" i="1"/>
  <c r="AB96" i="1"/>
  <c r="AA94" i="1"/>
  <c r="X94" i="1"/>
  <c r="Z96" i="1"/>
  <c r="Y94" i="1"/>
  <c r="W96" i="1"/>
  <c r="W94" i="1"/>
  <c r="AA96" i="1"/>
  <c r="Y96" i="1"/>
</calcChain>
</file>

<file path=xl/sharedStrings.xml><?xml version="1.0" encoding="utf-8"?>
<sst xmlns="http://schemas.openxmlformats.org/spreadsheetml/2006/main" count="423" uniqueCount="51">
  <si>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</si>
  <si>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</si>
  <si>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</si>
  <si>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</si>
  <si>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</si>
  <si>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</si>
  <si>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</si>
  <si>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</si>
  <si>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</si>
  <si>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</si>
  <si>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</si>
  <si>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</si>
  <si>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</si>
  <si>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</si>
  <si>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</si>
  <si>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</si>
  <si>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</si>
  <si>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</si>
  <si>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</si>
  <si>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</si>
  <si>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</si>
  <si>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</si>
  <si>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</si>
  <si>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</si>
  <si>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</si>
  <si>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</si>
  <si>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</si>
  <si>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</si>
  <si>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</si>
  <si>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</si>
  <si>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</t>
  </si>
  <si>
    <t>Std</t>
  </si>
  <si>
    <t>CPU</t>
  </si>
  <si>
    <t>OLOA</t>
  </si>
  <si>
    <t>LOA</t>
  </si>
  <si>
    <t>PSO</t>
  </si>
  <si>
    <t>GA</t>
  </si>
  <si>
    <t>GSA</t>
  </si>
  <si>
    <t>WOA</t>
  </si>
  <si>
    <t>Functions</t>
  </si>
  <si>
    <t>Mesure</t>
  </si>
  <si>
    <t>Function</t>
  </si>
  <si>
    <t>OLOA versus LOA</t>
  </si>
  <si>
    <t>OLOA versus PSO</t>
  </si>
  <si>
    <t>OLOA versus GA</t>
  </si>
  <si>
    <t>OLOA versus GSA</t>
  </si>
  <si>
    <t>OLOA versus WOA</t>
  </si>
  <si>
    <t>Deleted</t>
  </si>
  <si>
    <t>P-value of the T-test analysis for the CEC benchmark functions 2017 (10 Dim)</t>
  </si>
  <si>
    <t>Comparison of optimization results for the CEC benchmark functions 2017 (10 Dim)</t>
  </si>
  <si>
    <t>The Function F2 was Delete in CEC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</si>
</sst>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1" fontId="1" fillId="0" borderId="3" xfId="0" applyNumberFormat="1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1" fontId="0" fillId="0" borderId="1" xfId="0" applyNumberFormat="1" applyBorder="1" applyAlignment="1">
      <alignment horizontal="left" vertical="top"/>
    </xf>
    <xf numFmtId="11" fontId="0" fillId="0" borderId="1" xfId="0" applyNumberFormat="1" applyBorder="1" applyAlignment="1">
      <alignment horizontal="center" vertical="top"/>
    </xf>
    <xf numFmtId="11" fontId="0" fillId="0" borderId="4" xfId="0" applyNumberFormat="1" applyBorder="1" applyAlignment="1">
      <alignment horizontal="left" vertical="top"/>
    </xf>
    <xf numFmtId="11" fontId="0" fillId="0" borderId="3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1" fontId="1" fillId="0" borderId="4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left" vertical="top"/>
    </xf>
    <xf numFmtId="11" fontId="4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numFmt numFmtId="15" formatCode="0.00E+00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K2:R92" totalsRowShown="0" headerRowDxfId="16" dataDxfId="15">
  <autoFilter ref="K2:R92" xr:uid="{00000000-0009-0000-0100-000001000000}"/>
  <tableColumns count="8">
    <tableColumn id="1" xr3:uid="{00000000-0010-0000-0000-000001000000}" name="Functions" dataDxfId="14"/>
    <tableColumn id="2" xr3:uid="{00000000-0010-0000-0000-000002000000}" name="Mesure" dataDxfId="13"/>
    <tableColumn id="3" xr3:uid="{00000000-0010-0000-0000-000003000000}" name="OLOA" dataDxfId="12">
      <calculatedColumnFormula>D3</calculatedColumnFormula>
    </tableColumn>
    <tableColumn id="4" xr3:uid="{00000000-0010-0000-0000-000004000000}" name="LOA" dataDxfId="11">
      <calculatedColumnFormula>E3</calculatedColumnFormula>
    </tableColumn>
    <tableColumn id="6" xr3:uid="{00000000-0010-0000-0000-000006000000}" name="PSO" dataDxfId="10">
      <calculatedColumnFormula>F3</calculatedColumnFormula>
    </tableColumn>
    <tableColumn id="7" xr3:uid="{00000000-0010-0000-0000-000007000000}" name="GA" dataDxfId="9">
      <calculatedColumnFormula>G3</calculatedColumnFormula>
    </tableColumn>
    <tableColumn id="8" xr3:uid="{00000000-0010-0000-0000-000008000000}" name="GSA" dataDxfId="8">
      <calculatedColumnFormula>H3</calculatedColumnFormula>
    </tableColumn>
    <tableColumn id="9" xr3:uid="{00000000-0010-0000-0000-000009000000}" name="WOA" dataDxfId="7">
      <calculatedColumnFormula>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workbookViewId="0">
      <selection activeCell="D6" sqref="D6:I8"/>
    </sheetView>
  </sheetViews>
  <sheetFormatPr defaultRowHeight="14.4" x14ac:dyDescent="0.3"/>
  <cols>
    <col min="1" max="1" width="8.88671875" style="2"/>
    <col min="2" max="2" width="8" style="2" bestFit="1" customWidth="1"/>
    <col min="3" max="3" width="5.6640625" style="2" bestFit="1" customWidth="1"/>
    <col min="4" max="9" width="8.5546875" style="3" bestFit="1" customWidth="1"/>
    <col min="10" max="10" width="8.88671875" style="2" customWidth="1"/>
    <col min="11" max="11" width="11.33203125" style="2" customWidth="1"/>
    <col min="12" max="12" width="9.5546875" style="2" customWidth="1"/>
    <col min="13" max="18" width="8.5546875" style="2" customWidth="1"/>
    <col min="19" max="19" width="8.88671875" style="2" customWidth="1"/>
    <col min="20" max="20" width="8.88671875" style="2"/>
    <col min="21" max="21" width="8.77734375" style="2" bestFit="1" customWidth="1"/>
    <col min="22" max="22" width="7.109375" style="2" bestFit="1" customWidth="1"/>
    <col min="23" max="23" width="5.6640625" style="2" bestFit="1" customWidth="1"/>
    <col min="24" max="27" width="4.5546875" style="2" bestFit="1" customWidth="1"/>
    <col min="28" max="28" width="5.21875" style="2" bestFit="1" customWidth="1"/>
    <col min="29" max="16384" width="8.88671875" style="2"/>
  </cols>
  <sheetData>
    <row r="1" spans="1:28" ht="15" thickBot="1" x14ac:dyDescent="0.35">
      <c r="A1" s="7" t="s">
        <v>49</v>
      </c>
      <c r="B1" s="7"/>
      <c r="C1" s="7"/>
      <c r="D1" s="7"/>
      <c r="E1" s="7"/>
      <c r="F1" s="7"/>
      <c r="G1" s="7"/>
      <c r="H1" s="7"/>
      <c r="I1" s="7"/>
    </row>
    <row r="2" spans="1:28" x14ac:dyDescent="0.3">
      <c r="A2" s="8"/>
      <c r="B2" s="9" t="s">
        <v>41</v>
      </c>
      <c r="C2" s="9"/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K2" s="1" t="s">
        <v>39</v>
      </c>
      <c r="L2" s="1" t="s">
        <v>40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U2" s="1" t="s">
        <v>39</v>
      </c>
      <c r="V2" s="1" t="s">
        <v>40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2" t="s">
        <v>38</v>
      </c>
    </row>
    <row r="3" spans="1:28" x14ac:dyDescent="0.3">
      <c r="A3" s="11"/>
      <c r="B3" s="17" t="s">
        <v>0</v>
      </c>
      <c r="C3" s="11" t="s">
        <v>30</v>
      </c>
      <c r="D3" s="15">
        <v>2911295608.1134467</v>
      </c>
      <c r="E3" s="15">
        <v>9445952654.0866756</v>
      </c>
      <c r="F3" s="15">
        <v>4005931149.1332827</v>
      </c>
      <c r="G3" s="15">
        <v>20755342094.956814</v>
      </c>
      <c r="H3" s="15">
        <v>15166039515.556061</v>
      </c>
      <c r="I3" s="15">
        <v>1355531694.9835873</v>
      </c>
      <c r="K3" s="2" t="s">
        <v>0</v>
      </c>
      <c r="L3" s="2" t="s">
        <v>30</v>
      </c>
      <c r="M3" s="3">
        <f t="shared" ref="M3:M34" si="0">D3</f>
        <v>2911295608.1134467</v>
      </c>
      <c r="N3" s="3">
        <f t="shared" ref="N3:N34" si="1">E3</f>
        <v>9445952654.0866756</v>
      </c>
      <c r="O3" s="3">
        <f t="shared" ref="O3:O34" si="2">F3</f>
        <v>4005931149.1332827</v>
      </c>
      <c r="P3" s="3">
        <f t="shared" ref="P3:P34" si="3">G3</f>
        <v>20755342094.956814</v>
      </c>
      <c r="Q3" s="3">
        <f t="shared" ref="Q3:Q34" si="4">H3</f>
        <v>15166039515.556061</v>
      </c>
      <c r="R3" s="3">
        <f t="shared" ref="R3:R34" si="5">I3</f>
        <v>1355531694.9835873</v>
      </c>
      <c r="U3" s="6" t="s">
        <v>0</v>
      </c>
      <c r="V3" s="2" t="s">
        <v>30</v>
      </c>
      <c r="W3" s="2">
        <f>_xlfn.RANK.EQ(Table1[[#This Row],[OLOA]],Table1[[#This Row],[OLOA]:[WOA]],1)</f>
        <v>2</v>
      </c>
      <c r="X3" s="2">
        <f>_xlfn.RANK.EQ(Table1[[#This Row],[LOA]],Table1[[#This Row],[OLOA]:[WOA]],1)</f>
        <v>4</v>
      </c>
      <c r="Y3" s="2">
        <f>_xlfn.RANK.EQ(Table1[[#This Row],[PSO]],Table1[[#This Row],[OLOA]:[WOA]],1)</f>
        <v>3</v>
      </c>
      <c r="Z3" s="2">
        <f>_xlfn.RANK.EQ(Table1[[#This Row],[GA]],Table1[[#This Row],[OLOA]:[WOA]],1)</f>
        <v>6</v>
      </c>
      <c r="AA3" s="2">
        <f>_xlfn.RANK.EQ(Table1[[#This Row],[GSA]],Table1[[#This Row],[OLOA]:[WOA]],1)</f>
        <v>5</v>
      </c>
      <c r="AB3" s="2">
        <f>_xlfn.RANK.EQ(Table1[[#This Row],[WOA]],Table1[[#This Row],[OLOA]:[WOA]],1)</f>
        <v>1</v>
      </c>
    </row>
    <row r="4" spans="1:28" x14ac:dyDescent="0.3">
      <c r="A4" s="12"/>
      <c r="B4" s="18"/>
      <c r="C4" s="12" t="s">
        <v>31</v>
      </c>
      <c r="D4" s="13">
        <v>2835097867.7557826</v>
      </c>
      <c r="E4" s="13">
        <v>3048928924.6777744</v>
      </c>
      <c r="F4" s="13">
        <v>1192035773.6785605</v>
      </c>
      <c r="G4" s="13">
        <v>7191823478.4421778</v>
      </c>
      <c r="H4" s="13">
        <v>5422734960.2139921</v>
      </c>
      <c r="I4" s="13">
        <v>1095846968.773041</v>
      </c>
      <c r="L4" s="2" t="s">
        <v>31</v>
      </c>
      <c r="M4" s="3">
        <f t="shared" si="0"/>
        <v>2835097867.7557826</v>
      </c>
      <c r="N4" s="3">
        <f t="shared" si="1"/>
        <v>3048928924.6777744</v>
      </c>
      <c r="O4" s="3">
        <f t="shared" si="2"/>
        <v>1192035773.6785605</v>
      </c>
      <c r="P4" s="3">
        <f t="shared" si="3"/>
        <v>7191823478.4421778</v>
      </c>
      <c r="Q4" s="3">
        <f t="shared" si="4"/>
        <v>5422734960.2139921</v>
      </c>
      <c r="R4" s="3">
        <f t="shared" si="5"/>
        <v>1095846968.773041</v>
      </c>
      <c r="U4" s="6"/>
      <c r="V4" s="2" t="s">
        <v>31</v>
      </c>
    </row>
    <row r="5" spans="1:28" x14ac:dyDescent="0.3">
      <c r="A5" s="12"/>
      <c r="B5" s="19"/>
      <c r="C5" s="8" t="s">
        <v>32</v>
      </c>
      <c r="D5" s="23">
        <v>0.13437499999999999</v>
      </c>
      <c r="E5" s="23">
        <v>8.2812499999999997E-2</v>
      </c>
      <c r="F5" s="23">
        <v>0.1</v>
      </c>
      <c r="G5" s="23">
        <v>0.20156250000000001</v>
      </c>
      <c r="H5" s="23">
        <v>0.734375</v>
      </c>
      <c r="I5" s="23">
        <v>0.16562499999999999</v>
      </c>
      <c r="L5" s="2" t="s">
        <v>32</v>
      </c>
      <c r="M5" s="4">
        <f t="shared" si="0"/>
        <v>0.13437499999999999</v>
      </c>
      <c r="N5" s="4">
        <f t="shared" si="1"/>
        <v>8.2812499999999997E-2</v>
      </c>
      <c r="O5" s="4">
        <f t="shared" si="2"/>
        <v>0.1</v>
      </c>
      <c r="P5" s="4">
        <f t="shared" si="3"/>
        <v>0.20156250000000001</v>
      </c>
      <c r="Q5" s="4">
        <f t="shared" si="4"/>
        <v>0.734375</v>
      </c>
      <c r="R5" s="4">
        <f t="shared" si="5"/>
        <v>0.16562499999999999</v>
      </c>
      <c r="U5" s="6"/>
      <c r="V5" s="2" t="s">
        <v>32</v>
      </c>
    </row>
    <row r="6" spans="1:28" x14ac:dyDescent="0.3">
      <c r="A6" s="12"/>
      <c r="B6" s="17" t="s">
        <v>1</v>
      </c>
      <c r="C6" s="11" t="s">
        <v>30</v>
      </c>
      <c r="D6" s="20" t="s">
        <v>50</v>
      </c>
      <c r="E6" s="20"/>
      <c r="F6" s="20"/>
      <c r="G6" s="20"/>
      <c r="H6" s="20"/>
      <c r="I6" s="20"/>
      <c r="K6" s="2" t="s">
        <v>1</v>
      </c>
      <c r="L6" s="2" t="s">
        <v>30</v>
      </c>
      <c r="M6" s="3" t="str">
        <f t="shared" si="0"/>
        <v>The Function F2 was Delete in CEC 2017</v>
      </c>
      <c r="N6" s="3">
        <f t="shared" si="1"/>
        <v>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U6" s="6" t="s">
        <v>1</v>
      </c>
      <c r="V6" s="2" t="s">
        <v>30</v>
      </c>
    </row>
    <row r="7" spans="1:28" x14ac:dyDescent="0.3">
      <c r="A7" s="12"/>
      <c r="B7" s="18"/>
      <c r="C7" s="12" t="s">
        <v>31</v>
      </c>
      <c r="D7" s="21"/>
      <c r="E7" s="21"/>
      <c r="F7" s="21"/>
      <c r="G7" s="21"/>
      <c r="H7" s="21"/>
      <c r="I7" s="21"/>
      <c r="L7" s="2" t="s">
        <v>31</v>
      </c>
      <c r="M7" s="3">
        <f t="shared" si="0"/>
        <v>0</v>
      </c>
      <c r="N7" s="3">
        <f t="shared" si="1"/>
        <v>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U7" s="6"/>
      <c r="V7" s="2" t="s">
        <v>31</v>
      </c>
    </row>
    <row r="8" spans="1:28" x14ac:dyDescent="0.3">
      <c r="A8" s="12"/>
      <c r="B8" s="19"/>
      <c r="C8" s="8" t="s">
        <v>32</v>
      </c>
      <c r="D8" s="22"/>
      <c r="E8" s="22"/>
      <c r="F8" s="22"/>
      <c r="G8" s="22"/>
      <c r="H8" s="22"/>
      <c r="I8" s="22"/>
      <c r="L8" s="2" t="s">
        <v>32</v>
      </c>
      <c r="M8" s="4">
        <f t="shared" si="0"/>
        <v>0</v>
      </c>
      <c r="N8" s="4">
        <f t="shared" si="1"/>
        <v>0</v>
      </c>
      <c r="O8" s="4">
        <f t="shared" si="2"/>
        <v>0</v>
      </c>
      <c r="P8" s="4">
        <f t="shared" si="3"/>
        <v>0</v>
      </c>
      <c r="Q8" s="4">
        <f t="shared" si="4"/>
        <v>0</v>
      </c>
      <c r="R8" s="4">
        <f t="shared" si="5"/>
        <v>0</v>
      </c>
      <c r="U8" s="6"/>
      <c r="V8" s="2" t="s">
        <v>32</v>
      </c>
    </row>
    <row r="9" spans="1:28" x14ac:dyDescent="0.3">
      <c r="A9" s="12"/>
      <c r="B9" s="17" t="s">
        <v>2</v>
      </c>
      <c r="C9" s="11" t="s">
        <v>30</v>
      </c>
      <c r="D9" s="24">
        <v>7992.7215539026729</v>
      </c>
      <c r="E9" s="15">
        <v>21476.638030393231</v>
      </c>
      <c r="F9" s="15">
        <v>39334.799468393176</v>
      </c>
      <c r="G9" s="15">
        <v>1139605.5301990276</v>
      </c>
      <c r="H9" s="15">
        <v>20056.945562166278</v>
      </c>
      <c r="I9" s="15">
        <v>20432.483825005125</v>
      </c>
      <c r="K9" s="2" t="s">
        <v>2</v>
      </c>
      <c r="L9" s="2" t="s">
        <v>30</v>
      </c>
      <c r="M9" s="3">
        <f t="shared" si="0"/>
        <v>7992.7215539026729</v>
      </c>
      <c r="N9" s="3">
        <f t="shared" si="1"/>
        <v>21476.638030393231</v>
      </c>
      <c r="O9" s="3">
        <f t="shared" si="2"/>
        <v>39334.799468393176</v>
      </c>
      <c r="P9" s="3">
        <f t="shared" si="3"/>
        <v>1139605.5301990276</v>
      </c>
      <c r="Q9" s="3">
        <f t="shared" si="4"/>
        <v>20056.945562166278</v>
      </c>
      <c r="R9" s="3">
        <f t="shared" si="5"/>
        <v>20432.483825005125</v>
      </c>
      <c r="U9" s="6" t="s">
        <v>2</v>
      </c>
      <c r="V9" s="2" t="s">
        <v>30</v>
      </c>
      <c r="W9" s="2">
        <f>_xlfn.RANK.EQ(Table1[[#This Row],[OLOA]],Table1[[#This Row],[OLOA]:[WOA]],1)</f>
        <v>1</v>
      </c>
      <c r="X9" s="2">
        <f>_xlfn.RANK.EQ(Table1[[#This Row],[LOA]],Table1[[#This Row],[OLOA]:[WOA]],1)</f>
        <v>4</v>
      </c>
      <c r="Y9" s="2">
        <f>_xlfn.RANK.EQ(Table1[[#This Row],[PSO]],Table1[[#This Row],[OLOA]:[WOA]],1)</f>
        <v>5</v>
      </c>
      <c r="Z9" s="2">
        <f>_xlfn.RANK.EQ(Table1[[#This Row],[GA]],Table1[[#This Row],[OLOA]:[WOA]],1)</f>
        <v>6</v>
      </c>
      <c r="AA9" s="2">
        <f>_xlfn.RANK.EQ(Table1[[#This Row],[GSA]],Table1[[#This Row],[OLOA]:[WOA]],1)</f>
        <v>2</v>
      </c>
      <c r="AB9" s="2">
        <f>_xlfn.RANK.EQ(Table1[[#This Row],[WOA]],Table1[[#This Row],[OLOA]:[WOA]],1)</f>
        <v>3</v>
      </c>
    </row>
    <row r="10" spans="1:28" x14ac:dyDescent="0.3">
      <c r="A10" s="12"/>
      <c r="B10" s="18"/>
      <c r="C10" s="12" t="s">
        <v>31</v>
      </c>
      <c r="D10" s="13">
        <v>3843.5923053853362</v>
      </c>
      <c r="E10" s="13">
        <v>12848.935589535015</v>
      </c>
      <c r="F10" s="13">
        <v>13723.091743758681</v>
      </c>
      <c r="G10" s="13">
        <v>2111424.578833539</v>
      </c>
      <c r="H10" s="13">
        <v>5364.9338868694385</v>
      </c>
      <c r="I10" s="13">
        <v>17735.951917715232</v>
      </c>
      <c r="L10" s="2" t="s">
        <v>31</v>
      </c>
      <c r="M10" s="3">
        <f t="shared" si="0"/>
        <v>3843.5923053853362</v>
      </c>
      <c r="N10" s="3">
        <f t="shared" si="1"/>
        <v>12848.935589535015</v>
      </c>
      <c r="O10" s="3">
        <f t="shared" si="2"/>
        <v>13723.091743758681</v>
      </c>
      <c r="P10" s="3">
        <f t="shared" si="3"/>
        <v>2111424.578833539</v>
      </c>
      <c r="Q10" s="3">
        <f t="shared" si="4"/>
        <v>5364.9338868694385</v>
      </c>
      <c r="R10" s="3">
        <f t="shared" si="5"/>
        <v>17735.951917715232</v>
      </c>
      <c r="U10" s="6"/>
      <c r="V10" s="2" t="s">
        <v>31</v>
      </c>
    </row>
    <row r="11" spans="1:28" x14ac:dyDescent="0.3">
      <c r="A11" s="12"/>
      <c r="B11" s="19"/>
      <c r="C11" s="8" t="s">
        <v>32</v>
      </c>
      <c r="D11" s="23">
        <v>8.7499999999999994E-2</v>
      </c>
      <c r="E11" s="23">
        <v>5.3124999999999999E-2</v>
      </c>
      <c r="F11" s="23">
        <v>0.10781250000000001</v>
      </c>
      <c r="G11" s="23">
        <v>9.5312499999999994E-2</v>
      </c>
      <c r="H11" s="23">
        <v>0.46718749999999998</v>
      </c>
      <c r="I11" s="23">
        <v>0.1046875</v>
      </c>
      <c r="L11" s="2" t="s">
        <v>32</v>
      </c>
      <c r="M11" s="4">
        <f t="shared" si="0"/>
        <v>8.7499999999999994E-2</v>
      </c>
      <c r="N11" s="4">
        <f t="shared" si="1"/>
        <v>5.3124999999999999E-2</v>
      </c>
      <c r="O11" s="4">
        <f t="shared" si="2"/>
        <v>0.10781250000000001</v>
      </c>
      <c r="P11" s="4">
        <f t="shared" si="3"/>
        <v>9.5312499999999994E-2</v>
      </c>
      <c r="Q11" s="4">
        <f t="shared" si="4"/>
        <v>0.46718749999999998</v>
      </c>
      <c r="R11" s="4">
        <f t="shared" si="5"/>
        <v>0.1046875</v>
      </c>
      <c r="U11" s="6"/>
      <c r="V11" s="2" t="s">
        <v>32</v>
      </c>
    </row>
    <row r="12" spans="1:28" x14ac:dyDescent="0.3">
      <c r="A12" s="12"/>
      <c r="B12" s="17" t="s">
        <v>3</v>
      </c>
      <c r="C12" s="11" t="s">
        <v>30</v>
      </c>
      <c r="D12" s="15">
        <v>576.80510334137762</v>
      </c>
      <c r="E12" s="15">
        <v>1439.2829707866258</v>
      </c>
      <c r="F12" s="15">
        <v>679.14312281200148</v>
      </c>
      <c r="G12" s="15">
        <v>3669.9555290265221</v>
      </c>
      <c r="H12" s="15">
        <v>1886.805981141041</v>
      </c>
      <c r="I12" s="24">
        <v>536.21128768526853</v>
      </c>
      <c r="K12" s="2" t="s">
        <v>3</v>
      </c>
      <c r="L12" s="2" t="s">
        <v>30</v>
      </c>
      <c r="M12" s="3">
        <f t="shared" si="0"/>
        <v>576.80510334137762</v>
      </c>
      <c r="N12" s="3">
        <f t="shared" si="1"/>
        <v>1439.2829707866258</v>
      </c>
      <c r="O12" s="3">
        <f t="shared" si="2"/>
        <v>679.14312281200148</v>
      </c>
      <c r="P12" s="3">
        <f t="shared" si="3"/>
        <v>3669.9555290265221</v>
      </c>
      <c r="Q12" s="3">
        <f t="shared" si="4"/>
        <v>1886.805981141041</v>
      </c>
      <c r="R12" s="3">
        <f t="shared" si="5"/>
        <v>536.21128768526853</v>
      </c>
      <c r="U12" s="6" t="s">
        <v>3</v>
      </c>
      <c r="V12" s="2" t="s">
        <v>30</v>
      </c>
      <c r="W12" s="2">
        <f>_xlfn.RANK.EQ(Table1[[#This Row],[OLOA]],Table1[[#This Row],[OLOA]:[WOA]],1)</f>
        <v>2</v>
      </c>
      <c r="X12" s="2">
        <f>_xlfn.RANK.EQ(Table1[[#This Row],[LOA]],Table1[[#This Row],[OLOA]:[WOA]],1)</f>
        <v>4</v>
      </c>
      <c r="Y12" s="2">
        <f>_xlfn.RANK.EQ(Table1[[#This Row],[PSO]],Table1[[#This Row],[OLOA]:[WOA]],1)</f>
        <v>3</v>
      </c>
      <c r="Z12" s="2">
        <f>_xlfn.RANK.EQ(Table1[[#This Row],[GA]],Table1[[#This Row],[OLOA]:[WOA]],1)</f>
        <v>6</v>
      </c>
      <c r="AA12" s="2">
        <f>_xlfn.RANK.EQ(Table1[[#This Row],[GSA]],Table1[[#This Row],[OLOA]:[WOA]],1)</f>
        <v>5</v>
      </c>
      <c r="AB12" s="2">
        <f>_xlfn.RANK.EQ(Table1[[#This Row],[WOA]],Table1[[#This Row],[OLOA]:[WOA]],1)</f>
        <v>1</v>
      </c>
    </row>
    <row r="13" spans="1:28" x14ac:dyDescent="0.3">
      <c r="A13" s="12"/>
      <c r="B13" s="18"/>
      <c r="C13" s="12" t="s">
        <v>31</v>
      </c>
      <c r="D13" s="13">
        <v>122.01204725050654</v>
      </c>
      <c r="E13" s="13">
        <v>866.80373665606351</v>
      </c>
      <c r="F13" s="13">
        <v>111.17515149072653</v>
      </c>
      <c r="G13" s="13">
        <v>1495.2218855875428</v>
      </c>
      <c r="H13" s="13">
        <v>759.66062811302209</v>
      </c>
      <c r="I13" s="13">
        <v>60.551053286947187</v>
      </c>
      <c r="L13" s="2" t="s">
        <v>31</v>
      </c>
      <c r="M13" s="3">
        <f t="shared" si="0"/>
        <v>122.01204725050654</v>
      </c>
      <c r="N13" s="3">
        <f t="shared" si="1"/>
        <v>866.80373665606351</v>
      </c>
      <c r="O13" s="3">
        <f t="shared" si="2"/>
        <v>111.17515149072653</v>
      </c>
      <c r="P13" s="3">
        <f t="shared" si="3"/>
        <v>1495.2218855875428</v>
      </c>
      <c r="Q13" s="3">
        <f t="shared" si="4"/>
        <v>759.66062811302209</v>
      </c>
      <c r="R13" s="3">
        <f t="shared" si="5"/>
        <v>60.551053286947187</v>
      </c>
      <c r="U13" s="6"/>
      <c r="V13" s="2" t="s">
        <v>31</v>
      </c>
    </row>
    <row r="14" spans="1:28" x14ac:dyDescent="0.3">
      <c r="A14" s="12"/>
      <c r="B14" s="19"/>
      <c r="C14" s="8" t="s">
        <v>32</v>
      </c>
      <c r="D14" s="23">
        <v>4.5312499999999999E-2</v>
      </c>
      <c r="E14" s="23">
        <v>2.34375E-2</v>
      </c>
      <c r="F14" s="23">
        <v>6.7187499999999997E-2</v>
      </c>
      <c r="G14" s="23">
        <v>0.15</v>
      </c>
      <c r="H14" s="23">
        <v>0.46562500000000001</v>
      </c>
      <c r="I14" s="23">
        <v>8.59375E-2</v>
      </c>
      <c r="L14" s="2" t="s">
        <v>32</v>
      </c>
      <c r="M14" s="4">
        <f t="shared" si="0"/>
        <v>4.5312499999999999E-2</v>
      </c>
      <c r="N14" s="4">
        <f t="shared" si="1"/>
        <v>2.34375E-2</v>
      </c>
      <c r="O14" s="4">
        <f t="shared" si="2"/>
        <v>6.7187499999999997E-2</v>
      </c>
      <c r="P14" s="4">
        <f t="shared" si="3"/>
        <v>0.15</v>
      </c>
      <c r="Q14" s="4">
        <f t="shared" si="4"/>
        <v>0.46562500000000001</v>
      </c>
      <c r="R14" s="4">
        <f t="shared" si="5"/>
        <v>8.59375E-2</v>
      </c>
      <c r="U14" s="6"/>
      <c r="V14" s="2" t="s">
        <v>32</v>
      </c>
    </row>
    <row r="15" spans="1:28" x14ac:dyDescent="0.3">
      <c r="A15" s="12"/>
      <c r="B15" s="17" t="s">
        <v>4</v>
      </c>
      <c r="C15" s="11" t="s">
        <v>30</v>
      </c>
      <c r="D15" s="24">
        <v>546.22913356536355</v>
      </c>
      <c r="E15" s="15">
        <v>578.65829728190079</v>
      </c>
      <c r="F15" s="15">
        <v>582.67159739070644</v>
      </c>
      <c r="G15" s="15">
        <v>641.21021330558256</v>
      </c>
      <c r="H15" s="15">
        <v>618.64531614413477</v>
      </c>
      <c r="I15" s="15">
        <v>571.69734015856216</v>
      </c>
      <c r="K15" s="2" t="s">
        <v>4</v>
      </c>
      <c r="L15" s="2" t="s">
        <v>30</v>
      </c>
      <c r="M15" s="3">
        <f t="shared" si="0"/>
        <v>546.22913356536355</v>
      </c>
      <c r="N15" s="3">
        <f t="shared" si="1"/>
        <v>578.65829728190079</v>
      </c>
      <c r="O15" s="3">
        <f t="shared" si="2"/>
        <v>582.67159739070644</v>
      </c>
      <c r="P15" s="3">
        <f t="shared" si="3"/>
        <v>641.21021330558256</v>
      </c>
      <c r="Q15" s="3">
        <f t="shared" si="4"/>
        <v>618.64531614413477</v>
      </c>
      <c r="R15" s="3">
        <f t="shared" si="5"/>
        <v>571.69734015856216</v>
      </c>
      <c r="U15" s="6" t="s">
        <v>4</v>
      </c>
      <c r="V15" s="2" t="s">
        <v>30</v>
      </c>
      <c r="W15" s="2">
        <f>_xlfn.RANK.EQ(Table1[[#This Row],[OLOA]],Table1[[#This Row],[OLOA]:[WOA]],1)</f>
        <v>1</v>
      </c>
      <c r="X15" s="2">
        <f>_xlfn.RANK.EQ(Table1[[#This Row],[LOA]],Table1[[#This Row],[OLOA]:[WOA]],1)</f>
        <v>3</v>
      </c>
      <c r="Y15" s="2">
        <f>_xlfn.RANK.EQ(Table1[[#This Row],[PSO]],Table1[[#This Row],[OLOA]:[WOA]],1)</f>
        <v>4</v>
      </c>
      <c r="Z15" s="2">
        <f>_xlfn.RANK.EQ(Table1[[#This Row],[GA]],Table1[[#This Row],[OLOA]:[WOA]],1)</f>
        <v>6</v>
      </c>
      <c r="AA15" s="2">
        <f>_xlfn.RANK.EQ(Table1[[#This Row],[GSA]],Table1[[#This Row],[OLOA]:[WOA]],1)</f>
        <v>5</v>
      </c>
      <c r="AB15" s="2">
        <f>_xlfn.RANK.EQ(Table1[[#This Row],[WOA]],Table1[[#This Row],[OLOA]:[WOA]],1)</f>
        <v>2</v>
      </c>
    </row>
    <row r="16" spans="1:28" x14ac:dyDescent="0.3">
      <c r="A16" s="12"/>
      <c r="B16" s="18"/>
      <c r="C16" s="12" t="s">
        <v>31</v>
      </c>
      <c r="D16" s="13">
        <v>13.024290005179299</v>
      </c>
      <c r="E16" s="13">
        <v>16.855090950974194</v>
      </c>
      <c r="F16" s="13">
        <v>14.331910090063658</v>
      </c>
      <c r="G16" s="13">
        <v>23.953744648544777</v>
      </c>
      <c r="H16" s="13">
        <v>18.501440173526603</v>
      </c>
      <c r="I16" s="13">
        <v>13.45424295198567</v>
      </c>
      <c r="L16" s="2" t="s">
        <v>31</v>
      </c>
      <c r="M16" s="3">
        <f t="shared" si="0"/>
        <v>13.024290005179299</v>
      </c>
      <c r="N16" s="3">
        <f t="shared" si="1"/>
        <v>16.855090950974194</v>
      </c>
      <c r="O16" s="3">
        <f t="shared" si="2"/>
        <v>14.331910090063658</v>
      </c>
      <c r="P16" s="3">
        <f t="shared" si="3"/>
        <v>23.953744648544777</v>
      </c>
      <c r="Q16" s="3">
        <f t="shared" si="4"/>
        <v>18.501440173526603</v>
      </c>
      <c r="R16" s="3">
        <f t="shared" si="5"/>
        <v>13.45424295198567</v>
      </c>
      <c r="U16" s="6"/>
      <c r="V16" s="2" t="s">
        <v>31</v>
      </c>
    </row>
    <row r="17" spans="1:28" x14ac:dyDescent="0.3">
      <c r="A17" s="12"/>
      <c r="B17" s="19"/>
      <c r="C17" s="8" t="s">
        <v>32</v>
      </c>
      <c r="D17" s="23">
        <v>7.1874999999999994E-2</v>
      </c>
      <c r="E17" s="23">
        <v>5.7812500000000003E-2</v>
      </c>
      <c r="F17" s="23">
        <v>7.3437500000000003E-2</v>
      </c>
      <c r="G17" s="23">
        <v>9.5312499999999994E-2</v>
      </c>
      <c r="H17" s="23">
        <v>0.45156249999999998</v>
      </c>
      <c r="I17" s="23">
        <v>8.59375E-2</v>
      </c>
      <c r="L17" s="2" t="s">
        <v>32</v>
      </c>
      <c r="M17" s="4">
        <f t="shared" si="0"/>
        <v>7.1874999999999994E-2</v>
      </c>
      <c r="N17" s="4">
        <f t="shared" si="1"/>
        <v>5.7812500000000003E-2</v>
      </c>
      <c r="O17" s="4">
        <f t="shared" si="2"/>
        <v>7.3437500000000003E-2</v>
      </c>
      <c r="P17" s="4">
        <f t="shared" si="3"/>
        <v>9.5312499999999994E-2</v>
      </c>
      <c r="Q17" s="4">
        <f t="shared" si="4"/>
        <v>0.45156249999999998</v>
      </c>
      <c r="R17" s="4">
        <f t="shared" si="5"/>
        <v>8.59375E-2</v>
      </c>
      <c r="U17" s="6"/>
      <c r="V17" s="2" t="s">
        <v>32</v>
      </c>
    </row>
    <row r="18" spans="1:28" x14ac:dyDescent="0.3">
      <c r="A18" s="12"/>
      <c r="B18" s="17" t="s">
        <v>5</v>
      </c>
      <c r="C18" s="11" t="s">
        <v>30</v>
      </c>
      <c r="D18" s="15">
        <v>639.62309517490473</v>
      </c>
      <c r="E18" s="24">
        <v>638.11943656566473</v>
      </c>
      <c r="F18" s="15">
        <v>653.99818276031635</v>
      </c>
      <c r="G18" s="15">
        <v>676.58368463673628</v>
      </c>
      <c r="H18" s="15">
        <v>659.4711412238795</v>
      </c>
      <c r="I18" s="15">
        <v>648.32479967836537</v>
      </c>
      <c r="K18" s="2" t="s">
        <v>5</v>
      </c>
      <c r="L18" s="2" t="s">
        <v>30</v>
      </c>
      <c r="M18" s="3">
        <f t="shared" si="0"/>
        <v>639.62309517490473</v>
      </c>
      <c r="N18" s="3">
        <f t="shared" si="1"/>
        <v>638.11943656566473</v>
      </c>
      <c r="O18" s="3">
        <f t="shared" si="2"/>
        <v>653.99818276031635</v>
      </c>
      <c r="P18" s="3">
        <f t="shared" si="3"/>
        <v>676.58368463673628</v>
      </c>
      <c r="Q18" s="3">
        <f t="shared" si="4"/>
        <v>659.4711412238795</v>
      </c>
      <c r="R18" s="3">
        <f t="shared" si="5"/>
        <v>648.32479967836537</v>
      </c>
      <c r="U18" s="6" t="s">
        <v>5</v>
      </c>
      <c r="V18" s="2" t="s">
        <v>30</v>
      </c>
      <c r="W18" s="2">
        <f>_xlfn.RANK.EQ(Table1[[#This Row],[OLOA]],Table1[[#This Row],[OLOA]:[WOA]],1)</f>
        <v>2</v>
      </c>
      <c r="X18" s="2">
        <f>_xlfn.RANK.EQ(Table1[[#This Row],[LOA]],Table1[[#This Row],[OLOA]:[WOA]],1)</f>
        <v>1</v>
      </c>
      <c r="Y18" s="2">
        <f>_xlfn.RANK.EQ(Table1[[#This Row],[PSO]],Table1[[#This Row],[OLOA]:[WOA]],1)</f>
        <v>4</v>
      </c>
      <c r="Z18" s="2">
        <f>_xlfn.RANK.EQ(Table1[[#This Row],[GA]],Table1[[#This Row],[OLOA]:[WOA]],1)</f>
        <v>6</v>
      </c>
      <c r="AA18" s="2">
        <f>_xlfn.RANK.EQ(Table1[[#This Row],[GSA]],Table1[[#This Row],[OLOA]:[WOA]],1)</f>
        <v>5</v>
      </c>
      <c r="AB18" s="2">
        <f>_xlfn.RANK.EQ(Table1[[#This Row],[WOA]],Table1[[#This Row],[OLOA]:[WOA]],1)</f>
        <v>3</v>
      </c>
    </row>
    <row r="19" spans="1:28" x14ac:dyDescent="0.3">
      <c r="A19" s="12"/>
      <c r="B19" s="18"/>
      <c r="C19" s="12" t="s">
        <v>31</v>
      </c>
      <c r="D19" s="13">
        <v>11.520266527110415</v>
      </c>
      <c r="E19" s="13">
        <v>7.127650775380677</v>
      </c>
      <c r="F19" s="13">
        <v>9.1616846179151032</v>
      </c>
      <c r="G19" s="13">
        <v>11.706572559967375</v>
      </c>
      <c r="H19" s="13">
        <v>10.720645836368384</v>
      </c>
      <c r="I19" s="13">
        <v>12.783410070512518</v>
      </c>
      <c r="L19" s="2" t="s">
        <v>31</v>
      </c>
      <c r="M19" s="3">
        <f t="shared" si="0"/>
        <v>11.520266527110415</v>
      </c>
      <c r="N19" s="3">
        <f t="shared" si="1"/>
        <v>7.127650775380677</v>
      </c>
      <c r="O19" s="3">
        <f t="shared" si="2"/>
        <v>9.1616846179151032</v>
      </c>
      <c r="P19" s="3">
        <f t="shared" si="3"/>
        <v>11.706572559967375</v>
      </c>
      <c r="Q19" s="3">
        <f t="shared" si="4"/>
        <v>10.720645836368384</v>
      </c>
      <c r="R19" s="3">
        <f t="shared" si="5"/>
        <v>12.783410070512518</v>
      </c>
      <c r="U19" s="6"/>
      <c r="V19" s="2" t="s">
        <v>31</v>
      </c>
    </row>
    <row r="20" spans="1:28" x14ac:dyDescent="0.3">
      <c r="A20" s="12"/>
      <c r="B20" s="19"/>
      <c r="C20" s="8" t="s">
        <v>32</v>
      </c>
      <c r="D20" s="23">
        <v>0.19687499999999999</v>
      </c>
      <c r="E20" s="23">
        <v>5.9374999999999997E-2</v>
      </c>
      <c r="F20" s="23">
        <v>8.7499999999999994E-2</v>
      </c>
      <c r="G20" s="23">
        <v>0.121875</v>
      </c>
      <c r="H20" s="23">
        <v>0.45468750000000002</v>
      </c>
      <c r="I20" s="23">
        <v>9.5312499999999994E-2</v>
      </c>
      <c r="L20" s="2" t="s">
        <v>32</v>
      </c>
      <c r="M20" s="4">
        <f t="shared" si="0"/>
        <v>0.19687499999999999</v>
      </c>
      <c r="N20" s="4">
        <f t="shared" si="1"/>
        <v>5.9374999999999997E-2</v>
      </c>
      <c r="O20" s="4">
        <f t="shared" si="2"/>
        <v>8.7499999999999994E-2</v>
      </c>
      <c r="P20" s="4">
        <f t="shared" si="3"/>
        <v>0.121875</v>
      </c>
      <c r="Q20" s="4">
        <f t="shared" si="4"/>
        <v>0.45468750000000002</v>
      </c>
      <c r="R20" s="4">
        <f t="shared" si="5"/>
        <v>9.5312499999999994E-2</v>
      </c>
      <c r="U20" s="6"/>
      <c r="V20" s="2" t="s">
        <v>32</v>
      </c>
    </row>
    <row r="21" spans="1:28" x14ac:dyDescent="0.3">
      <c r="A21" s="12"/>
      <c r="B21" s="17" t="s">
        <v>6</v>
      </c>
      <c r="C21" s="11" t="s">
        <v>30</v>
      </c>
      <c r="D21" s="24">
        <v>785.76740544120014</v>
      </c>
      <c r="E21" s="15">
        <v>802.96490240496564</v>
      </c>
      <c r="F21" s="15">
        <v>994.57107398451194</v>
      </c>
      <c r="G21" s="15">
        <v>1115.188549021525</v>
      </c>
      <c r="H21" s="15">
        <v>802.23704351265019</v>
      </c>
      <c r="I21" s="15">
        <v>817.48454599815057</v>
      </c>
      <c r="K21" s="2" t="s">
        <v>6</v>
      </c>
      <c r="L21" s="2" t="s">
        <v>30</v>
      </c>
      <c r="M21" s="3">
        <f t="shared" si="0"/>
        <v>785.76740544120014</v>
      </c>
      <c r="N21" s="3">
        <f t="shared" si="1"/>
        <v>802.96490240496564</v>
      </c>
      <c r="O21" s="3">
        <f t="shared" si="2"/>
        <v>994.57107398451194</v>
      </c>
      <c r="P21" s="3">
        <f t="shared" si="3"/>
        <v>1115.188549021525</v>
      </c>
      <c r="Q21" s="3">
        <f t="shared" si="4"/>
        <v>802.23704351265019</v>
      </c>
      <c r="R21" s="3">
        <f t="shared" si="5"/>
        <v>817.48454599815057</v>
      </c>
      <c r="U21" s="6" t="s">
        <v>6</v>
      </c>
      <c r="V21" s="2" t="s">
        <v>30</v>
      </c>
      <c r="W21" s="2">
        <f>_xlfn.RANK.EQ(Table1[[#This Row],[OLOA]],Table1[[#This Row],[OLOA]:[WOA]],1)</f>
        <v>1</v>
      </c>
      <c r="X21" s="2">
        <f>_xlfn.RANK.EQ(Table1[[#This Row],[LOA]],Table1[[#This Row],[OLOA]:[WOA]],1)</f>
        <v>3</v>
      </c>
      <c r="Y21" s="2">
        <f>_xlfn.RANK.EQ(Table1[[#This Row],[PSO]],Table1[[#This Row],[OLOA]:[WOA]],1)</f>
        <v>5</v>
      </c>
      <c r="Z21" s="2">
        <f>_xlfn.RANK.EQ(Table1[[#This Row],[GA]],Table1[[#This Row],[OLOA]:[WOA]],1)</f>
        <v>6</v>
      </c>
      <c r="AA21" s="2">
        <f>_xlfn.RANK.EQ(Table1[[#This Row],[GSA]],Table1[[#This Row],[OLOA]:[WOA]],1)</f>
        <v>2</v>
      </c>
      <c r="AB21" s="2">
        <f>_xlfn.RANK.EQ(Table1[[#This Row],[WOA]],Table1[[#This Row],[OLOA]:[WOA]],1)</f>
        <v>4</v>
      </c>
    </row>
    <row r="22" spans="1:28" x14ac:dyDescent="0.3">
      <c r="A22" s="12"/>
      <c r="B22" s="18"/>
      <c r="C22" s="12" t="s">
        <v>31</v>
      </c>
      <c r="D22" s="13">
        <v>37.555954148628494</v>
      </c>
      <c r="E22" s="13">
        <v>33.394614231096632</v>
      </c>
      <c r="F22" s="13">
        <v>83.057525546589162</v>
      </c>
      <c r="G22" s="13">
        <v>90.449414814368325</v>
      </c>
      <c r="H22" s="13">
        <v>30.229412024503151</v>
      </c>
      <c r="I22" s="13">
        <v>31.05990159281648</v>
      </c>
      <c r="L22" s="2" t="s">
        <v>31</v>
      </c>
      <c r="M22" s="3">
        <f t="shared" si="0"/>
        <v>37.555954148628494</v>
      </c>
      <c r="N22" s="3">
        <f t="shared" si="1"/>
        <v>33.394614231096632</v>
      </c>
      <c r="O22" s="3">
        <f t="shared" si="2"/>
        <v>83.057525546589162</v>
      </c>
      <c r="P22" s="3">
        <f t="shared" si="3"/>
        <v>90.449414814368325</v>
      </c>
      <c r="Q22" s="3">
        <f t="shared" si="4"/>
        <v>30.229412024503151</v>
      </c>
      <c r="R22" s="3">
        <f t="shared" si="5"/>
        <v>31.05990159281648</v>
      </c>
      <c r="U22" s="6"/>
      <c r="V22" s="2" t="s">
        <v>31</v>
      </c>
    </row>
    <row r="23" spans="1:28" x14ac:dyDescent="0.3">
      <c r="A23" s="12"/>
      <c r="B23" s="19"/>
      <c r="C23" s="8" t="s">
        <v>32</v>
      </c>
      <c r="D23" s="23">
        <v>0.1140625</v>
      </c>
      <c r="E23" s="23">
        <v>5.46875E-2</v>
      </c>
      <c r="F23" s="23">
        <v>7.1874999999999994E-2</v>
      </c>
      <c r="G23" s="23">
        <v>0.15468750000000001</v>
      </c>
      <c r="H23" s="23">
        <v>0.43125000000000002</v>
      </c>
      <c r="I23" s="23">
        <v>8.59375E-2</v>
      </c>
      <c r="L23" s="2" t="s">
        <v>32</v>
      </c>
      <c r="M23" s="4">
        <f t="shared" si="0"/>
        <v>0.1140625</v>
      </c>
      <c r="N23" s="4">
        <f t="shared" si="1"/>
        <v>5.46875E-2</v>
      </c>
      <c r="O23" s="4">
        <f t="shared" si="2"/>
        <v>7.1874999999999994E-2</v>
      </c>
      <c r="P23" s="4">
        <f t="shared" si="3"/>
        <v>0.15468750000000001</v>
      </c>
      <c r="Q23" s="4">
        <f t="shared" si="4"/>
        <v>0.43125000000000002</v>
      </c>
      <c r="R23" s="4">
        <f t="shared" si="5"/>
        <v>8.59375E-2</v>
      </c>
      <c r="U23" s="6"/>
      <c r="V23" s="2" t="s">
        <v>32</v>
      </c>
    </row>
    <row r="24" spans="1:28" x14ac:dyDescent="0.3">
      <c r="A24" s="12"/>
      <c r="B24" s="17" t="s">
        <v>7</v>
      </c>
      <c r="C24" s="11" t="s">
        <v>30</v>
      </c>
      <c r="D24" s="24">
        <v>827.58165196157574</v>
      </c>
      <c r="E24" s="15">
        <v>860.61037285573241</v>
      </c>
      <c r="F24" s="15">
        <v>889.5820537310035</v>
      </c>
      <c r="G24" s="15">
        <v>914.19649751536963</v>
      </c>
      <c r="H24" s="15">
        <v>858.89258118280873</v>
      </c>
      <c r="I24" s="15">
        <v>856.60573858256669</v>
      </c>
      <c r="K24" s="2" t="s">
        <v>7</v>
      </c>
      <c r="L24" s="2" t="s">
        <v>30</v>
      </c>
      <c r="M24" s="3">
        <f t="shared" si="0"/>
        <v>827.58165196157574</v>
      </c>
      <c r="N24" s="3">
        <f t="shared" si="1"/>
        <v>860.61037285573241</v>
      </c>
      <c r="O24" s="3">
        <f t="shared" si="2"/>
        <v>889.5820537310035</v>
      </c>
      <c r="P24" s="3">
        <f t="shared" si="3"/>
        <v>914.19649751536963</v>
      </c>
      <c r="Q24" s="3">
        <f t="shared" si="4"/>
        <v>858.89258118280873</v>
      </c>
      <c r="R24" s="3">
        <f t="shared" si="5"/>
        <v>856.60573858256669</v>
      </c>
      <c r="U24" s="6" t="s">
        <v>7</v>
      </c>
      <c r="V24" s="2" t="s">
        <v>30</v>
      </c>
      <c r="W24" s="2">
        <f>_xlfn.RANK.EQ(Table1[[#This Row],[OLOA]],Table1[[#This Row],[OLOA]:[WOA]],1)</f>
        <v>1</v>
      </c>
      <c r="X24" s="2">
        <f>_xlfn.RANK.EQ(Table1[[#This Row],[LOA]],Table1[[#This Row],[OLOA]:[WOA]],1)</f>
        <v>4</v>
      </c>
      <c r="Y24" s="2">
        <f>_xlfn.RANK.EQ(Table1[[#This Row],[PSO]],Table1[[#This Row],[OLOA]:[WOA]],1)</f>
        <v>5</v>
      </c>
      <c r="Z24" s="2">
        <f>_xlfn.RANK.EQ(Table1[[#This Row],[GA]],Table1[[#This Row],[OLOA]:[WOA]],1)</f>
        <v>6</v>
      </c>
      <c r="AA24" s="2">
        <f>_xlfn.RANK.EQ(Table1[[#This Row],[GSA]],Table1[[#This Row],[OLOA]:[WOA]],1)</f>
        <v>3</v>
      </c>
      <c r="AB24" s="2">
        <f>_xlfn.RANK.EQ(Table1[[#This Row],[WOA]],Table1[[#This Row],[OLOA]:[WOA]],1)</f>
        <v>2</v>
      </c>
    </row>
    <row r="25" spans="1:28" x14ac:dyDescent="0.3">
      <c r="A25" s="12"/>
      <c r="B25" s="18"/>
      <c r="C25" s="12" t="s">
        <v>31</v>
      </c>
      <c r="D25" s="13">
        <v>8.5687353241260187</v>
      </c>
      <c r="E25" s="13">
        <v>21.027551449168872</v>
      </c>
      <c r="F25" s="13">
        <v>16.27828231873622</v>
      </c>
      <c r="G25" s="13">
        <v>12.390242116247883</v>
      </c>
      <c r="H25" s="13">
        <v>6.3426014955515484</v>
      </c>
      <c r="I25" s="13">
        <v>24.357634065549906</v>
      </c>
      <c r="L25" s="2" t="s">
        <v>31</v>
      </c>
      <c r="M25" s="3">
        <f t="shared" si="0"/>
        <v>8.5687353241260187</v>
      </c>
      <c r="N25" s="3">
        <f t="shared" si="1"/>
        <v>21.027551449168872</v>
      </c>
      <c r="O25" s="3">
        <f t="shared" si="2"/>
        <v>16.27828231873622</v>
      </c>
      <c r="P25" s="3">
        <f t="shared" si="3"/>
        <v>12.390242116247883</v>
      </c>
      <c r="Q25" s="3">
        <f t="shared" si="4"/>
        <v>6.3426014955515484</v>
      </c>
      <c r="R25" s="3">
        <f t="shared" si="5"/>
        <v>24.357634065549906</v>
      </c>
      <c r="U25" s="6"/>
      <c r="V25" s="2" t="s">
        <v>31</v>
      </c>
    </row>
    <row r="26" spans="1:28" x14ac:dyDescent="0.3">
      <c r="A26" s="12"/>
      <c r="B26" s="19"/>
      <c r="C26" s="8" t="s">
        <v>32</v>
      </c>
      <c r="D26" s="23">
        <v>8.4375000000000006E-2</v>
      </c>
      <c r="E26" s="23">
        <v>2.0312500000000001E-2</v>
      </c>
      <c r="F26" s="23">
        <v>7.03125E-2</v>
      </c>
      <c r="G26" s="23">
        <v>0.1</v>
      </c>
      <c r="H26" s="23">
        <v>0.47812500000000002</v>
      </c>
      <c r="I26" s="23">
        <v>6.7187499999999997E-2</v>
      </c>
      <c r="L26" s="2" t="s">
        <v>32</v>
      </c>
      <c r="M26" s="4">
        <f t="shared" si="0"/>
        <v>8.4375000000000006E-2</v>
      </c>
      <c r="N26" s="4">
        <f t="shared" si="1"/>
        <v>2.0312500000000001E-2</v>
      </c>
      <c r="O26" s="4">
        <f t="shared" si="2"/>
        <v>7.03125E-2</v>
      </c>
      <c r="P26" s="4">
        <f t="shared" si="3"/>
        <v>0.1</v>
      </c>
      <c r="Q26" s="4">
        <f t="shared" si="4"/>
        <v>0.47812500000000002</v>
      </c>
      <c r="R26" s="4">
        <f t="shared" si="5"/>
        <v>6.7187499999999997E-2</v>
      </c>
      <c r="U26" s="6"/>
      <c r="V26" s="2" t="s">
        <v>32</v>
      </c>
    </row>
    <row r="27" spans="1:28" x14ac:dyDescent="0.3">
      <c r="A27" s="12"/>
      <c r="B27" s="17" t="s">
        <v>8</v>
      </c>
      <c r="C27" s="11" t="s">
        <v>30</v>
      </c>
      <c r="D27" s="15">
        <v>1442.7369745629919</v>
      </c>
      <c r="E27" s="24">
        <v>1372.849055448454</v>
      </c>
      <c r="F27" s="15">
        <v>2781.0843812914745</v>
      </c>
      <c r="G27" s="15">
        <v>5335.374981696059</v>
      </c>
      <c r="H27" s="15">
        <v>1806.5777842943839</v>
      </c>
      <c r="I27" s="15">
        <v>1950.217339075205</v>
      </c>
      <c r="K27" s="2" t="s">
        <v>8</v>
      </c>
      <c r="L27" s="2" t="s">
        <v>30</v>
      </c>
      <c r="M27" s="3">
        <f t="shared" si="0"/>
        <v>1442.7369745629919</v>
      </c>
      <c r="N27" s="3">
        <f t="shared" si="1"/>
        <v>1372.849055448454</v>
      </c>
      <c r="O27" s="3">
        <f t="shared" si="2"/>
        <v>2781.0843812914745</v>
      </c>
      <c r="P27" s="3">
        <f t="shared" si="3"/>
        <v>5335.374981696059</v>
      </c>
      <c r="Q27" s="3">
        <f t="shared" si="4"/>
        <v>1806.5777842943839</v>
      </c>
      <c r="R27" s="3">
        <f t="shared" si="5"/>
        <v>1950.217339075205</v>
      </c>
      <c r="U27" s="6" t="s">
        <v>8</v>
      </c>
      <c r="V27" s="2" t="s">
        <v>30</v>
      </c>
      <c r="W27" s="2">
        <f>_xlfn.RANK.EQ(Table1[[#This Row],[OLOA]],Table1[[#This Row],[OLOA]:[WOA]],1)</f>
        <v>2</v>
      </c>
      <c r="X27" s="2">
        <f>_xlfn.RANK.EQ(Table1[[#This Row],[LOA]],Table1[[#This Row],[OLOA]:[WOA]],1)</f>
        <v>1</v>
      </c>
      <c r="Y27" s="2">
        <f>_xlfn.RANK.EQ(Table1[[#This Row],[PSO]],Table1[[#This Row],[OLOA]:[WOA]],1)</f>
        <v>5</v>
      </c>
      <c r="Z27" s="2">
        <f>_xlfn.RANK.EQ(Table1[[#This Row],[GA]],Table1[[#This Row],[OLOA]:[WOA]],1)</f>
        <v>6</v>
      </c>
      <c r="AA27" s="2">
        <f>_xlfn.RANK.EQ(Table1[[#This Row],[GSA]],Table1[[#This Row],[OLOA]:[WOA]],1)</f>
        <v>3</v>
      </c>
      <c r="AB27" s="2">
        <f>_xlfn.RANK.EQ(Table1[[#This Row],[WOA]],Table1[[#This Row],[OLOA]:[WOA]],1)</f>
        <v>4</v>
      </c>
    </row>
    <row r="28" spans="1:28" x14ac:dyDescent="0.3">
      <c r="A28" s="12"/>
      <c r="B28" s="18"/>
      <c r="C28" s="12" t="s">
        <v>31</v>
      </c>
      <c r="D28" s="13">
        <v>290.80209350566957</v>
      </c>
      <c r="E28" s="13">
        <v>161.26754868546865</v>
      </c>
      <c r="F28" s="13">
        <v>603.01143432313938</v>
      </c>
      <c r="G28" s="13">
        <v>1546.3707867541264</v>
      </c>
      <c r="H28" s="13">
        <v>274.35185770640896</v>
      </c>
      <c r="I28" s="13">
        <v>535.92989687502779</v>
      </c>
      <c r="L28" s="2" t="s">
        <v>31</v>
      </c>
      <c r="M28" s="3">
        <f t="shared" si="0"/>
        <v>290.80209350566957</v>
      </c>
      <c r="N28" s="3">
        <f t="shared" si="1"/>
        <v>161.26754868546865</v>
      </c>
      <c r="O28" s="3">
        <f t="shared" si="2"/>
        <v>603.01143432313938</v>
      </c>
      <c r="P28" s="3">
        <f t="shared" si="3"/>
        <v>1546.3707867541264</v>
      </c>
      <c r="Q28" s="3">
        <f t="shared" si="4"/>
        <v>274.35185770640896</v>
      </c>
      <c r="R28" s="3">
        <f t="shared" si="5"/>
        <v>535.92989687502779</v>
      </c>
      <c r="U28" s="6"/>
      <c r="V28" s="2" t="s">
        <v>31</v>
      </c>
    </row>
    <row r="29" spans="1:28" x14ac:dyDescent="0.3">
      <c r="A29" s="12"/>
      <c r="B29" s="19"/>
      <c r="C29" s="8" t="s">
        <v>32</v>
      </c>
      <c r="D29" s="23">
        <v>0.1046875</v>
      </c>
      <c r="E29" s="23">
        <v>4.2187500000000003E-2</v>
      </c>
      <c r="F29" s="23">
        <v>8.9062500000000003E-2</v>
      </c>
      <c r="G29" s="23">
        <v>0.1640625</v>
      </c>
      <c r="H29" s="23">
        <v>0.43593749999999998</v>
      </c>
      <c r="I29" s="23">
        <v>0.11874999999999999</v>
      </c>
      <c r="L29" s="2" t="s">
        <v>32</v>
      </c>
      <c r="M29" s="4">
        <f t="shared" si="0"/>
        <v>0.1046875</v>
      </c>
      <c r="N29" s="4">
        <f t="shared" si="1"/>
        <v>4.2187500000000003E-2</v>
      </c>
      <c r="O29" s="4">
        <f t="shared" si="2"/>
        <v>8.9062500000000003E-2</v>
      </c>
      <c r="P29" s="4">
        <f t="shared" si="3"/>
        <v>0.1640625</v>
      </c>
      <c r="Q29" s="4">
        <f t="shared" si="4"/>
        <v>0.43593749999999998</v>
      </c>
      <c r="R29" s="4">
        <f t="shared" si="5"/>
        <v>0.11874999999999999</v>
      </c>
      <c r="U29" s="6"/>
      <c r="V29" s="2" t="s">
        <v>32</v>
      </c>
    </row>
    <row r="30" spans="1:28" x14ac:dyDescent="0.3">
      <c r="A30" s="12"/>
      <c r="B30" s="17" t="s">
        <v>9</v>
      </c>
      <c r="C30" s="11" t="s">
        <v>30</v>
      </c>
      <c r="D30" s="15">
        <v>2562.1669851269835</v>
      </c>
      <c r="E30" s="15">
        <v>2670.4104891813067</v>
      </c>
      <c r="F30" s="15">
        <v>2605.6372992717484</v>
      </c>
      <c r="G30" s="15">
        <v>3114.5403153072607</v>
      </c>
      <c r="H30" s="15">
        <v>3356.6533184370537</v>
      </c>
      <c r="I30" s="24">
        <v>2541.9816052312917</v>
      </c>
      <c r="K30" s="2" t="s">
        <v>9</v>
      </c>
      <c r="L30" s="2" t="s">
        <v>30</v>
      </c>
      <c r="M30" s="3">
        <f t="shared" si="0"/>
        <v>2562.1669851269835</v>
      </c>
      <c r="N30" s="3">
        <f t="shared" si="1"/>
        <v>2670.4104891813067</v>
      </c>
      <c r="O30" s="3">
        <f t="shared" si="2"/>
        <v>2605.6372992717484</v>
      </c>
      <c r="P30" s="3">
        <f t="shared" si="3"/>
        <v>3114.5403153072607</v>
      </c>
      <c r="Q30" s="3">
        <f t="shared" si="4"/>
        <v>3356.6533184370537</v>
      </c>
      <c r="R30" s="3">
        <f t="shared" si="5"/>
        <v>2541.9816052312917</v>
      </c>
      <c r="U30" s="6" t="s">
        <v>9</v>
      </c>
      <c r="V30" s="2" t="s">
        <v>30</v>
      </c>
      <c r="W30" s="2">
        <f>_xlfn.RANK.EQ(Table1[[#This Row],[OLOA]],Table1[[#This Row],[OLOA]:[WOA]],1)</f>
        <v>2</v>
      </c>
      <c r="X30" s="2">
        <f>_xlfn.RANK.EQ(Table1[[#This Row],[LOA]],Table1[[#This Row],[OLOA]:[WOA]],1)</f>
        <v>4</v>
      </c>
      <c r="Y30" s="2">
        <f>_xlfn.RANK.EQ(Table1[[#This Row],[PSO]],Table1[[#This Row],[OLOA]:[WOA]],1)</f>
        <v>3</v>
      </c>
      <c r="Z30" s="2">
        <f>_xlfn.RANK.EQ(Table1[[#This Row],[GA]],Table1[[#This Row],[OLOA]:[WOA]],1)</f>
        <v>5</v>
      </c>
      <c r="AA30" s="2">
        <f>_xlfn.RANK.EQ(Table1[[#This Row],[GSA]],Table1[[#This Row],[OLOA]:[WOA]],1)</f>
        <v>6</v>
      </c>
      <c r="AB30" s="2">
        <f>_xlfn.RANK.EQ(Table1[[#This Row],[WOA]],Table1[[#This Row],[OLOA]:[WOA]],1)</f>
        <v>1</v>
      </c>
    </row>
    <row r="31" spans="1:28" x14ac:dyDescent="0.3">
      <c r="A31" s="12"/>
      <c r="B31" s="18"/>
      <c r="C31" s="12" t="s">
        <v>31</v>
      </c>
      <c r="D31" s="13">
        <v>247.18858097304863</v>
      </c>
      <c r="E31" s="13">
        <v>366.39631558300846</v>
      </c>
      <c r="F31" s="13">
        <v>215.33015807974749</v>
      </c>
      <c r="G31" s="13">
        <v>161.9271987234487</v>
      </c>
      <c r="H31" s="13">
        <v>277.18112737364368</v>
      </c>
      <c r="I31" s="13">
        <v>207.84646900558224</v>
      </c>
      <c r="L31" s="2" t="s">
        <v>31</v>
      </c>
      <c r="M31" s="3">
        <f t="shared" si="0"/>
        <v>247.18858097304863</v>
      </c>
      <c r="N31" s="3">
        <f t="shared" si="1"/>
        <v>366.39631558300846</v>
      </c>
      <c r="O31" s="3">
        <f t="shared" si="2"/>
        <v>215.33015807974749</v>
      </c>
      <c r="P31" s="3">
        <f t="shared" si="3"/>
        <v>161.9271987234487</v>
      </c>
      <c r="Q31" s="3">
        <f t="shared" si="4"/>
        <v>277.18112737364368</v>
      </c>
      <c r="R31" s="3">
        <f t="shared" si="5"/>
        <v>207.84646900558224</v>
      </c>
      <c r="U31" s="6"/>
      <c r="V31" s="2" t="s">
        <v>31</v>
      </c>
    </row>
    <row r="32" spans="1:28" x14ac:dyDescent="0.3">
      <c r="A32" s="12"/>
      <c r="B32" s="19"/>
      <c r="C32" s="8" t="s">
        <v>32</v>
      </c>
      <c r="D32" s="23">
        <v>0.14687500000000001</v>
      </c>
      <c r="E32" s="23">
        <v>0.05</v>
      </c>
      <c r="F32" s="23">
        <v>7.03125E-2</v>
      </c>
      <c r="G32" s="23">
        <v>9.0624999999999997E-2</v>
      </c>
      <c r="H32" s="23">
        <v>0.30625000000000002</v>
      </c>
      <c r="I32" s="23">
        <v>9.375E-2</v>
      </c>
      <c r="L32" s="2" t="s">
        <v>32</v>
      </c>
      <c r="M32" s="4">
        <f t="shared" si="0"/>
        <v>0.14687500000000001</v>
      </c>
      <c r="N32" s="4">
        <f t="shared" si="1"/>
        <v>0.05</v>
      </c>
      <c r="O32" s="4">
        <f t="shared" si="2"/>
        <v>7.03125E-2</v>
      </c>
      <c r="P32" s="4">
        <f t="shared" si="3"/>
        <v>9.0624999999999997E-2</v>
      </c>
      <c r="Q32" s="4">
        <f t="shared" si="4"/>
        <v>0.30625000000000002</v>
      </c>
      <c r="R32" s="4">
        <f t="shared" si="5"/>
        <v>9.375E-2</v>
      </c>
      <c r="U32" s="6"/>
      <c r="V32" s="2" t="s">
        <v>32</v>
      </c>
    </row>
    <row r="33" spans="1:28" x14ac:dyDescent="0.3">
      <c r="A33" s="12"/>
      <c r="B33" s="17" t="s">
        <v>10</v>
      </c>
      <c r="C33" s="11" t="s">
        <v>30</v>
      </c>
      <c r="D33" s="24">
        <v>1759.9348928899708</v>
      </c>
      <c r="E33" s="15">
        <v>6451.7011616356031</v>
      </c>
      <c r="F33" s="15">
        <v>2436.5249389524824</v>
      </c>
      <c r="G33" s="15">
        <v>16881.020414608203</v>
      </c>
      <c r="H33" s="15">
        <v>7653.8734648969285</v>
      </c>
      <c r="I33" s="15">
        <v>1923.1469255237303</v>
      </c>
      <c r="K33" s="2" t="s">
        <v>10</v>
      </c>
      <c r="L33" s="2" t="s">
        <v>30</v>
      </c>
      <c r="M33" s="3">
        <f t="shared" si="0"/>
        <v>1759.9348928899708</v>
      </c>
      <c r="N33" s="3">
        <f t="shared" si="1"/>
        <v>6451.7011616356031</v>
      </c>
      <c r="O33" s="3">
        <f t="shared" si="2"/>
        <v>2436.5249389524824</v>
      </c>
      <c r="P33" s="3">
        <f t="shared" si="3"/>
        <v>16881.020414608203</v>
      </c>
      <c r="Q33" s="3">
        <f t="shared" si="4"/>
        <v>7653.8734648969285</v>
      </c>
      <c r="R33" s="3">
        <f t="shared" si="5"/>
        <v>1923.1469255237303</v>
      </c>
      <c r="U33" s="6" t="s">
        <v>10</v>
      </c>
      <c r="V33" s="2" t="s">
        <v>30</v>
      </c>
      <c r="W33" s="2">
        <f>_xlfn.RANK.EQ(Table1[[#This Row],[OLOA]],Table1[[#This Row],[OLOA]:[WOA]],1)</f>
        <v>1</v>
      </c>
      <c r="X33" s="2">
        <f>_xlfn.RANK.EQ(Table1[[#This Row],[LOA]],Table1[[#This Row],[OLOA]:[WOA]],1)</f>
        <v>4</v>
      </c>
      <c r="Y33" s="2">
        <f>_xlfn.RANK.EQ(Table1[[#This Row],[PSO]],Table1[[#This Row],[OLOA]:[WOA]],1)</f>
        <v>3</v>
      </c>
      <c r="Z33" s="2">
        <f>_xlfn.RANK.EQ(Table1[[#This Row],[GA]],Table1[[#This Row],[OLOA]:[WOA]],1)</f>
        <v>6</v>
      </c>
      <c r="AA33" s="2">
        <f>_xlfn.RANK.EQ(Table1[[#This Row],[GSA]],Table1[[#This Row],[OLOA]:[WOA]],1)</f>
        <v>5</v>
      </c>
      <c r="AB33" s="2">
        <f>_xlfn.RANK.EQ(Table1[[#This Row],[WOA]],Table1[[#This Row],[OLOA]:[WOA]],1)</f>
        <v>2</v>
      </c>
    </row>
    <row r="34" spans="1:28" x14ac:dyDescent="0.3">
      <c r="A34" s="12"/>
      <c r="B34" s="18"/>
      <c r="C34" s="12" t="s">
        <v>31</v>
      </c>
      <c r="D34" s="13">
        <v>981.06458846169301</v>
      </c>
      <c r="E34" s="13">
        <v>2609.1639015244555</v>
      </c>
      <c r="F34" s="13">
        <v>875.14149925840513</v>
      </c>
      <c r="G34" s="13">
        <v>9294.5413672878749</v>
      </c>
      <c r="H34" s="13">
        <v>4304.2585800152965</v>
      </c>
      <c r="I34" s="13">
        <v>1060.7440675276896</v>
      </c>
      <c r="L34" s="2" t="s">
        <v>31</v>
      </c>
      <c r="M34" s="3">
        <f t="shared" si="0"/>
        <v>981.06458846169301</v>
      </c>
      <c r="N34" s="3">
        <f t="shared" si="1"/>
        <v>2609.1639015244555</v>
      </c>
      <c r="O34" s="3">
        <f t="shared" si="2"/>
        <v>875.14149925840513</v>
      </c>
      <c r="P34" s="3">
        <f t="shared" si="3"/>
        <v>9294.5413672878749</v>
      </c>
      <c r="Q34" s="3">
        <f t="shared" si="4"/>
        <v>4304.2585800152965</v>
      </c>
      <c r="R34" s="3">
        <f t="shared" si="5"/>
        <v>1060.7440675276896</v>
      </c>
      <c r="U34" s="6"/>
      <c r="V34" s="2" t="s">
        <v>31</v>
      </c>
    </row>
    <row r="35" spans="1:28" x14ac:dyDescent="0.3">
      <c r="A35" s="12"/>
      <c r="B35" s="19"/>
      <c r="C35" s="8" t="s">
        <v>32</v>
      </c>
      <c r="D35" s="23">
        <v>0.1046875</v>
      </c>
      <c r="E35" s="23">
        <v>4.6875E-2</v>
      </c>
      <c r="F35" s="23">
        <v>5.7812500000000003E-2</v>
      </c>
      <c r="G35" s="23">
        <v>9.8437499999999997E-2</v>
      </c>
      <c r="H35" s="23">
        <v>0.37812499999999999</v>
      </c>
      <c r="I35" s="23">
        <v>0.11093749999999999</v>
      </c>
      <c r="L35" s="2" t="s">
        <v>32</v>
      </c>
      <c r="M35" s="4">
        <f t="shared" ref="M35:M66" si="6">D35</f>
        <v>0.1046875</v>
      </c>
      <c r="N35" s="4">
        <f t="shared" ref="N35:N66" si="7">E35</f>
        <v>4.6875E-2</v>
      </c>
      <c r="O35" s="4">
        <f t="shared" ref="O35:O66" si="8">F35</f>
        <v>5.7812500000000003E-2</v>
      </c>
      <c r="P35" s="4">
        <f t="shared" ref="P35:P66" si="9">G35</f>
        <v>9.8437499999999997E-2</v>
      </c>
      <c r="Q35" s="4">
        <f t="shared" ref="Q35:Q66" si="10">H35</f>
        <v>0.37812499999999999</v>
      </c>
      <c r="R35" s="4">
        <f t="shared" ref="R35:R66" si="11">I35</f>
        <v>0.11093749999999999</v>
      </c>
      <c r="U35" s="6"/>
      <c r="V35" s="2" t="s">
        <v>32</v>
      </c>
    </row>
    <row r="36" spans="1:28" x14ac:dyDescent="0.3">
      <c r="A36" s="12"/>
      <c r="B36" s="17" t="s">
        <v>11</v>
      </c>
      <c r="C36" s="11" t="s">
        <v>30</v>
      </c>
      <c r="D36" s="24">
        <v>3975594.5651231604</v>
      </c>
      <c r="E36" s="15">
        <v>440088288.47678536</v>
      </c>
      <c r="F36" s="15">
        <v>130050436.30405588</v>
      </c>
      <c r="G36" s="15">
        <v>1840314184.4568176</v>
      </c>
      <c r="H36" s="15">
        <v>969885648.57882726</v>
      </c>
      <c r="I36" s="15">
        <v>13773680.992669215</v>
      </c>
      <c r="K36" s="2" t="s">
        <v>11</v>
      </c>
      <c r="L36" s="2" t="s">
        <v>30</v>
      </c>
      <c r="M36" s="3">
        <f t="shared" si="6"/>
        <v>3975594.5651231604</v>
      </c>
      <c r="N36" s="3">
        <f t="shared" si="7"/>
        <v>440088288.47678536</v>
      </c>
      <c r="O36" s="3">
        <f t="shared" si="8"/>
        <v>130050436.30405588</v>
      </c>
      <c r="P36" s="3">
        <f t="shared" si="9"/>
        <v>1840314184.4568176</v>
      </c>
      <c r="Q36" s="3">
        <f t="shared" si="10"/>
        <v>969885648.57882726</v>
      </c>
      <c r="R36" s="3">
        <f t="shared" si="11"/>
        <v>13773680.992669215</v>
      </c>
      <c r="U36" s="6" t="s">
        <v>11</v>
      </c>
      <c r="V36" s="2" t="s">
        <v>30</v>
      </c>
      <c r="W36" s="2">
        <f>_xlfn.RANK.EQ(Table1[[#This Row],[OLOA]],Table1[[#This Row],[OLOA]:[WOA]],1)</f>
        <v>1</v>
      </c>
      <c r="X36" s="2">
        <f>_xlfn.RANK.EQ(Table1[[#This Row],[LOA]],Table1[[#This Row],[OLOA]:[WOA]],1)</f>
        <v>4</v>
      </c>
      <c r="Y36" s="2">
        <f>_xlfn.RANK.EQ(Table1[[#This Row],[PSO]],Table1[[#This Row],[OLOA]:[WOA]],1)</f>
        <v>3</v>
      </c>
      <c r="Z36" s="2">
        <f>_xlfn.RANK.EQ(Table1[[#This Row],[GA]],Table1[[#This Row],[OLOA]:[WOA]],1)</f>
        <v>6</v>
      </c>
      <c r="AA36" s="2">
        <f>_xlfn.RANK.EQ(Table1[[#This Row],[GSA]],Table1[[#This Row],[OLOA]:[WOA]],1)</f>
        <v>5</v>
      </c>
      <c r="AB36" s="2">
        <f>_xlfn.RANK.EQ(Table1[[#This Row],[WOA]],Table1[[#This Row],[OLOA]:[WOA]],1)</f>
        <v>2</v>
      </c>
    </row>
    <row r="37" spans="1:28" x14ac:dyDescent="0.3">
      <c r="A37" s="12"/>
      <c r="B37" s="18"/>
      <c r="C37" s="12" t="s">
        <v>31</v>
      </c>
      <c r="D37" s="13">
        <v>9258759.4026872981</v>
      </c>
      <c r="E37" s="13">
        <v>644719029.53131366</v>
      </c>
      <c r="F37" s="13">
        <v>90742968.401675403</v>
      </c>
      <c r="G37" s="13">
        <v>1123652834.222584</v>
      </c>
      <c r="H37" s="13">
        <v>755012053.67897201</v>
      </c>
      <c r="I37" s="13">
        <v>12532157.618598808</v>
      </c>
      <c r="L37" s="2" t="s">
        <v>31</v>
      </c>
      <c r="M37" s="3">
        <f t="shared" si="6"/>
        <v>9258759.4026872981</v>
      </c>
      <c r="N37" s="3">
        <f t="shared" si="7"/>
        <v>644719029.53131366</v>
      </c>
      <c r="O37" s="3">
        <f t="shared" si="8"/>
        <v>90742968.401675403</v>
      </c>
      <c r="P37" s="3">
        <f t="shared" si="9"/>
        <v>1123652834.222584</v>
      </c>
      <c r="Q37" s="3">
        <f t="shared" si="10"/>
        <v>755012053.67897201</v>
      </c>
      <c r="R37" s="3">
        <f t="shared" si="11"/>
        <v>12532157.618598808</v>
      </c>
      <c r="U37" s="6"/>
      <c r="V37" s="2" t="s">
        <v>31</v>
      </c>
    </row>
    <row r="38" spans="1:28" x14ac:dyDescent="0.3">
      <c r="A38" s="12"/>
      <c r="B38" s="19"/>
      <c r="C38" s="8" t="s">
        <v>32</v>
      </c>
      <c r="D38" s="23">
        <v>6.7187499999999997E-2</v>
      </c>
      <c r="E38" s="23">
        <v>3.125E-2</v>
      </c>
      <c r="F38" s="23">
        <v>7.9687499999999994E-2</v>
      </c>
      <c r="G38" s="23">
        <v>0.10781250000000001</v>
      </c>
      <c r="H38" s="23">
        <v>0.390625</v>
      </c>
      <c r="I38" s="23">
        <v>6.7187499999999997E-2</v>
      </c>
      <c r="L38" s="2" t="s">
        <v>32</v>
      </c>
      <c r="M38" s="4">
        <f t="shared" si="6"/>
        <v>6.7187499999999997E-2</v>
      </c>
      <c r="N38" s="4">
        <f t="shared" si="7"/>
        <v>3.125E-2</v>
      </c>
      <c r="O38" s="4">
        <f t="shared" si="8"/>
        <v>7.9687499999999994E-2</v>
      </c>
      <c r="P38" s="4">
        <f t="shared" si="9"/>
        <v>0.10781250000000001</v>
      </c>
      <c r="Q38" s="4">
        <f t="shared" si="10"/>
        <v>0.390625</v>
      </c>
      <c r="R38" s="4">
        <f t="shared" si="11"/>
        <v>6.7187499999999997E-2</v>
      </c>
      <c r="U38" s="6"/>
      <c r="V38" s="2" t="s">
        <v>32</v>
      </c>
    </row>
    <row r="39" spans="1:28" x14ac:dyDescent="0.3">
      <c r="A39" s="12"/>
      <c r="B39" s="17" t="s">
        <v>12</v>
      </c>
      <c r="C39" s="11" t="s">
        <v>30</v>
      </c>
      <c r="D39" s="24">
        <v>10300.731206758379</v>
      </c>
      <c r="E39" s="15">
        <v>668693.32980901096</v>
      </c>
      <c r="F39" s="15">
        <v>1666591.0633433643</v>
      </c>
      <c r="G39" s="15">
        <v>229229666.67641228</v>
      </c>
      <c r="H39" s="15">
        <v>103029831.65930656</v>
      </c>
      <c r="I39" s="15">
        <v>15299.513807413165</v>
      </c>
      <c r="K39" s="2" t="s">
        <v>12</v>
      </c>
      <c r="L39" s="2" t="s">
        <v>30</v>
      </c>
      <c r="M39" s="3">
        <f t="shared" si="6"/>
        <v>10300.731206758379</v>
      </c>
      <c r="N39" s="3">
        <f t="shared" si="7"/>
        <v>668693.32980901096</v>
      </c>
      <c r="O39" s="3">
        <f t="shared" si="8"/>
        <v>1666591.0633433643</v>
      </c>
      <c r="P39" s="3">
        <f t="shared" si="9"/>
        <v>229229666.67641228</v>
      </c>
      <c r="Q39" s="3">
        <f t="shared" si="10"/>
        <v>103029831.65930656</v>
      </c>
      <c r="R39" s="3">
        <f t="shared" si="11"/>
        <v>15299.513807413165</v>
      </c>
      <c r="U39" s="6" t="s">
        <v>12</v>
      </c>
      <c r="V39" s="2" t="s">
        <v>30</v>
      </c>
      <c r="W39" s="2">
        <f>_xlfn.RANK.EQ(Table1[[#This Row],[OLOA]],Table1[[#This Row],[OLOA]:[WOA]],1)</f>
        <v>1</v>
      </c>
      <c r="X39" s="2">
        <f>_xlfn.RANK.EQ(Table1[[#This Row],[LOA]],Table1[[#This Row],[OLOA]:[WOA]],1)</f>
        <v>3</v>
      </c>
      <c r="Y39" s="2">
        <f>_xlfn.RANK.EQ(Table1[[#This Row],[PSO]],Table1[[#This Row],[OLOA]:[WOA]],1)</f>
        <v>4</v>
      </c>
      <c r="Z39" s="2">
        <f>_xlfn.RANK.EQ(Table1[[#This Row],[GA]],Table1[[#This Row],[OLOA]:[WOA]],1)</f>
        <v>6</v>
      </c>
      <c r="AA39" s="2">
        <f>_xlfn.RANK.EQ(Table1[[#This Row],[GSA]],Table1[[#This Row],[OLOA]:[WOA]],1)</f>
        <v>5</v>
      </c>
      <c r="AB39" s="2">
        <f>_xlfn.RANK.EQ(Table1[[#This Row],[WOA]],Table1[[#This Row],[OLOA]:[WOA]],1)</f>
        <v>2</v>
      </c>
    </row>
    <row r="40" spans="1:28" x14ac:dyDescent="0.3">
      <c r="A40" s="12"/>
      <c r="B40" s="18"/>
      <c r="C40" s="12" t="s">
        <v>31</v>
      </c>
      <c r="D40" s="13">
        <v>5255.3878018844507</v>
      </c>
      <c r="E40" s="13">
        <v>1953400.1152466347</v>
      </c>
      <c r="F40" s="13">
        <v>1399660.5338302392</v>
      </c>
      <c r="G40" s="13">
        <v>271496546.10302198</v>
      </c>
      <c r="H40" s="13">
        <v>139004748.55150643</v>
      </c>
      <c r="I40" s="13">
        <v>7234.0428098109232</v>
      </c>
      <c r="L40" s="2" t="s">
        <v>31</v>
      </c>
      <c r="M40" s="3">
        <f t="shared" si="6"/>
        <v>5255.3878018844507</v>
      </c>
      <c r="N40" s="3">
        <f t="shared" si="7"/>
        <v>1953400.1152466347</v>
      </c>
      <c r="O40" s="3">
        <f t="shared" si="8"/>
        <v>1399660.5338302392</v>
      </c>
      <c r="P40" s="3">
        <f t="shared" si="9"/>
        <v>271496546.10302198</v>
      </c>
      <c r="Q40" s="3">
        <f t="shared" si="10"/>
        <v>139004748.55150643</v>
      </c>
      <c r="R40" s="3">
        <f t="shared" si="11"/>
        <v>7234.0428098109232</v>
      </c>
      <c r="U40" s="6"/>
      <c r="V40" s="2" t="s">
        <v>31</v>
      </c>
    </row>
    <row r="41" spans="1:28" x14ac:dyDescent="0.3">
      <c r="A41" s="12"/>
      <c r="B41" s="19"/>
      <c r="C41" s="8" t="s">
        <v>32</v>
      </c>
      <c r="D41" s="23">
        <v>0.11093749999999999</v>
      </c>
      <c r="E41" s="23">
        <v>2.1874999999999999E-2</v>
      </c>
      <c r="F41" s="23">
        <v>8.2812499999999997E-2</v>
      </c>
      <c r="G41" s="23">
        <v>0.1015625</v>
      </c>
      <c r="H41" s="23">
        <v>0.234375</v>
      </c>
      <c r="I41" s="23">
        <v>8.1250000000000003E-2</v>
      </c>
      <c r="L41" s="2" t="s">
        <v>32</v>
      </c>
      <c r="M41" s="4">
        <f t="shared" si="6"/>
        <v>0.11093749999999999</v>
      </c>
      <c r="N41" s="4">
        <f t="shared" si="7"/>
        <v>2.1874999999999999E-2</v>
      </c>
      <c r="O41" s="4">
        <f t="shared" si="8"/>
        <v>8.2812499999999997E-2</v>
      </c>
      <c r="P41" s="4">
        <f t="shared" si="9"/>
        <v>0.1015625</v>
      </c>
      <c r="Q41" s="4">
        <f t="shared" si="10"/>
        <v>0.234375</v>
      </c>
      <c r="R41" s="4">
        <f t="shared" si="11"/>
        <v>8.1250000000000003E-2</v>
      </c>
      <c r="U41" s="6"/>
      <c r="V41" s="2" t="s">
        <v>32</v>
      </c>
    </row>
    <row r="42" spans="1:28" x14ac:dyDescent="0.3">
      <c r="A42" s="12"/>
      <c r="B42" s="17" t="s">
        <v>13</v>
      </c>
      <c r="C42" s="11" t="s">
        <v>30</v>
      </c>
      <c r="D42" s="15">
        <v>5295.9176587396523</v>
      </c>
      <c r="E42" s="15">
        <v>5873.1857162220649</v>
      </c>
      <c r="F42" s="15">
        <v>9194.6765302355725</v>
      </c>
      <c r="G42" s="15">
        <v>338548.01010532526</v>
      </c>
      <c r="H42" s="15">
        <v>331201.73934668879</v>
      </c>
      <c r="I42" s="24">
        <v>4215.458489042313</v>
      </c>
      <c r="K42" s="2" t="s">
        <v>13</v>
      </c>
      <c r="L42" s="2" t="s">
        <v>30</v>
      </c>
      <c r="M42" s="3">
        <f t="shared" si="6"/>
        <v>5295.9176587396523</v>
      </c>
      <c r="N42" s="3">
        <f t="shared" si="7"/>
        <v>5873.1857162220649</v>
      </c>
      <c r="O42" s="3">
        <f t="shared" si="8"/>
        <v>9194.6765302355725</v>
      </c>
      <c r="P42" s="3">
        <f t="shared" si="9"/>
        <v>338548.01010532526</v>
      </c>
      <c r="Q42" s="3">
        <f t="shared" si="10"/>
        <v>331201.73934668879</v>
      </c>
      <c r="R42" s="3">
        <f t="shared" si="11"/>
        <v>4215.458489042313</v>
      </c>
      <c r="U42" s="6" t="s">
        <v>13</v>
      </c>
      <c r="V42" s="2" t="s">
        <v>30</v>
      </c>
      <c r="W42" s="2">
        <f>_xlfn.RANK.EQ(Table1[[#This Row],[OLOA]],Table1[[#This Row],[OLOA]:[WOA]],1)</f>
        <v>2</v>
      </c>
      <c r="X42" s="2">
        <f>_xlfn.RANK.EQ(Table1[[#This Row],[LOA]],Table1[[#This Row],[OLOA]:[WOA]],1)</f>
        <v>3</v>
      </c>
      <c r="Y42" s="2">
        <f>_xlfn.RANK.EQ(Table1[[#This Row],[PSO]],Table1[[#This Row],[OLOA]:[WOA]],1)</f>
        <v>4</v>
      </c>
      <c r="Z42" s="2">
        <f>_xlfn.RANK.EQ(Table1[[#This Row],[GA]],Table1[[#This Row],[OLOA]:[WOA]],1)</f>
        <v>6</v>
      </c>
      <c r="AA42" s="2">
        <f>_xlfn.RANK.EQ(Table1[[#This Row],[GSA]],Table1[[#This Row],[OLOA]:[WOA]],1)</f>
        <v>5</v>
      </c>
      <c r="AB42" s="2">
        <f>_xlfn.RANK.EQ(Table1[[#This Row],[WOA]],Table1[[#This Row],[OLOA]:[WOA]],1)</f>
        <v>1</v>
      </c>
    </row>
    <row r="43" spans="1:28" x14ac:dyDescent="0.3">
      <c r="A43" s="12"/>
      <c r="B43" s="18"/>
      <c r="C43" s="12" t="s">
        <v>31</v>
      </c>
      <c r="D43" s="13">
        <v>4369.88317349516</v>
      </c>
      <c r="E43" s="13">
        <v>5827.1454274633152</v>
      </c>
      <c r="F43" s="13">
        <v>8951.6063305658463</v>
      </c>
      <c r="G43" s="13">
        <v>668512.49572905654</v>
      </c>
      <c r="H43" s="13">
        <v>448707.39239610732</v>
      </c>
      <c r="I43" s="13">
        <v>3040.670829902946</v>
      </c>
      <c r="L43" s="2" t="s">
        <v>31</v>
      </c>
      <c r="M43" s="3">
        <f t="shared" si="6"/>
        <v>4369.88317349516</v>
      </c>
      <c r="N43" s="3">
        <f t="shared" si="7"/>
        <v>5827.1454274633152</v>
      </c>
      <c r="O43" s="3">
        <f t="shared" si="8"/>
        <v>8951.6063305658463</v>
      </c>
      <c r="P43" s="3">
        <f t="shared" si="9"/>
        <v>668512.49572905654</v>
      </c>
      <c r="Q43" s="3">
        <f t="shared" si="10"/>
        <v>448707.39239610732</v>
      </c>
      <c r="R43" s="3">
        <f t="shared" si="11"/>
        <v>3040.670829902946</v>
      </c>
      <c r="U43" s="6"/>
      <c r="V43" s="2" t="s">
        <v>31</v>
      </c>
    </row>
    <row r="44" spans="1:28" x14ac:dyDescent="0.3">
      <c r="A44" s="12"/>
      <c r="B44" s="19"/>
      <c r="C44" s="8" t="s">
        <v>32</v>
      </c>
      <c r="D44" s="23">
        <v>0.15</v>
      </c>
      <c r="E44" s="23">
        <v>3.2812500000000001E-2</v>
      </c>
      <c r="F44" s="23">
        <v>7.8125E-2</v>
      </c>
      <c r="G44" s="23">
        <v>9.5312499999999994E-2</v>
      </c>
      <c r="H44" s="23">
        <v>0.35312500000000002</v>
      </c>
      <c r="I44" s="23">
        <v>8.4375000000000006E-2</v>
      </c>
      <c r="L44" s="2" t="s">
        <v>32</v>
      </c>
      <c r="M44" s="4">
        <f t="shared" si="6"/>
        <v>0.15</v>
      </c>
      <c r="N44" s="4">
        <f t="shared" si="7"/>
        <v>3.2812500000000001E-2</v>
      </c>
      <c r="O44" s="4">
        <f t="shared" si="8"/>
        <v>7.8125E-2</v>
      </c>
      <c r="P44" s="4">
        <f t="shared" si="9"/>
        <v>9.5312499999999994E-2</v>
      </c>
      <c r="Q44" s="4">
        <f t="shared" si="10"/>
        <v>0.35312500000000002</v>
      </c>
      <c r="R44" s="4">
        <f t="shared" si="11"/>
        <v>8.4375000000000006E-2</v>
      </c>
      <c r="U44" s="6"/>
      <c r="V44" s="2" t="s">
        <v>32</v>
      </c>
    </row>
    <row r="45" spans="1:28" x14ac:dyDescent="0.3">
      <c r="A45" s="12"/>
      <c r="B45" s="17" t="s">
        <v>14</v>
      </c>
      <c r="C45" s="11" t="s">
        <v>30</v>
      </c>
      <c r="D45" s="15">
        <v>21706.427911579602</v>
      </c>
      <c r="E45" s="24">
        <v>17865.016110975303</v>
      </c>
      <c r="F45" s="15">
        <v>24469.318253959973</v>
      </c>
      <c r="G45" s="15">
        <v>570369.09478439356</v>
      </c>
      <c r="H45" s="15">
        <v>31722.893672031554</v>
      </c>
      <c r="I45" s="15">
        <v>31367.83525174567</v>
      </c>
      <c r="K45" s="2" t="s">
        <v>14</v>
      </c>
      <c r="L45" s="2" t="s">
        <v>30</v>
      </c>
      <c r="M45" s="3">
        <f t="shared" si="6"/>
        <v>21706.427911579602</v>
      </c>
      <c r="N45" s="3">
        <f t="shared" si="7"/>
        <v>17865.016110975303</v>
      </c>
      <c r="O45" s="3">
        <f t="shared" si="8"/>
        <v>24469.318253959973</v>
      </c>
      <c r="P45" s="3">
        <f t="shared" si="9"/>
        <v>570369.09478439356</v>
      </c>
      <c r="Q45" s="3">
        <f t="shared" si="10"/>
        <v>31722.893672031554</v>
      </c>
      <c r="R45" s="3">
        <f t="shared" si="11"/>
        <v>31367.83525174567</v>
      </c>
      <c r="U45" s="6" t="s">
        <v>14</v>
      </c>
      <c r="V45" s="2" t="s">
        <v>30</v>
      </c>
      <c r="W45" s="2">
        <f>_xlfn.RANK.EQ(Table1[[#This Row],[OLOA]],Table1[[#This Row],[OLOA]:[WOA]],1)</f>
        <v>2</v>
      </c>
      <c r="X45" s="2">
        <f>_xlfn.RANK.EQ(Table1[[#This Row],[LOA]],Table1[[#This Row],[OLOA]:[WOA]],1)</f>
        <v>1</v>
      </c>
      <c r="Y45" s="2">
        <f>_xlfn.RANK.EQ(Table1[[#This Row],[PSO]],Table1[[#This Row],[OLOA]:[WOA]],1)</f>
        <v>3</v>
      </c>
      <c r="Z45" s="2">
        <f>_xlfn.RANK.EQ(Table1[[#This Row],[GA]],Table1[[#This Row],[OLOA]:[WOA]],1)</f>
        <v>6</v>
      </c>
      <c r="AA45" s="2">
        <f>_xlfn.RANK.EQ(Table1[[#This Row],[GSA]],Table1[[#This Row],[OLOA]:[WOA]],1)</f>
        <v>5</v>
      </c>
      <c r="AB45" s="2">
        <f>_xlfn.RANK.EQ(Table1[[#This Row],[WOA]],Table1[[#This Row],[OLOA]:[WOA]],1)</f>
        <v>4</v>
      </c>
    </row>
    <row r="46" spans="1:28" x14ac:dyDescent="0.3">
      <c r="A46" s="12"/>
      <c r="B46" s="18"/>
      <c r="C46" s="12" t="s">
        <v>31</v>
      </c>
      <c r="D46" s="13">
        <v>17910.217697394561</v>
      </c>
      <c r="E46" s="13">
        <v>8889.3321267862539</v>
      </c>
      <c r="F46" s="13">
        <v>23223.85080988815</v>
      </c>
      <c r="G46" s="13">
        <v>603591.4906900503</v>
      </c>
      <c r="H46" s="13">
        <v>21703.429387580374</v>
      </c>
      <c r="I46" s="13">
        <v>45258.559591197642</v>
      </c>
      <c r="L46" s="2" t="s">
        <v>31</v>
      </c>
      <c r="M46" s="3">
        <f t="shared" si="6"/>
        <v>17910.217697394561</v>
      </c>
      <c r="N46" s="3">
        <f t="shared" si="7"/>
        <v>8889.3321267862539</v>
      </c>
      <c r="O46" s="3">
        <f t="shared" si="8"/>
        <v>23223.85080988815</v>
      </c>
      <c r="P46" s="3">
        <f t="shared" si="9"/>
        <v>603591.4906900503</v>
      </c>
      <c r="Q46" s="3">
        <f t="shared" si="10"/>
        <v>21703.429387580374</v>
      </c>
      <c r="R46" s="3">
        <f t="shared" si="11"/>
        <v>45258.559591197642</v>
      </c>
      <c r="U46" s="6"/>
      <c r="V46" s="2" t="s">
        <v>31</v>
      </c>
    </row>
    <row r="47" spans="1:28" x14ac:dyDescent="0.3">
      <c r="A47" s="12"/>
      <c r="B47" s="19"/>
      <c r="C47" s="8" t="s">
        <v>32</v>
      </c>
      <c r="D47" s="23">
        <v>6.5625000000000003E-2</v>
      </c>
      <c r="E47" s="23">
        <v>3.4375000000000003E-2</v>
      </c>
      <c r="F47" s="23">
        <v>0.05</v>
      </c>
      <c r="G47" s="23">
        <v>0.1</v>
      </c>
      <c r="H47" s="23">
        <v>0.34531250000000002</v>
      </c>
      <c r="I47" s="23">
        <v>5.46875E-2</v>
      </c>
      <c r="L47" s="2" t="s">
        <v>32</v>
      </c>
      <c r="M47" s="4">
        <f t="shared" si="6"/>
        <v>6.5625000000000003E-2</v>
      </c>
      <c r="N47" s="4">
        <f t="shared" si="7"/>
        <v>3.4375000000000003E-2</v>
      </c>
      <c r="O47" s="4">
        <f t="shared" si="8"/>
        <v>0.05</v>
      </c>
      <c r="P47" s="4">
        <f t="shared" si="9"/>
        <v>0.1</v>
      </c>
      <c r="Q47" s="4">
        <f t="shared" si="10"/>
        <v>0.34531250000000002</v>
      </c>
      <c r="R47" s="4">
        <f t="shared" si="11"/>
        <v>5.46875E-2</v>
      </c>
      <c r="U47" s="6"/>
      <c r="V47" s="2" t="s">
        <v>32</v>
      </c>
    </row>
    <row r="48" spans="1:28" x14ac:dyDescent="0.3">
      <c r="A48" s="12"/>
      <c r="B48" s="17" t="s">
        <v>15</v>
      </c>
      <c r="C48" s="11" t="s">
        <v>30</v>
      </c>
      <c r="D48" s="15">
        <v>2080.1374563107993</v>
      </c>
      <c r="E48" s="15">
        <v>2090.0846775738873</v>
      </c>
      <c r="F48" s="24">
        <v>1981.7820790955873</v>
      </c>
      <c r="G48" s="15">
        <v>2552.695825456351</v>
      </c>
      <c r="H48" s="15">
        <v>2291.6476858133137</v>
      </c>
      <c r="I48" s="15">
        <v>2017.5663825060528</v>
      </c>
      <c r="K48" s="2" t="s">
        <v>15</v>
      </c>
      <c r="L48" s="2" t="s">
        <v>30</v>
      </c>
      <c r="M48" s="3">
        <f t="shared" si="6"/>
        <v>2080.1374563107993</v>
      </c>
      <c r="N48" s="3">
        <f t="shared" si="7"/>
        <v>2090.0846775738873</v>
      </c>
      <c r="O48" s="3">
        <f t="shared" si="8"/>
        <v>1981.7820790955873</v>
      </c>
      <c r="P48" s="3">
        <f t="shared" si="9"/>
        <v>2552.695825456351</v>
      </c>
      <c r="Q48" s="3">
        <f t="shared" si="10"/>
        <v>2291.6476858133137</v>
      </c>
      <c r="R48" s="3">
        <f t="shared" si="11"/>
        <v>2017.5663825060528</v>
      </c>
      <c r="U48" s="6" t="s">
        <v>15</v>
      </c>
      <c r="V48" s="2" t="s">
        <v>30</v>
      </c>
      <c r="W48" s="2">
        <f>_xlfn.RANK.EQ(Table1[[#This Row],[OLOA]],Table1[[#This Row],[OLOA]:[WOA]],1)</f>
        <v>3</v>
      </c>
      <c r="X48" s="2">
        <f>_xlfn.RANK.EQ(Table1[[#This Row],[LOA]],Table1[[#This Row],[OLOA]:[WOA]],1)</f>
        <v>4</v>
      </c>
      <c r="Y48" s="2">
        <f>_xlfn.RANK.EQ(Table1[[#This Row],[PSO]],Table1[[#This Row],[OLOA]:[WOA]],1)</f>
        <v>1</v>
      </c>
      <c r="Z48" s="2">
        <f>_xlfn.RANK.EQ(Table1[[#This Row],[GA]],Table1[[#This Row],[OLOA]:[WOA]],1)</f>
        <v>6</v>
      </c>
      <c r="AA48" s="2">
        <f>_xlfn.RANK.EQ(Table1[[#This Row],[GSA]],Table1[[#This Row],[OLOA]:[WOA]],1)</f>
        <v>5</v>
      </c>
      <c r="AB48" s="2">
        <f>_xlfn.RANK.EQ(Table1[[#This Row],[WOA]],Table1[[#This Row],[OLOA]:[WOA]],1)</f>
        <v>2</v>
      </c>
    </row>
    <row r="49" spans="1:28" x14ac:dyDescent="0.3">
      <c r="A49" s="12"/>
      <c r="B49" s="18"/>
      <c r="C49" s="12" t="s">
        <v>31</v>
      </c>
      <c r="D49" s="13">
        <v>107.20457133059662</v>
      </c>
      <c r="E49" s="13">
        <v>139.17623067623111</v>
      </c>
      <c r="F49" s="13">
        <v>187.93299175006328</v>
      </c>
      <c r="G49" s="13">
        <v>186.36213009009415</v>
      </c>
      <c r="H49" s="13">
        <v>107.73670307202363</v>
      </c>
      <c r="I49" s="13">
        <v>189.80206666280483</v>
      </c>
      <c r="L49" s="2" t="s">
        <v>31</v>
      </c>
      <c r="M49" s="3">
        <f t="shared" si="6"/>
        <v>107.20457133059662</v>
      </c>
      <c r="N49" s="3">
        <f t="shared" si="7"/>
        <v>139.17623067623111</v>
      </c>
      <c r="O49" s="3">
        <f t="shared" si="8"/>
        <v>187.93299175006328</v>
      </c>
      <c r="P49" s="3">
        <f t="shared" si="9"/>
        <v>186.36213009009415</v>
      </c>
      <c r="Q49" s="3">
        <f t="shared" si="10"/>
        <v>107.73670307202363</v>
      </c>
      <c r="R49" s="3">
        <f t="shared" si="11"/>
        <v>189.80206666280483</v>
      </c>
      <c r="U49" s="6"/>
      <c r="V49" s="2" t="s">
        <v>31</v>
      </c>
    </row>
    <row r="50" spans="1:28" x14ac:dyDescent="0.3">
      <c r="A50" s="12"/>
      <c r="B50" s="19"/>
      <c r="C50" s="8" t="s">
        <v>32</v>
      </c>
      <c r="D50" s="23">
        <v>0.1125</v>
      </c>
      <c r="E50" s="23">
        <v>3.4375000000000003E-2</v>
      </c>
      <c r="F50" s="23">
        <v>5.7812500000000003E-2</v>
      </c>
      <c r="G50" s="23">
        <v>0.1140625</v>
      </c>
      <c r="H50" s="23">
        <v>0.30781249999999999</v>
      </c>
      <c r="I50" s="23">
        <v>7.03125E-2</v>
      </c>
      <c r="L50" s="2" t="s">
        <v>32</v>
      </c>
      <c r="M50" s="4">
        <f t="shared" si="6"/>
        <v>0.1125</v>
      </c>
      <c r="N50" s="4">
        <f t="shared" si="7"/>
        <v>3.4375000000000003E-2</v>
      </c>
      <c r="O50" s="4">
        <f t="shared" si="8"/>
        <v>5.7812500000000003E-2</v>
      </c>
      <c r="P50" s="4">
        <f t="shared" si="9"/>
        <v>0.1140625</v>
      </c>
      <c r="Q50" s="4">
        <f t="shared" si="10"/>
        <v>0.30781249999999999</v>
      </c>
      <c r="R50" s="4">
        <f t="shared" si="11"/>
        <v>7.03125E-2</v>
      </c>
      <c r="U50" s="6"/>
      <c r="V50" s="2" t="s">
        <v>32</v>
      </c>
    </row>
    <row r="51" spans="1:28" x14ac:dyDescent="0.3">
      <c r="A51" s="12"/>
      <c r="B51" s="17" t="s">
        <v>16</v>
      </c>
      <c r="C51" s="11" t="s">
        <v>30</v>
      </c>
      <c r="D51" s="24">
        <v>1802.6926284317517</v>
      </c>
      <c r="E51" s="15">
        <v>1803.2531318955953</v>
      </c>
      <c r="F51" s="15">
        <v>1963.8205498081529</v>
      </c>
      <c r="G51" s="15">
        <v>2418.1783637110939</v>
      </c>
      <c r="H51" s="15">
        <v>1959.2905064784416</v>
      </c>
      <c r="I51" s="15">
        <v>1832.0668160335772</v>
      </c>
      <c r="K51" s="2" t="s">
        <v>16</v>
      </c>
      <c r="L51" s="2" t="s">
        <v>30</v>
      </c>
      <c r="M51" s="3">
        <f t="shared" si="6"/>
        <v>1802.6926284317517</v>
      </c>
      <c r="N51" s="3">
        <f t="shared" si="7"/>
        <v>1803.2531318955953</v>
      </c>
      <c r="O51" s="3">
        <f t="shared" si="8"/>
        <v>1963.8205498081529</v>
      </c>
      <c r="P51" s="3">
        <f t="shared" si="9"/>
        <v>2418.1783637110939</v>
      </c>
      <c r="Q51" s="3">
        <f t="shared" si="10"/>
        <v>1959.2905064784416</v>
      </c>
      <c r="R51" s="3">
        <f t="shared" si="11"/>
        <v>1832.0668160335772</v>
      </c>
      <c r="U51" s="6" t="s">
        <v>16</v>
      </c>
      <c r="V51" s="2" t="s">
        <v>30</v>
      </c>
      <c r="W51" s="2">
        <f>_xlfn.RANK.EQ(Table1[[#This Row],[OLOA]],Table1[[#This Row],[OLOA]:[WOA]],1)</f>
        <v>1</v>
      </c>
      <c r="X51" s="2">
        <f>_xlfn.RANK.EQ(Table1[[#This Row],[LOA]],Table1[[#This Row],[OLOA]:[WOA]],1)</f>
        <v>2</v>
      </c>
      <c r="Y51" s="2">
        <f>_xlfn.RANK.EQ(Table1[[#This Row],[PSO]],Table1[[#This Row],[OLOA]:[WOA]],1)</f>
        <v>5</v>
      </c>
      <c r="Z51" s="2">
        <f>_xlfn.RANK.EQ(Table1[[#This Row],[GA]],Table1[[#This Row],[OLOA]:[WOA]],1)</f>
        <v>6</v>
      </c>
      <c r="AA51" s="2">
        <f>_xlfn.RANK.EQ(Table1[[#This Row],[GSA]],Table1[[#This Row],[OLOA]:[WOA]],1)</f>
        <v>4</v>
      </c>
      <c r="AB51" s="2">
        <f>_xlfn.RANK.EQ(Table1[[#This Row],[WOA]],Table1[[#This Row],[OLOA]:[WOA]],1)</f>
        <v>3</v>
      </c>
    </row>
    <row r="52" spans="1:28" x14ac:dyDescent="0.3">
      <c r="A52" s="12"/>
      <c r="B52" s="18"/>
      <c r="C52" s="12" t="s">
        <v>31</v>
      </c>
      <c r="D52" s="13">
        <v>76.72832448852192</v>
      </c>
      <c r="E52" s="13">
        <v>35.698055398088115</v>
      </c>
      <c r="F52" s="13">
        <v>85.418578755554364</v>
      </c>
      <c r="G52" s="13">
        <v>290.89204207707911</v>
      </c>
      <c r="H52" s="13">
        <v>147.16400653800835</v>
      </c>
      <c r="I52" s="13">
        <v>59.383300302367815</v>
      </c>
      <c r="L52" s="2" t="s">
        <v>31</v>
      </c>
      <c r="M52" s="3">
        <f t="shared" si="6"/>
        <v>76.72832448852192</v>
      </c>
      <c r="N52" s="3">
        <f t="shared" si="7"/>
        <v>35.698055398088115</v>
      </c>
      <c r="O52" s="3">
        <f t="shared" si="8"/>
        <v>85.418578755554364</v>
      </c>
      <c r="P52" s="3">
        <f t="shared" si="9"/>
        <v>290.89204207707911</v>
      </c>
      <c r="Q52" s="3">
        <f t="shared" si="10"/>
        <v>147.16400653800835</v>
      </c>
      <c r="R52" s="3">
        <f t="shared" si="11"/>
        <v>59.383300302367815</v>
      </c>
      <c r="U52" s="6"/>
      <c r="V52" s="2" t="s">
        <v>31</v>
      </c>
    </row>
    <row r="53" spans="1:28" x14ac:dyDescent="0.3">
      <c r="A53" s="12"/>
      <c r="B53" s="19"/>
      <c r="C53" s="8" t="s">
        <v>32</v>
      </c>
      <c r="D53" s="23">
        <v>0.18281249999999999</v>
      </c>
      <c r="E53" s="23">
        <v>7.4999999999999997E-2</v>
      </c>
      <c r="F53" s="23">
        <v>9.2187500000000006E-2</v>
      </c>
      <c r="G53" s="23">
        <v>0.12812499999999999</v>
      </c>
      <c r="H53" s="23">
        <v>0.32187500000000002</v>
      </c>
      <c r="I53" s="23">
        <v>9.6875000000000003E-2</v>
      </c>
      <c r="L53" s="2" t="s">
        <v>32</v>
      </c>
      <c r="M53" s="4">
        <f t="shared" si="6"/>
        <v>0.18281249999999999</v>
      </c>
      <c r="N53" s="4">
        <f t="shared" si="7"/>
        <v>7.4999999999999997E-2</v>
      </c>
      <c r="O53" s="4">
        <f t="shared" si="8"/>
        <v>9.2187500000000006E-2</v>
      </c>
      <c r="P53" s="4">
        <f t="shared" si="9"/>
        <v>0.12812499999999999</v>
      </c>
      <c r="Q53" s="4">
        <f t="shared" si="10"/>
        <v>0.32187500000000002</v>
      </c>
      <c r="R53" s="4">
        <f t="shared" si="11"/>
        <v>9.6875000000000003E-2</v>
      </c>
      <c r="U53" s="6"/>
      <c r="V53" s="2" t="s">
        <v>32</v>
      </c>
    </row>
    <row r="54" spans="1:28" x14ac:dyDescent="0.3">
      <c r="A54" s="12"/>
      <c r="B54" s="17" t="s">
        <v>17</v>
      </c>
      <c r="C54" s="11" t="s">
        <v>30</v>
      </c>
      <c r="D54" s="24">
        <v>14030.611181081002</v>
      </c>
      <c r="E54" s="15">
        <v>339540892.91009104</v>
      </c>
      <c r="F54" s="15">
        <v>1168619.1978990072</v>
      </c>
      <c r="G54" s="15">
        <v>640359556.68882537</v>
      </c>
      <c r="H54" s="15">
        <v>864091978.02938879</v>
      </c>
      <c r="I54" s="15">
        <v>26113.673446941433</v>
      </c>
      <c r="K54" s="2" t="s">
        <v>17</v>
      </c>
      <c r="L54" s="2" t="s">
        <v>30</v>
      </c>
      <c r="M54" s="3">
        <f t="shared" si="6"/>
        <v>14030.611181081002</v>
      </c>
      <c r="N54" s="3">
        <f t="shared" si="7"/>
        <v>339540892.91009104</v>
      </c>
      <c r="O54" s="3">
        <f t="shared" si="8"/>
        <v>1168619.1978990072</v>
      </c>
      <c r="P54" s="3">
        <f t="shared" si="9"/>
        <v>640359556.68882537</v>
      </c>
      <c r="Q54" s="3">
        <f t="shared" si="10"/>
        <v>864091978.02938879</v>
      </c>
      <c r="R54" s="3">
        <f t="shared" si="11"/>
        <v>26113.673446941433</v>
      </c>
      <c r="U54" s="6" t="s">
        <v>17</v>
      </c>
      <c r="V54" s="2" t="s">
        <v>30</v>
      </c>
      <c r="W54" s="2">
        <f>_xlfn.RANK.EQ(Table1[[#This Row],[OLOA]],Table1[[#This Row],[OLOA]:[WOA]],1)</f>
        <v>1</v>
      </c>
      <c r="X54" s="2">
        <f>_xlfn.RANK.EQ(Table1[[#This Row],[LOA]],Table1[[#This Row],[OLOA]:[WOA]],1)</f>
        <v>4</v>
      </c>
      <c r="Y54" s="2">
        <f>_xlfn.RANK.EQ(Table1[[#This Row],[PSO]],Table1[[#This Row],[OLOA]:[WOA]],1)</f>
        <v>3</v>
      </c>
      <c r="Z54" s="2">
        <f>_xlfn.RANK.EQ(Table1[[#This Row],[GA]],Table1[[#This Row],[OLOA]:[WOA]],1)</f>
        <v>5</v>
      </c>
      <c r="AA54" s="2">
        <f>_xlfn.RANK.EQ(Table1[[#This Row],[GSA]],Table1[[#This Row],[OLOA]:[WOA]],1)</f>
        <v>6</v>
      </c>
      <c r="AB54" s="2">
        <f>_xlfn.RANK.EQ(Table1[[#This Row],[WOA]],Table1[[#This Row],[OLOA]:[WOA]],1)</f>
        <v>2</v>
      </c>
    </row>
    <row r="55" spans="1:28" x14ac:dyDescent="0.3">
      <c r="A55" s="12"/>
      <c r="B55" s="18"/>
      <c r="C55" s="12" t="s">
        <v>31</v>
      </c>
      <c r="D55" s="13">
        <v>8894.1795232894401</v>
      </c>
      <c r="E55" s="13">
        <v>731010501.88338435</v>
      </c>
      <c r="F55" s="13">
        <v>652461.19350483024</v>
      </c>
      <c r="G55" s="13">
        <v>697596326.45420814</v>
      </c>
      <c r="H55" s="13">
        <v>1381371437.2783699</v>
      </c>
      <c r="I55" s="13">
        <v>27121.630920250416</v>
      </c>
      <c r="L55" s="2" t="s">
        <v>31</v>
      </c>
      <c r="M55" s="3">
        <f t="shared" si="6"/>
        <v>8894.1795232894401</v>
      </c>
      <c r="N55" s="3">
        <f t="shared" si="7"/>
        <v>731010501.88338435</v>
      </c>
      <c r="O55" s="3">
        <f t="shared" si="8"/>
        <v>652461.19350483024</v>
      </c>
      <c r="P55" s="3">
        <f t="shared" si="9"/>
        <v>697596326.45420814</v>
      </c>
      <c r="Q55" s="3">
        <f t="shared" si="10"/>
        <v>1381371437.2783699</v>
      </c>
      <c r="R55" s="3">
        <f t="shared" si="11"/>
        <v>27121.630920250416</v>
      </c>
      <c r="U55" s="6"/>
      <c r="V55" s="2" t="s">
        <v>31</v>
      </c>
    </row>
    <row r="56" spans="1:28" x14ac:dyDescent="0.3">
      <c r="A56" s="12"/>
      <c r="B56" s="19"/>
      <c r="C56" s="8" t="s">
        <v>32</v>
      </c>
      <c r="D56" s="23">
        <v>0.1171875</v>
      </c>
      <c r="E56" s="23">
        <v>2.34375E-2</v>
      </c>
      <c r="F56" s="23">
        <v>5.46875E-2</v>
      </c>
      <c r="G56" s="23">
        <v>0.1015625</v>
      </c>
      <c r="H56" s="23">
        <v>0.25156250000000002</v>
      </c>
      <c r="I56" s="23">
        <v>5.6250000000000001E-2</v>
      </c>
      <c r="L56" s="2" t="s">
        <v>32</v>
      </c>
      <c r="M56" s="4">
        <f t="shared" si="6"/>
        <v>0.1171875</v>
      </c>
      <c r="N56" s="4">
        <f t="shared" si="7"/>
        <v>2.34375E-2</v>
      </c>
      <c r="O56" s="4">
        <f t="shared" si="8"/>
        <v>5.46875E-2</v>
      </c>
      <c r="P56" s="4">
        <f t="shared" si="9"/>
        <v>0.1015625</v>
      </c>
      <c r="Q56" s="4">
        <f t="shared" si="10"/>
        <v>0.25156250000000002</v>
      </c>
      <c r="R56" s="4">
        <f t="shared" si="11"/>
        <v>5.6250000000000001E-2</v>
      </c>
      <c r="U56" s="6"/>
      <c r="V56" s="2" t="s">
        <v>32</v>
      </c>
    </row>
    <row r="57" spans="1:28" x14ac:dyDescent="0.3">
      <c r="A57" s="12"/>
      <c r="B57" s="17" t="s">
        <v>18</v>
      </c>
      <c r="C57" s="11" t="s">
        <v>30</v>
      </c>
      <c r="D57" s="24">
        <v>32649.984286813451</v>
      </c>
      <c r="E57" s="15">
        <v>246787.79105575586</v>
      </c>
      <c r="F57" s="15">
        <v>166442.82715432433</v>
      </c>
      <c r="G57" s="15">
        <v>23767929.790119324</v>
      </c>
      <c r="H57" s="15">
        <v>68151133.624152631</v>
      </c>
      <c r="I57" s="15">
        <v>3084794.9882493336</v>
      </c>
      <c r="K57" s="2" t="s">
        <v>18</v>
      </c>
      <c r="L57" s="2" t="s">
        <v>30</v>
      </c>
      <c r="M57" s="3">
        <f t="shared" si="6"/>
        <v>32649.984286813451</v>
      </c>
      <c r="N57" s="3">
        <f t="shared" si="7"/>
        <v>246787.79105575586</v>
      </c>
      <c r="O57" s="3">
        <f t="shared" si="8"/>
        <v>166442.82715432433</v>
      </c>
      <c r="P57" s="3">
        <f t="shared" si="9"/>
        <v>23767929.790119324</v>
      </c>
      <c r="Q57" s="3">
        <f t="shared" si="10"/>
        <v>68151133.624152631</v>
      </c>
      <c r="R57" s="3">
        <f t="shared" si="11"/>
        <v>3084794.9882493336</v>
      </c>
      <c r="U57" s="6" t="s">
        <v>18</v>
      </c>
      <c r="V57" s="2" t="s">
        <v>30</v>
      </c>
      <c r="W57" s="2">
        <f>_xlfn.RANK.EQ(Table1[[#This Row],[OLOA]],Table1[[#This Row],[OLOA]:[WOA]],1)</f>
        <v>1</v>
      </c>
      <c r="X57" s="2">
        <f>_xlfn.RANK.EQ(Table1[[#This Row],[LOA]],Table1[[#This Row],[OLOA]:[WOA]],1)</f>
        <v>3</v>
      </c>
      <c r="Y57" s="2">
        <f>_xlfn.RANK.EQ(Table1[[#This Row],[PSO]],Table1[[#This Row],[OLOA]:[WOA]],1)</f>
        <v>2</v>
      </c>
      <c r="Z57" s="2">
        <f>_xlfn.RANK.EQ(Table1[[#This Row],[GA]],Table1[[#This Row],[OLOA]:[WOA]],1)</f>
        <v>5</v>
      </c>
      <c r="AA57" s="2">
        <f>_xlfn.RANK.EQ(Table1[[#This Row],[GSA]],Table1[[#This Row],[OLOA]:[WOA]],1)</f>
        <v>6</v>
      </c>
      <c r="AB57" s="2">
        <f>_xlfn.RANK.EQ(Table1[[#This Row],[WOA]],Table1[[#This Row],[OLOA]:[WOA]],1)</f>
        <v>4</v>
      </c>
    </row>
    <row r="58" spans="1:28" x14ac:dyDescent="0.3">
      <c r="A58" s="12"/>
      <c r="B58" s="18"/>
      <c r="C58" s="12" t="s">
        <v>31</v>
      </c>
      <c r="D58" s="13">
        <v>36468.268025949976</v>
      </c>
      <c r="E58" s="13">
        <v>672387.67566440534</v>
      </c>
      <c r="F58" s="13">
        <v>158896.42839944881</v>
      </c>
      <c r="G58" s="13">
        <v>28810909.464382797</v>
      </c>
      <c r="H58" s="13">
        <v>156750773.07080376</v>
      </c>
      <c r="I58" s="13">
        <v>7990675.6165577527</v>
      </c>
      <c r="L58" s="2" t="s">
        <v>31</v>
      </c>
      <c r="M58" s="3">
        <f t="shared" si="6"/>
        <v>36468.268025949976</v>
      </c>
      <c r="N58" s="3">
        <f t="shared" si="7"/>
        <v>672387.67566440534</v>
      </c>
      <c r="O58" s="3">
        <f t="shared" si="8"/>
        <v>158896.42839944881</v>
      </c>
      <c r="P58" s="3">
        <f t="shared" si="9"/>
        <v>28810909.464382797</v>
      </c>
      <c r="Q58" s="3">
        <f t="shared" si="10"/>
        <v>156750773.07080376</v>
      </c>
      <c r="R58" s="3">
        <f t="shared" si="11"/>
        <v>7990675.6165577527</v>
      </c>
      <c r="U58" s="6"/>
      <c r="V58" s="2" t="s">
        <v>31</v>
      </c>
    </row>
    <row r="59" spans="1:28" x14ac:dyDescent="0.3">
      <c r="A59" s="12"/>
      <c r="B59" s="19"/>
      <c r="C59" s="8" t="s">
        <v>32</v>
      </c>
      <c r="D59" s="23">
        <v>0.50312500000000004</v>
      </c>
      <c r="E59" s="23">
        <v>0.13437499999999999</v>
      </c>
      <c r="F59" s="23">
        <v>0.125</v>
      </c>
      <c r="G59" s="23">
        <v>0.14687500000000001</v>
      </c>
      <c r="H59" s="23">
        <v>0.26718750000000002</v>
      </c>
      <c r="I59" s="23">
        <v>0.10312499999999999</v>
      </c>
      <c r="L59" s="2" t="s">
        <v>32</v>
      </c>
      <c r="M59" s="4">
        <f t="shared" si="6"/>
        <v>0.50312500000000004</v>
      </c>
      <c r="N59" s="4">
        <f t="shared" si="7"/>
        <v>0.13437499999999999</v>
      </c>
      <c r="O59" s="4">
        <f t="shared" si="8"/>
        <v>0.125</v>
      </c>
      <c r="P59" s="4">
        <f t="shared" si="9"/>
        <v>0.14687500000000001</v>
      </c>
      <c r="Q59" s="4">
        <f t="shared" si="10"/>
        <v>0.26718750000000002</v>
      </c>
      <c r="R59" s="4">
        <f t="shared" si="11"/>
        <v>0.10312499999999999</v>
      </c>
      <c r="U59" s="6"/>
      <c r="V59" s="2" t="s">
        <v>32</v>
      </c>
    </row>
    <row r="60" spans="1:28" x14ac:dyDescent="0.3">
      <c r="A60" s="12"/>
      <c r="B60" s="17" t="s">
        <v>19</v>
      </c>
      <c r="C60" s="11" t="s">
        <v>30</v>
      </c>
      <c r="D60" s="24">
        <v>2191.948552919127</v>
      </c>
      <c r="E60" s="15">
        <v>2249.9671473200383</v>
      </c>
      <c r="F60" s="15">
        <v>2205.2002568986077</v>
      </c>
      <c r="G60" s="15">
        <v>2462.7708028152151</v>
      </c>
      <c r="H60" s="15">
        <v>2401.0614754023341</v>
      </c>
      <c r="I60" s="15">
        <v>2237.5314520394418</v>
      </c>
      <c r="K60" s="2" t="s">
        <v>19</v>
      </c>
      <c r="L60" s="2" t="s">
        <v>30</v>
      </c>
      <c r="M60" s="3">
        <f t="shared" si="6"/>
        <v>2191.948552919127</v>
      </c>
      <c r="N60" s="3">
        <f t="shared" si="7"/>
        <v>2249.9671473200383</v>
      </c>
      <c r="O60" s="3">
        <f t="shared" si="8"/>
        <v>2205.2002568986077</v>
      </c>
      <c r="P60" s="3">
        <f t="shared" si="9"/>
        <v>2462.7708028152151</v>
      </c>
      <c r="Q60" s="3">
        <f t="shared" si="10"/>
        <v>2401.0614754023341</v>
      </c>
      <c r="R60" s="3">
        <f t="shared" si="11"/>
        <v>2237.5314520394418</v>
      </c>
      <c r="U60" s="6" t="s">
        <v>19</v>
      </c>
      <c r="V60" s="2" t="s">
        <v>30</v>
      </c>
      <c r="W60" s="2">
        <f>_xlfn.RANK.EQ(Table1[[#This Row],[OLOA]],Table1[[#This Row],[OLOA]:[WOA]],1)</f>
        <v>1</v>
      </c>
      <c r="X60" s="2">
        <f>_xlfn.RANK.EQ(Table1[[#This Row],[LOA]],Table1[[#This Row],[OLOA]:[WOA]],1)</f>
        <v>4</v>
      </c>
      <c r="Y60" s="2">
        <f>_xlfn.RANK.EQ(Table1[[#This Row],[PSO]],Table1[[#This Row],[OLOA]:[WOA]],1)</f>
        <v>2</v>
      </c>
      <c r="Z60" s="2">
        <f>_xlfn.RANK.EQ(Table1[[#This Row],[GA]],Table1[[#This Row],[OLOA]:[WOA]],1)</f>
        <v>6</v>
      </c>
      <c r="AA60" s="2">
        <f>_xlfn.RANK.EQ(Table1[[#This Row],[GSA]],Table1[[#This Row],[OLOA]:[WOA]],1)</f>
        <v>5</v>
      </c>
      <c r="AB60" s="2">
        <f>_xlfn.RANK.EQ(Table1[[#This Row],[WOA]],Table1[[#This Row],[OLOA]:[WOA]],1)</f>
        <v>3</v>
      </c>
    </row>
    <row r="61" spans="1:28" x14ac:dyDescent="0.3">
      <c r="A61" s="12"/>
      <c r="B61" s="18"/>
      <c r="C61" s="12" t="s">
        <v>31</v>
      </c>
      <c r="D61" s="13">
        <v>92.268029680992214</v>
      </c>
      <c r="E61" s="13">
        <v>151.90382499303234</v>
      </c>
      <c r="F61" s="13">
        <v>52.670918118034905</v>
      </c>
      <c r="G61" s="13">
        <v>127.51156282761467</v>
      </c>
      <c r="H61" s="13">
        <v>122.64566674143725</v>
      </c>
      <c r="I61" s="13">
        <v>132.74912061332503</v>
      </c>
      <c r="L61" s="2" t="s">
        <v>31</v>
      </c>
      <c r="M61" s="3">
        <f t="shared" si="6"/>
        <v>92.268029680992214</v>
      </c>
      <c r="N61" s="3">
        <f t="shared" si="7"/>
        <v>151.90382499303234</v>
      </c>
      <c r="O61" s="3">
        <f t="shared" si="8"/>
        <v>52.670918118034905</v>
      </c>
      <c r="P61" s="3">
        <f t="shared" si="9"/>
        <v>127.51156282761467</v>
      </c>
      <c r="Q61" s="3">
        <f t="shared" si="10"/>
        <v>122.64566674143725</v>
      </c>
      <c r="R61" s="3">
        <f t="shared" si="11"/>
        <v>132.74912061332503</v>
      </c>
      <c r="U61" s="6"/>
      <c r="V61" s="2" t="s">
        <v>31</v>
      </c>
    </row>
    <row r="62" spans="1:28" x14ac:dyDescent="0.3">
      <c r="A62" s="12"/>
      <c r="B62" s="19"/>
      <c r="C62" s="8" t="s">
        <v>32</v>
      </c>
      <c r="D62" s="23">
        <v>7.4999999999999997E-2</v>
      </c>
      <c r="E62" s="23">
        <v>2.6562499999999999E-2</v>
      </c>
      <c r="F62" s="23">
        <v>3.7499999999999999E-2</v>
      </c>
      <c r="G62" s="23">
        <v>5.3124999999999999E-2</v>
      </c>
      <c r="H62" s="23">
        <v>0.12812499999999999</v>
      </c>
      <c r="I62" s="23">
        <v>4.3749999999999997E-2</v>
      </c>
      <c r="L62" s="2" t="s">
        <v>32</v>
      </c>
      <c r="M62" s="4">
        <f t="shared" si="6"/>
        <v>7.4999999999999997E-2</v>
      </c>
      <c r="N62" s="4">
        <f t="shared" si="7"/>
        <v>2.6562499999999999E-2</v>
      </c>
      <c r="O62" s="4">
        <f t="shared" si="8"/>
        <v>3.7499999999999999E-2</v>
      </c>
      <c r="P62" s="4">
        <f t="shared" si="9"/>
        <v>5.3124999999999999E-2</v>
      </c>
      <c r="Q62" s="4">
        <f t="shared" si="10"/>
        <v>0.12812499999999999</v>
      </c>
      <c r="R62" s="4">
        <f t="shared" si="11"/>
        <v>4.3749999999999997E-2</v>
      </c>
      <c r="U62" s="6"/>
      <c r="V62" s="2" t="s">
        <v>32</v>
      </c>
    </row>
    <row r="63" spans="1:28" x14ac:dyDescent="0.3">
      <c r="A63" s="12"/>
      <c r="B63" s="17" t="s">
        <v>20</v>
      </c>
      <c r="C63" s="11" t="s">
        <v>30</v>
      </c>
      <c r="D63" s="15">
        <v>2344.1688848970452</v>
      </c>
      <c r="E63" s="15">
        <v>2353.478677971766</v>
      </c>
      <c r="F63" s="15">
        <v>2375.6021341896267</v>
      </c>
      <c r="G63" s="15">
        <v>2363.115224653659</v>
      </c>
      <c r="H63" s="15">
        <v>2430.7562248760414</v>
      </c>
      <c r="I63" s="24">
        <v>2340.9475801718222</v>
      </c>
      <c r="K63" s="2" t="s">
        <v>20</v>
      </c>
      <c r="L63" s="2" t="s">
        <v>30</v>
      </c>
      <c r="M63" s="3">
        <f t="shared" si="6"/>
        <v>2344.1688848970452</v>
      </c>
      <c r="N63" s="3">
        <f t="shared" si="7"/>
        <v>2353.478677971766</v>
      </c>
      <c r="O63" s="3">
        <f t="shared" si="8"/>
        <v>2375.6021341896267</v>
      </c>
      <c r="P63" s="3">
        <f t="shared" si="9"/>
        <v>2363.115224653659</v>
      </c>
      <c r="Q63" s="3">
        <f t="shared" si="10"/>
        <v>2430.7562248760414</v>
      </c>
      <c r="R63" s="3">
        <f t="shared" si="11"/>
        <v>2340.9475801718222</v>
      </c>
      <c r="U63" s="6" t="s">
        <v>20</v>
      </c>
      <c r="V63" s="2" t="s">
        <v>30</v>
      </c>
      <c r="W63" s="2">
        <f>_xlfn.RANK.EQ(Table1[[#This Row],[OLOA]],Table1[[#This Row],[OLOA]:[WOA]],1)</f>
        <v>2</v>
      </c>
      <c r="X63" s="2">
        <f>_xlfn.RANK.EQ(Table1[[#This Row],[LOA]],Table1[[#This Row],[OLOA]:[WOA]],1)</f>
        <v>3</v>
      </c>
      <c r="Y63" s="2">
        <f>_xlfn.RANK.EQ(Table1[[#This Row],[PSO]],Table1[[#This Row],[OLOA]:[WOA]],1)</f>
        <v>5</v>
      </c>
      <c r="Z63" s="2">
        <f>_xlfn.RANK.EQ(Table1[[#This Row],[GA]],Table1[[#This Row],[OLOA]:[WOA]],1)</f>
        <v>4</v>
      </c>
      <c r="AA63" s="2">
        <f>_xlfn.RANK.EQ(Table1[[#This Row],[GSA]],Table1[[#This Row],[OLOA]:[WOA]],1)</f>
        <v>6</v>
      </c>
      <c r="AB63" s="2">
        <f>_xlfn.RANK.EQ(Table1[[#This Row],[WOA]],Table1[[#This Row],[OLOA]:[WOA]],1)</f>
        <v>1</v>
      </c>
    </row>
    <row r="64" spans="1:28" x14ac:dyDescent="0.3">
      <c r="A64" s="12"/>
      <c r="B64" s="18"/>
      <c r="C64" s="12" t="s">
        <v>31</v>
      </c>
      <c r="D64" s="13">
        <v>36.142155042864623</v>
      </c>
      <c r="E64" s="13">
        <v>33.875023016435136</v>
      </c>
      <c r="F64" s="13">
        <v>15.062975908267939</v>
      </c>
      <c r="G64" s="13">
        <v>64.677021446411246</v>
      </c>
      <c r="H64" s="13">
        <v>39.956100809112471</v>
      </c>
      <c r="I64" s="13">
        <v>44.231490276925818</v>
      </c>
      <c r="L64" s="2" t="s">
        <v>31</v>
      </c>
      <c r="M64" s="3">
        <f t="shared" si="6"/>
        <v>36.142155042864623</v>
      </c>
      <c r="N64" s="3">
        <f t="shared" si="7"/>
        <v>33.875023016435136</v>
      </c>
      <c r="O64" s="3">
        <f t="shared" si="8"/>
        <v>15.062975908267939</v>
      </c>
      <c r="P64" s="3">
        <f t="shared" si="9"/>
        <v>64.677021446411246</v>
      </c>
      <c r="Q64" s="3">
        <f t="shared" si="10"/>
        <v>39.956100809112471</v>
      </c>
      <c r="R64" s="3">
        <f t="shared" si="11"/>
        <v>44.231490276925818</v>
      </c>
      <c r="U64" s="6"/>
      <c r="V64" s="2" t="s">
        <v>31</v>
      </c>
    </row>
    <row r="65" spans="1:28" x14ac:dyDescent="0.3">
      <c r="A65" s="12"/>
      <c r="B65" s="19"/>
      <c r="C65" s="8" t="s">
        <v>32</v>
      </c>
      <c r="D65" s="23">
        <v>6.5625000000000003E-2</v>
      </c>
      <c r="E65" s="23">
        <v>2.1874999999999999E-2</v>
      </c>
      <c r="F65" s="23">
        <v>4.2187500000000003E-2</v>
      </c>
      <c r="G65" s="23">
        <v>5.7812500000000003E-2</v>
      </c>
      <c r="H65" s="23">
        <v>0.12656249999999999</v>
      </c>
      <c r="I65" s="23">
        <v>3.5937499999999997E-2</v>
      </c>
      <c r="L65" s="2" t="s">
        <v>32</v>
      </c>
      <c r="M65" s="4">
        <f t="shared" si="6"/>
        <v>6.5625000000000003E-2</v>
      </c>
      <c r="N65" s="4">
        <f t="shared" si="7"/>
        <v>2.1874999999999999E-2</v>
      </c>
      <c r="O65" s="4">
        <f t="shared" si="8"/>
        <v>4.2187500000000003E-2</v>
      </c>
      <c r="P65" s="4">
        <f t="shared" si="9"/>
        <v>5.7812500000000003E-2</v>
      </c>
      <c r="Q65" s="4">
        <f t="shared" si="10"/>
        <v>0.12656249999999999</v>
      </c>
      <c r="R65" s="4">
        <f t="shared" si="11"/>
        <v>3.5937499999999997E-2</v>
      </c>
      <c r="U65" s="6"/>
      <c r="V65" s="2" t="s">
        <v>32</v>
      </c>
    </row>
    <row r="66" spans="1:28" x14ac:dyDescent="0.3">
      <c r="A66" s="12"/>
      <c r="B66" s="17" t="s">
        <v>21</v>
      </c>
      <c r="C66" s="11" t="s">
        <v>30</v>
      </c>
      <c r="D66" s="15">
        <v>2463.8710787444511</v>
      </c>
      <c r="E66" s="15">
        <v>3067.5360659070079</v>
      </c>
      <c r="F66" s="15">
        <v>2884.8331512109576</v>
      </c>
      <c r="G66" s="15">
        <v>3485.2552631844942</v>
      </c>
      <c r="H66" s="15">
        <v>3578.9486005263971</v>
      </c>
      <c r="I66" s="24">
        <v>2410.8997815154935</v>
      </c>
      <c r="K66" s="2" t="s">
        <v>21</v>
      </c>
      <c r="L66" s="2" t="s">
        <v>30</v>
      </c>
      <c r="M66" s="3">
        <f t="shared" si="6"/>
        <v>2463.8710787444511</v>
      </c>
      <c r="N66" s="3">
        <f t="shared" si="7"/>
        <v>3067.5360659070079</v>
      </c>
      <c r="O66" s="3">
        <f t="shared" si="8"/>
        <v>2884.8331512109576</v>
      </c>
      <c r="P66" s="3">
        <f t="shared" si="9"/>
        <v>3485.2552631844942</v>
      </c>
      <c r="Q66" s="3">
        <f t="shared" si="10"/>
        <v>3578.9486005263971</v>
      </c>
      <c r="R66" s="3">
        <f t="shared" si="11"/>
        <v>2410.8997815154935</v>
      </c>
      <c r="U66" s="6" t="s">
        <v>21</v>
      </c>
      <c r="V66" s="2" t="s">
        <v>30</v>
      </c>
      <c r="W66" s="2">
        <f>_xlfn.RANK.EQ(Table1[[#This Row],[OLOA]],Table1[[#This Row],[OLOA]:[WOA]],1)</f>
        <v>2</v>
      </c>
      <c r="X66" s="2">
        <f>_xlfn.RANK.EQ(Table1[[#This Row],[LOA]],Table1[[#This Row],[OLOA]:[WOA]],1)</f>
        <v>4</v>
      </c>
      <c r="Y66" s="2">
        <f>_xlfn.RANK.EQ(Table1[[#This Row],[PSO]],Table1[[#This Row],[OLOA]:[WOA]],1)</f>
        <v>3</v>
      </c>
      <c r="Z66" s="2">
        <f>_xlfn.RANK.EQ(Table1[[#This Row],[GA]],Table1[[#This Row],[OLOA]:[WOA]],1)</f>
        <v>5</v>
      </c>
      <c r="AA66" s="2">
        <f>_xlfn.RANK.EQ(Table1[[#This Row],[GSA]],Table1[[#This Row],[OLOA]:[WOA]],1)</f>
        <v>6</v>
      </c>
      <c r="AB66" s="2">
        <f>_xlfn.RANK.EQ(Table1[[#This Row],[WOA]],Table1[[#This Row],[OLOA]:[WOA]],1)</f>
        <v>1</v>
      </c>
    </row>
    <row r="67" spans="1:28" x14ac:dyDescent="0.3">
      <c r="A67" s="12"/>
      <c r="B67" s="18"/>
      <c r="C67" s="12" t="s">
        <v>31</v>
      </c>
      <c r="D67" s="13">
        <v>150.14097345721066</v>
      </c>
      <c r="E67" s="13">
        <v>232.19120213547566</v>
      </c>
      <c r="F67" s="13">
        <v>219.31211699895516</v>
      </c>
      <c r="G67" s="13">
        <v>383.4220942967379</v>
      </c>
      <c r="H67" s="13">
        <v>466.43568412794411</v>
      </c>
      <c r="I67" s="13">
        <v>46.56455818628914</v>
      </c>
      <c r="L67" s="2" t="s">
        <v>31</v>
      </c>
      <c r="M67" s="3">
        <f t="shared" ref="M67:M92" si="12">D67</f>
        <v>150.14097345721066</v>
      </c>
      <c r="N67" s="3">
        <f t="shared" ref="N67:N92" si="13">E67</f>
        <v>232.19120213547566</v>
      </c>
      <c r="O67" s="3">
        <f t="shared" ref="O67:O92" si="14">F67</f>
        <v>219.31211699895516</v>
      </c>
      <c r="P67" s="3">
        <f t="shared" ref="P67:P92" si="15">G67</f>
        <v>383.4220942967379</v>
      </c>
      <c r="Q67" s="3">
        <f t="shared" ref="Q67:Q92" si="16">H67</f>
        <v>466.43568412794411</v>
      </c>
      <c r="R67" s="3">
        <f t="shared" ref="R67:R92" si="17">I67</f>
        <v>46.56455818628914</v>
      </c>
      <c r="U67" s="6"/>
      <c r="V67" s="2" t="s">
        <v>31</v>
      </c>
    </row>
    <row r="68" spans="1:28" x14ac:dyDescent="0.3">
      <c r="A68" s="12"/>
      <c r="B68" s="19"/>
      <c r="C68" s="8" t="s">
        <v>32</v>
      </c>
      <c r="D68" s="23">
        <v>5.6250000000000001E-2</v>
      </c>
      <c r="E68" s="23">
        <v>2.8125000000000001E-2</v>
      </c>
      <c r="F68" s="23">
        <v>4.3749999999999997E-2</v>
      </c>
      <c r="G68" s="23">
        <v>4.5312499999999999E-2</v>
      </c>
      <c r="H68" s="23">
        <v>0.13906250000000001</v>
      </c>
      <c r="I68" s="23">
        <v>4.8437500000000001E-2</v>
      </c>
      <c r="L68" s="2" t="s">
        <v>32</v>
      </c>
      <c r="M68" s="4">
        <f t="shared" si="12"/>
        <v>5.6250000000000001E-2</v>
      </c>
      <c r="N68" s="4">
        <f t="shared" si="13"/>
        <v>2.8125000000000001E-2</v>
      </c>
      <c r="O68" s="4">
        <f t="shared" si="14"/>
        <v>4.3749999999999997E-2</v>
      </c>
      <c r="P68" s="4">
        <f t="shared" si="15"/>
        <v>4.5312499999999999E-2</v>
      </c>
      <c r="Q68" s="4">
        <f t="shared" si="16"/>
        <v>0.13906250000000001</v>
      </c>
      <c r="R68" s="4">
        <f t="shared" si="17"/>
        <v>4.8437500000000001E-2</v>
      </c>
      <c r="U68" s="6"/>
      <c r="V68" s="2" t="s">
        <v>32</v>
      </c>
    </row>
    <row r="69" spans="1:28" x14ac:dyDescent="0.3">
      <c r="A69" s="12"/>
      <c r="B69" s="17" t="s">
        <v>22</v>
      </c>
      <c r="C69" s="11" t="s">
        <v>30</v>
      </c>
      <c r="D69" s="15">
        <v>2749.324083302336</v>
      </c>
      <c r="E69" s="15">
        <v>2797.2003722945915</v>
      </c>
      <c r="F69" s="24">
        <v>2676.1138670564396</v>
      </c>
      <c r="G69" s="15">
        <v>2842.5697940996943</v>
      </c>
      <c r="H69" s="15">
        <v>2883.136657933916</v>
      </c>
      <c r="I69" s="15">
        <v>2692.0165960564909</v>
      </c>
      <c r="K69" s="2" t="s">
        <v>22</v>
      </c>
      <c r="L69" s="2" t="s">
        <v>30</v>
      </c>
      <c r="M69" s="3">
        <f t="shared" si="12"/>
        <v>2749.324083302336</v>
      </c>
      <c r="N69" s="3">
        <f t="shared" si="13"/>
        <v>2797.2003722945915</v>
      </c>
      <c r="O69" s="3">
        <f t="shared" si="14"/>
        <v>2676.1138670564396</v>
      </c>
      <c r="P69" s="3">
        <f t="shared" si="15"/>
        <v>2842.5697940996943</v>
      </c>
      <c r="Q69" s="3">
        <f t="shared" si="16"/>
        <v>2883.136657933916</v>
      </c>
      <c r="R69" s="3">
        <f t="shared" si="17"/>
        <v>2692.0165960564909</v>
      </c>
      <c r="U69" s="6" t="s">
        <v>22</v>
      </c>
      <c r="V69" s="2" t="s">
        <v>30</v>
      </c>
      <c r="W69" s="2">
        <f>_xlfn.RANK.EQ(Table1[[#This Row],[OLOA]],Table1[[#This Row],[OLOA]:[WOA]],1)</f>
        <v>3</v>
      </c>
      <c r="X69" s="2">
        <f>_xlfn.RANK.EQ(Table1[[#This Row],[LOA]],Table1[[#This Row],[OLOA]:[WOA]],1)</f>
        <v>4</v>
      </c>
      <c r="Y69" s="2">
        <f>_xlfn.RANK.EQ(Table1[[#This Row],[PSO]],Table1[[#This Row],[OLOA]:[WOA]],1)</f>
        <v>1</v>
      </c>
      <c r="Z69" s="2">
        <f>_xlfn.RANK.EQ(Table1[[#This Row],[GA]],Table1[[#This Row],[OLOA]:[WOA]],1)</f>
        <v>5</v>
      </c>
      <c r="AA69" s="2">
        <f>_xlfn.RANK.EQ(Table1[[#This Row],[GSA]],Table1[[#This Row],[OLOA]:[WOA]],1)</f>
        <v>6</v>
      </c>
      <c r="AB69" s="2">
        <f>_xlfn.RANK.EQ(Table1[[#This Row],[WOA]],Table1[[#This Row],[OLOA]:[WOA]],1)</f>
        <v>2</v>
      </c>
    </row>
    <row r="70" spans="1:28" x14ac:dyDescent="0.3">
      <c r="A70" s="12"/>
      <c r="B70" s="18"/>
      <c r="C70" s="12" t="s">
        <v>31</v>
      </c>
      <c r="D70" s="13">
        <v>54.087909938284731</v>
      </c>
      <c r="E70" s="13">
        <v>43.497950516870574</v>
      </c>
      <c r="F70" s="13">
        <v>18.592583331788191</v>
      </c>
      <c r="G70" s="13">
        <v>62.467536726133019</v>
      </c>
      <c r="H70" s="13">
        <v>115.33830653934366</v>
      </c>
      <c r="I70" s="13">
        <v>33.452858888006375</v>
      </c>
      <c r="L70" s="2" t="s">
        <v>31</v>
      </c>
      <c r="M70" s="3">
        <f t="shared" si="12"/>
        <v>54.087909938284731</v>
      </c>
      <c r="N70" s="3">
        <f t="shared" si="13"/>
        <v>43.497950516870574</v>
      </c>
      <c r="O70" s="3">
        <f t="shared" si="14"/>
        <v>18.592583331788191</v>
      </c>
      <c r="P70" s="3">
        <f t="shared" si="15"/>
        <v>62.467536726133019</v>
      </c>
      <c r="Q70" s="3">
        <f t="shared" si="16"/>
        <v>115.33830653934366</v>
      </c>
      <c r="R70" s="3">
        <f t="shared" si="17"/>
        <v>33.452858888006375</v>
      </c>
      <c r="U70" s="6"/>
      <c r="V70" s="2" t="s">
        <v>31</v>
      </c>
    </row>
    <row r="71" spans="1:28" x14ac:dyDescent="0.3">
      <c r="A71" s="12"/>
      <c r="B71" s="19"/>
      <c r="C71" s="8" t="s">
        <v>32</v>
      </c>
      <c r="D71" s="23">
        <v>7.9687499999999994E-2</v>
      </c>
      <c r="E71" s="23">
        <v>3.5937499999999997E-2</v>
      </c>
      <c r="F71" s="23">
        <v>3.90625E-2</v>
      </c>
      <c r="G71" s="23">
        <v>6.25E-2</v>
      </c>
      <c r="H71" s="23">
        <v>0.13750000000000001</v>
      </c>
      <c r="I71" s="23">
        <v>0.05</v>
      </c>
      <c r="L71" s="2" t="s">
        <v>32</v>
      </c>
      <c r="M71" s="4">
        <f t="shared" si="12"/>
        <v>7.9687499999999994E-2</v>
      </c>
      <c r="N71" s="4">
        <f t="shared" si="13"/>
        <v>3.5937499999999997E-2</v>
      </c>
      <c r="O71" s="4">
        <f t="shared" si="14"/>
        <v>3.90625E-2</v>
      </c>
      <c r="P71" s="4">
        <f t="shared" si="15"/>
        <v>6.25E-2</v>
      </c>
      <c r="Q71" s="4">
        <f t="shared" si="16"/>
        <v>0.13750000000000001</v>
      </c>
      <c r="R71" s="4">
        <f t="shared" si="17"/>
        <v>0.05</v>
      </c>
      <c r="U71" s="6"/>
      <c r="V71" s="2" t="s">
        <v>32</v>
      </c>
    </row>
    <row r="72" spans="1:28" x14ac:dyDescent="0.3">
      <c r="A72" s="12"/>
      <c r="B72" s="17" t="s">
        <v>23</v>
      </c>
      <c r="C72" s="11" t="s">
        <v>30</v>
      </c>
      <c r="D72" s="24">
        <v>2739.6294033121494</v>
      </c>
      <c r="E72" s="15">
        <v>2904.3250522868461</v>
      </c>
      <c r="F72" s="15">
        <v>2805.433354925598</v>
      </c>
      <c r="G72" s="15">
        <v>2944.0136041189971</v>
      </c>
      <c r="H72" s="15">
        <v>3007.9456273636238</v>
      </c>
      <c r="I72" s="15">
        <v>2796.5097038084245</v>
      </c>
      <c r="K72" s="2" t="s">
        <v>23</v>
      </c>
      <c r="L72" s="2" t="s">
        <v>30</v>
      </c>
      <c r="M72" s="3">
        <f t="shared" si="12"/>
        <v>2739.6294033121494</v>
      </c>
      <c r="N72" s="3">
        <f t="shared" si="13"/>
        <v>2904.3250522868461</v>
      </c>
      <c r="O72" s="3">
        <f t="shared" si="14"/>
        <v>2805.433354925598</v>
      </c>
      <c r="P72" s="3">
        <f t="shared" si="15"/>
        <v>2944.0136041189971</v>
      </c>
      <c r="Q72" s="3">
        <f t="shared" si="16"/>
        <v>3007.9456273636238</v>
      </c>
      <c r="R72" s="3">
        <f t="shared" si="17"/>
        <v>2796.5097038084245</v>
      </c>
      <c r="U72" s="6" t="s">
        <v>23</v>
      </c>
      <c r="V72" s="2" t="s">
        <v>30</v>
      </c>
      <c r="W72" s="2">
        <f>_xlfn.RANK.EQ(Table1[[#This Row],[OLOA]],Table1[[#This Row],[OLOA]:[WOA]],1)</f>
        <v>1</v>
      </c>
      <c r="X72" s="2">
        <f>_xlfn.RANK.EQ(Table1[[#This Row],[LOA]],Table1[[#This Row],[OLOA]:[WOA]],1)</f>
        <v>4</v>
      </c>
      <c r="Y72" s="2">
        <f>_xlfn.RANK.EQ(Table1[[#This Row],[PSO]],Table1[[#This Row],[OLOA]:[WOA]],1)</f>
        <v>3</v>
      </c>
      <c r="Z72" s="2">
        <f>_xlfn.RANK.EQ(Table1[[#This Row],[GA]],Table1[[#This Row],[OLOA]:[WOA]],1)</f>
        <v>5</v>
      </c>
      <c r="AA72" s="2">
        <f>_xlfn.RANK.EQ(Table1[[#This Row],[GSA]],Table1[[#This Row],[OLOA]:[WOA]],1)</f>
        <v>6</v>
      </c>
      <c r="AB72" s="2">
        <f>_xlfn.RANK.EQ(Table1[[#This Row],[WOA]],Table1[[#This Row],[OLOA]:[WOA]],1)</f>
        <v>2</v>
      </c>
    </row>
    <row r="73" spans="1:28" x14ac:dyDescent="0.3">
      <c r="A73" s="12"/>
      <c r="B73" s="18"/>
      <c r="C73" s="12" t="s">
        <v>31</v>
      </c>
      <c r="D73" s="13">
        <v>173.49925709910588</v>
      </c>
      <c r="E73" s="13">
        <v>99.683181173143183</v>
      </c>
      <c r="F73" s="13">
        <v>26.151559249713287</v>
      </c>
      <c r="G73" s="13">
        <v>66.041283076808824</v>
      </c>
      <c r="H73" s="13">
        <v>120.27346938254897</v>
      </c>
      <c r="I73" s="13">
        <v>67.585359283420786</v>
      </c>
      <c r="L73" s="2" t="s">
        <v>31</v>
      </c>
      <c r="M73" s="3">
        <f t="shared" si="12"/>
        <v>173.49925709910588</v>
      </c>
      <c r="N73" s="3">
        <f t="shared" si="13"/>
        <v>99.683181173143183</v>
      </c>
      <c r="O73" s="3">
        <f t="shared" si="14"/>
        <v>26.151559249713287</v>
      </c>
      <c r="P73" s="3">
        <f t="shared" si="15"/>
        <v>66.041283076808824</v>
      </c>
      <c r="Q73" s="3">
        <f t="shared" si="16"/>
        <v>120.27346938254897</v>
      </c>
      <c r="R73" s="3">
        <f t="shared" si="17"/>
        <v>67.585359283420786</v>
      </c>
      <c r="U73" s="6"/>
      <c r="V73" s="2" t="s">
        <v>31</v>
      </c>
    </row>
    <row r="74" spans="1:28" x14ac:dyDescent="0.3">
      <c r="A74" s="12"/>
      <c r="B74" s="19"/>
      <c r="C74" s="8" t="s">
        <v>32</v>
      </c>
      <c r="D74" s="23">
        <v>7.9687499999999994E-2</v>
      </c>
      <c r="E74" s="23">
        <v>3.4375000000000003E-2</v>
      </c>
      <c r="F74" s="23">
        <v>4.8437500000000001E-2</v>
      </c>
      <c r="G74" s="23">
        <v>6.25E-2</v>
      </c>
      <c r="H74" s="23">
        <v>0.14687500000000001</v>
      </c>
      <c r="I74" s="23">
        <v>4.6875E-2</v>
      </c>
      <c r="L74" s="2" t="s">
        <v>32</v>
      </c>
      <c r="M74" s="4">
        <f t="shared" si="12"/>
        <v>7.9687499999999994E-2</v>
      </c>
      <c r="N74" s="4">
        <f t="shared" si="13"/>
        <v>3.4375000000000003E-2</v>
      </c>
      <c r="O74" s="4">
        <f t="shared" si="14"/>
        <v>4.8437500000000001E-2</v>
      </c>
      <c r="P74" s="4">
        <f t="shared" si="15"/>
        <v>6.25E-2</v>
      </c>
      <c r="Q74" s="4">
        <f t="shared" si="16"/>
        <v>0.14687500000000001</v>
      </c>
      <c r="R74" s="4">
        <f t="shared" si="17"/>
        <v>4.6875E-2</v>
      </c>
      <c r="U74" s="6"/>
      <c r="V74" s="2" t="s">
        <v>32</v>
      </c>
    </row>
    <row r="75" spans="1:28" x14ac:dyDescent="0.3">
      <c r="A75" s="12"/>
      <c r="B75" s="17" t="s">
        <v>24</v>
      </c>
      <c r="C75" s="11" t="s">
        <v>30</v>
      </c>
      <c r="D75" s="24">
        <v>2979.8915256864902</v>
      </c>
      <c r="E75" s="15">
        <v>3674.409632349274</v>
      </c>
      <c r="F75" s="15">
        <v>3185.7785853511241</v>
      </c>
      <c r="G75" s="15">
        <v>4459.6378808651261</v>
      </c>
      <c r="H75" s="15">
        <v>3703.8591556705205</v>
      </c>
      <c r="I75" s="15">
        <v>3072.4912642037234</v>
      </c>
      <c r="K75" s="2" t="s">
        <v>24</v>
      </c>
      <c r="L75" s="2" t="s">
        <v>30</v>
      </c>
      <c r="M75" s="3">
        <f t="shared" si="12"/>
        <v>2979.8915256864902</v>
      </c>
      <c r="N75" s="3">
        <f t="shared" si="13"/>
        <v>3674.409632349274</v>
      </c>
      <c r="O75" s="3">
        <f t="shared" si="14"/>
        <v>3185.7785853511241</v>
      </c>
      <c r="P75" s="3">
        <f t="shared" si="15"/>
        <v>4459.6378808651261</v>
      </c>
      <c r="Q75" s="3">
        <f t="shared" si="16"/>
        <v>3703.8591556705205</v>
      </c>
      <c r="R75" s="3">
        <f t="shared" si="17"/>
        <v>3072.4912642037234</v>
      </c>
      <c r="U75" s="6" t="s">
        <v>24</v>
      </c>
      <c r="V75" s="2" t="s">
        <v>30</v>
      </c>
      <c r="W75" s="2">
        <f>_xlfn.RANK.EQ(Table1[[#This Row],[OLOA]],Table1[[#This Row],[OLOA]:[WOA]],1)</f>
        <v>1</v>
      </c>
      <c r="X75" s="2">
        <f>_xlfn.RANK.EQ(Table1[[#This Row],[LOA]],Table1[[#This Row],[OLOA]:[WOA]],1)</f>
        <v>4</v>
      </c>
      <c r="Y75" s="2">
        <f>_xlfn.RANK.EQ(Table1[[#This Row],[PSO]],Table1[[#This Row],[OLOA]:[WOA]],1)</f>
        <v>3</v>
      </c>
      <c r="Z75" s="2">
        <f>_xlfn.RANK.EQ(Table1[[#This Row],[GA]],Table1[[#This Row],[OLOA]:[WOA]],1)</f>
        <v>6</v>
      </c>
      <c r="AA75" s="2">
        <f>_xlfn.RANK.EQ(Table1[[#This Row],[GSA]],Table1[[#This Row],[OLOA]:[WOA]],1)</f>
        <v>5</v>
      </c>
      <c r="AB75" s="2">
        <f>_xlfn.RANK.EQ(Table1[[#This Row],[WOA]],Table1[[#This Row],[OLOA]:[WOA]],1)</f>
        <v>2</v>
      </c>
    </row>
    <row r="76" spans="1:28" x14ac:dyDescent="0.3">
      <c r="A76" s="12"/>
      <c r="B76" s="18"/>
      <c r="C76" s="12" t="s">
        <v>31</v>
      </c>
      <c r="D76" s="13">
        <v>23.146646155981173</v>
      </c>
      <c r="E76" s="13">
        <v>253.09135280504577</v>
      </c>
      <c r="F76" s="13">
        <v>204.91151766992195</v>
      </c>
      <c r="G76" s="13">
        <v>565.45620934897852</v>
      </c>
      <c r="H76" s="13">
        <v>248.97699633123329</v>
      </c>
      <c r="I76" s="13">
        <v>209.88484190305508</v>
      </c>
      <c r="L76" s="2" t="s">
        <v>31</v>
      </c>
      <c r="M76" s="3">
        <f t="shared" si="12"/>
        <v>23.146646155981173</v>
      </c>
      <c r="N76" s="3">
        <f t="shared" si="13"/>
        <v>253.09135280504577</v>
      </c>
      <c r="O76" s="3">
        <f t="shared" si="14"/>
        <v>204.91151766992195</v>
      </c>
      <c r="P76" s="3">
        <f t="shared" si="15"/>
        <v>565.45620934897852</v>
      </c>
      <c r="Q76" s="3">
        <f t="shared" si="16"/>
        <v>248.97699633123329</v>
      </c>
      <c r="R76" s="3">
        <f t="shared" si="17"/>
        <v>209.88484190305508</v>
      </c>
      <c r="U76" s="6"/>
      <c r="V76" s="2" t="s">
        <v>31</v>
      </c>
    </row>
    <row r="77" spans="1:28" x14ac:dyDescent="0.3">
      <c r="A77" s="12"/>
      <c r="B77" s="19"/>
      <c r="C77" s="8" t="s">
        <v>32</v>
      </c>
      <c r="D77" s="23">
        <v>5.7812500000000003E-2</v>
      </c>
      <c r="E77" s="23">
        <v>3.7499999999999999E-2</v>
      </c>
      <c r="F77" s="23">
        <v>2.9687499999999999E-2</v>
      </c>
      <c r="G77" s="23">
        <v>7.03125E-2</v>
      </c>
      <c r="H77" s="23">
        <v>0.1484375</v>
      </c>
      <c r="I77" s="23">
        <v>6.25E-2</v>
      </c>
      <c r="L77" s="2" t="s">
        <v>32</v>
      </c>
      <c r="M77" s="4">
        <f t="shared" si="12"/>
        <v>5.7812500000000003E-2</v>
      </c>
      <c r="N77" s="4">
        <f t="shared" si="13"/>
        <v>3.7499999999999999E-2</v>
      </c>
      <c r="O77" s="4">
        <f t="shared" si="14"/>
        <v>2.9687499999999999E-2</v>
      </c>
      <c r="P77" s="4">
        <f t="shared" si="15"/>
        <v>7.03125E-2</v>
      </c>
      <c r="Q77" s="4">
        <f t="shared" si="16"/>
        <v>0.1484375</v>
      </c>
      <c r="R77" s="4">
        <f t="shared" si="17"/>
        <v>6.25E-2</v>
      </c>
      <c r="U77" s="6"/>
      <c r="V77" s="2" t="s">
        <v>32</v>
      </c>
    </row>
    <row r="78" spans="1:28" x14ac:dyDescent="0.3">
      <c r="A78" s="12"/>
      <c r="B78" s="17" t="s">
        <v>25</v>
      </c>
      <c r="C78" s="11" t="s">
        <v>30</v>
      </c>
      <c r="D78" s="15">
        <v>3935.8284441589667</v>
      </c>
      <c r="E78" s="15">
        <v>4151.230667847648</v>
      </c>
      <c r="F78" s="24">
        <v>3463.9434866736729</v>
      </c>
      <c r="G78" s="15">
        <v>4506.4447004446283</v>
      </c>
      <c r="H78" s="15">
        <v>4505.4123492123017</v>
      </c>
      <c r="I78" s="15">
        <v>3962.995658102689</v>
      </c>
      <c r="K78" s="2" t="s">
        <v>25</v>
      </c>
      <c r="L78" s="2" t="s">
        <v>30</v>
      </c>
      <c r="M78" s="3">
        <f t="shared" si="12"/>
        <v>3935.8284441589667</v>
      </c>
      <c r="N78" s="3">
        <f t="shared" si="13"/>
        <v>4151.230667847648</v>
      </c>
      <c r="O78" s="3">
        <f t="shared" si="14"/>
        <v>3463.9434866736729</v>
      </c>
      <c r="P78" s="3">
        <f t="shared" si="15"/>
        <v>4506.4447004446283</v>
      </c>
      <c r="Q78" s="3">
        <f t="shared" si="16"/>
        <v>4505.4123492123017</v>
      </c>
      <c r="R78" s="3">
        <f t="shared" si="17"/>
        <v>3962.995658102689</v>
      </c>
      <c r="U78" s="6" t="s">
        <v>25</v>
      </c>
      <c r="V78" s="2" t="s">
        <v>30</v>
      </c>
      <c r="W78" s="2">
        <f>_xlfn.RANK.EQ(Table1[[#This Row],[OLOA]],Table1[[#This Row],[OLOA]:[WOA]],1)</f>
        <v>2</v>
      </c>
      <c r="X78" s="2">
        <f>_xlfn.RANK.EQ(Table1[[#This Row],[LOA]],Table1[[#This Row],[OLOA]:[WOA]],1)</f>
        <v>4</v>
      </c>
      <c r="Y78" s="2">
        <f>_xlfn.RANK.EQ(Table1[[#This Row],[PSO]],Table1[[#This Row],[OLOA]:[WOA]],1)</f>
        <v>1</v>
      </c>
      <c r="Z78" s="2">
        <f>_xlfn.RANK.EQ(Table1[[#This Row],[GA]],Table1[[#This Row],[OLOA]:[WOA]],1)</f>
        <v>6</v>
      </c>
      <c r="AA78" s="2">
        <f>_xlfn.RANK.EQ(Table1[[#This Row],[GSA]],Table1[[#This Row],[OLOA]:[WOA]],1)</f>
        <v>5</v>
      </c>
      <c r="AB78" s="2">
        <f>_xlfn.RANK.EQ(Table1[[#This Row],[WOA]],Table1[[#This Row],[OLOA]:[WOA]],1)</f>
        <v>3</v>
      </c>
    </row>
    <row r="79" spans="1:28" x14ac:dyDescent="0.3">
      <c r="A79" s="12"/>
      <c r="B79" s="18"/>
      <c r="C79" s="12" t="s">
        <v>31</v>
      </c>
      <c r="D79" s="13">
        <v>581.37127427528458</v>
      </c>
      <c r="E79" s="13">
        <v>339.52580782668355</v>
      </c>
      <c r="F79" s="13">
        <v>466.4200322127748</v>
      </c>
      <c r="G79" s="13">
        <v>424.93523828772129</v>
      </c>
      <c r="H79" s="13">
        <v>437.66639549887486</v>
      </c>
      <c r="I79" s="13">
        <v>643.74306579422932</v>
      </c>
      <c r="L79" s="2" t="s">
        <v>31</v>
      </c>
      <c r="M79" s="3">
        <f t="shared" si="12"/>
        <v>581.37127427528458</v>
      </c>
      <c r="N79" s="3">
        <f t="shared" si="13"/>
        <v>339.52580782668355</v>
      </c>
      <c r="O79" s="3">
        <f t="shared" si="14"/>
        <v>466.4200322127748</v>
      </c>
      <c r="P79" s="3">
        <f t="shared" si="15"/>
        <v>424.93523828772129</v>
      </c>
      <c r="Q79" s="3">
        <f t="shared" si="16"/>
        <v>437.66639549887486</v>
      </c>
      <c r="R79" s="3">
        <f t="shared" si="17"/>
        <v>643.74306579422932</v>
      </c>
      <c r="U79" s="6"/>
      <c r="V79" s="2" t="s">
        <v>31</v>
      </c>
    </row>
    <row r="80" spans="1:28" x14ac:dyDescent="0.3">
      <c r="A80" s="12"/>
      <c r="B80" s="19"/>
      <c r="C80" s="8" t="s">
        <v>32</v>
      </c>
      <c r="D80" s="23">
        <v>0.1015625</v>
      </c>
      <c r="E80" s="23">
        <v>3.90625E-2</v>
      </c>
      <c r="F80" s="23">
        <v>4.5312499999999999E-2</v>
      </c>
      <c r="G80" s="23">
        <v>6.4062499999999994E-2</v>
      </c>
      <c r="H80" s="23">
        <v>0.14374999999999999</v>
      </c>
      <c r="I80" s="23">
        <v>5.46875E-2</v>
      </c>
      <c r="L80" s="2" t="s">
        <v>32</v>
      </c>
      <c r="M80" s="4">
        <f t="shared" si="12"/>
        <v>0.1015625</v>
      </c>
      <c r="N80" s="4">
        <f t="shared" si="13"/>
        <v>3.90625E-2</v>
      </c>
      <c r="O80" s="4">
        <f t="shared" si="14"/>
        <v>4.5312499999999999E-2</v>
      </c>
      <c r="P80" s="4">
        <f t="shared" si="15"/>
        <v>6.4062499999999994E-2</v>
      </c>
      <c r="Q80" s="4">
        <f t="shared" si="16"/>
        <v>0.14374999999999999</v>
      </c>
      <c r="R80" s="4">
        <f t="shared" si="17"/>
        <v>5.46875E-2</v>
      </c>
      <c r="U80" s="6"/>
      <c r="V80" s="2" t="s">
        <v>32</v>
      </c>
    </row>
    <row r="81" spans="1:28" x14ac:dyDescent="0.3">
      <c r="A81" s="12"/>
      <c r="B81" s="17" t="s">
        <v>26</v>
      </c>
      <c r="C81" s="11" t="s">
        <v>30</v>
      </c>
      <c r="D81" s="15">
        <v>3283.4157147118835</v>
      </c>
      <c r="E81" s="15">
        <v>3330.7661809162009</v>
      </c>
      <c r="F81" s="24">
        <v>3136.6282469380362</v>
      </c>
      <c r="G81" s="15">
        <v>3347.6243843506577</v>
      </c>
      <c r="H81" s="15">
        <v>3465.6196816004885</v>
      </c>
      <c r="I81" s="15">
        <v>3165.7671757291764</v>
      </c>
      <c r="K81" s="2" t="s">
        <v>26</v>
      </c>
      <c r="L81" s="2" t="s">
        <v>30</v>
      </c>
      <c r="M81" s="3">
        <f t="shared" si="12"/>
        <v>3283.4157147118835</v>
      </c>
      <c r="N81" s="3">
        <f t="shared" si="13"/>
        <v>3330.7661809162009</v>
      </c>
      <c r="O81" s="3">
        <f t="shared" si="14"/>
        <v>3136.6282469380362</v>
      </c>
      <c r="P81" s="3">
        <f t="shared" si="15"/>
        <v>3347.6243843506577</v>
      </c>
      <c r="Q81" s="3">
        <f t="shared" si="16"/>
        <v>3465.6196816004885</v>
      </c>
      <c r="R81" s="3">
        <f t="shared" si="17"/>
        <v>3165.7671757291764</v>
      </c>
      <c r="U81" s="6" t="s">
        <v>26</v>
      </c>
      <c r="V81" s="2" t="s">
        <v>30</v>
      </c>
      <c r="W81" s="2">
        <f>_xlfn.RANK.EQ(Table1[[#This Row],[OLOA]],Table1[[#This Row],[OLOA]:[WOA]],1)</f>
        <v>3</v>
      </c>
      <c r="X81" s="2">
        <f>_xlfn.RANK.EQ(Table1[[#This Row],[LOA]],Table1[[#This Row],[OLOA]:[WOA]],1)</f>
        <v>4</v>
      </c>
      <c r="Y81" s="2">
        <f>_xlfn.RANK.EQ(Table1[[#This Row],[PSO]],Table1[[#This Row],[OLOA]:[WOA]],1)</f>
        <v>1</v>
      </c>
      <c r="Z81" s="2">
        <f>_xlfn.RANK.EQ(Table1[[#This Row],[GA]],Table1[[#This Row],[OLOA]:[WOA]],1)</f>
        <v>5</v>
      </c>
      <c r="AA81" s="2">
        <f>_xlfn.RANK.EQ(Table1[[#This Row],[GSA]],Table1[[#This Row],[OLOA]:[WOA]],1)</f>
        <v>6</v>
      </c>
      <c r="AB81" s="2">
        <f>_xlfn.RANK.EQ(Table1[[#This Row],[WOA]],Table1[[#This Row],[OLOA]:[WOA]],1)</f>
        <v>2</v>
      </c>
    </row>
    <row r="82" spans="1:28" x14ac:dyDescent="0.3">
      <c r="A82" s="12"/>
      <c r="B82" s="18"/>
      <c r="C82" s="12" t="s">
        <v>31</v>
      </c>
      <c r="D82" s="13">
        <v>52.918076041079246</v>
      </c>
      <c r="E82" s="13">
        <v>87.263089501544556</v>
      </c>
      <c r="F82" s="13">
        <v>31.483923390273905</v>
      </c>
      <c r="G82" s="13">
        <v>62.0013577443099</v>
      </c>
      <c r="H82" s="13">
        <v>106.52416060859291</v>
      </c>
      <c r="I82" s="13">
        <v>31.081212820406147</v>
      </c>
      <c r="L82" s="2" t="s">
        <v>31</v>
      </c>
      <c r="M82" s="3">
        <f t="shared" si="12"/>
        <v>52.918076041079246</v>
      </c>
      <c r="N82" s="3">
        <f t="shared" si="13"/>
        <v>87.263089501544556</v>
      </c>
      <c r="O82" s="3">
        <f t="shared" si="14"/>
        <v>31.483923390273905</v>
      </c>
      <c r="P82" s="3">
        <f t="shared" si="15"/>
        <v>62.0013577443099</v>
      </c>
      <c r="Q82" s="3">
        <f t="shared" si="16"/>
        <v>106.52416060859291</v>
      </c>
      <c r="R82" s="3">
        <f t="shared" si="17"/>
        <v>31.081212820406147</v>
      </c>
      <c r="U82" s="6"/>
      <c r="V82" s="2" t="s">
        <v>31</v>
      </c>
    </row>
    <row r="83" spans="1:28" x14ac:dyDescent="0.3">
      <c r="A83" s="12"/>
      <c r="B83" s="19"/>
      <c r="C83" s="8" t="s">
        <v>32</v>
      </c>
      <c r="D83" s="23">
        <v>0.1015625</v>
      </c>
      <c r="E83" s="23">
        <v>3.90625E-2</v>
      </c>
      <c r="F83" s="23">
        <v>5.1562499999999997E-2</v>
      </c>
      <c r="G83" s="23">
        <v>7.1874999999999994E-2</v>
      </c>
      <c r="H83" s="23">
        <v>0.13593749999999999</v>
      </c>
      <c r="I83" s="23">
        <v>0.05</v>
      </c>
      <c r="L83" s="2" t="s">
        <v>32</v>
      </c>
      <c r="M83" s="4">
        <f t="shared" si="12"/>
        <v>0.1015625</v>
      </c>
      <c r="N83" s="4">
        <f t="shared" si="13"/>
        <v>3.90625E-2</v>
      </c>
      <c r="O83" s="4">
        <f t="shared" si="14"/>
        <v>5.1562499999999997E-2</v>
      </c>
      <c r="P83" s="4">
        <f t="shared" si="15"/>
        <v>7.1874999999999994E-2</v>
      </c>
      <c r="Q83" s="4">
        <f t="shared" si="16"/>
        <v>0.13593749999999999</v>
      </c>
      <c r="R83" s="4">
        <f t="shared" si="17"/>
        <v>0.05</v>
      </c>
      <c r="U83" s="6"/>
      <c r="V83" s="2" t="s">
        <v>32</v>
      </c>
    </row>
    <row r="84" spans="1:28" x14ac:dyDescent="0.3">
      <c r="A84" s="12"/>
      <c r="B84" s="17" t="s">
        <v>27</v>
      </c>
      <c r="C84" s="11" t="s">
        <v>30</v>
      </c>
      <c r="D84" s="15">
        <v>3587.2342116755158</v>
      </c>
      <c r="E84" s="15">
        <v>3859.82766855506</v>
      </c>
      <c r="F84" s="24">
        <v>3479.5383776684912</v>
      </c>
      <c r="G84" s="15">
        <v>3885.1696293463815</v>
      </c>
      <c r="H84" s="15">
        <v>3901.2353185822039</v>
      </c>
      <c r="I84" s="15">
        <v>3559.7975446902883</v>
      </c>
      <c r="K84" s="2" t="s">
        <v>27</v>
      </c>
      <c r="L84" s="2" t="s">
        <v>30</v>
      </c>
      <c r="M84" s="3">
        <f t="shared" si="12"/>
        <v>3587.2342116755158</v>
      </c>
      <c r="N84" s="3">
        <f t="shared" si="13"/>
        <v>3859.82766855506</v>
      </c>
      <c r="O84" s="3">
        <f t="shared" si="14"/>
        <v>3479.5383776684912</v>
      </c>
      <c r="P84" s="3">
        <f t="shared" si="15"/>
        <v>3885.1696293463815</v>
      </c>
      <c r="Q84" s="3">
        <f t="shared" si="16"/>
        <v>3901.2353185822039</v>
      </c>
      <c r="R84" s="3">
        <f t="shared" si="17"/>
        <v>3559.7975446902883</v>
      </c>
      <c r="U84" s="6" t="s">
        <v>27</v>
      </c>
      <c r="V84" s="2" t="s">
        <v>30</v>
      </c>
      <c r="W84" s="2">
        <f>_xlfn.RANK.EQ(Table1[[#This Row],[OLOA]],Table1[[#This Row],[OLOA]:[WOA]],1)</f>
        <v>3</v>
      </c>
      <c r="X84" s="2">
        <f>_xlfn.RANK.EQ(Table1[[#This Row],[LOA]],Table1[[#This Row],[OLOA]:[WOA]],1)</f>
        <v>4</v>
      </c>
      <c r="Y84" s="2">
        <f>_xlfn.RANK.EQ(Table1[[#This Row],[PSO]],Table1[[#This Row],[OLOA]:[WOA]],1)</f>
        <v>1</v>
      </c>
      <c r="Z84" s="2">
        <f>_xlfn.RANK.EQ(Table1[[#This Row],[GA]],Table1[[#This Row],[OLOA]:[WOA]],1)</f>
        <v>5</v>
      </c>
      <c r="AA84" s="2">
        <f>_xlfn.RANK.EQ(Table1[[#This Row],[GSA]],Table1[[#This Row],[OLOA]:[WOA]],1)</f>
        <v>6</v>
      </c>
      <c r="AB84" s="2">
        <f>_xlfn.RANK.EQ(Table1[[#This Row],[WOA]],Table1[[#This Row],[OLOA]:[WOA]],1)</f>
        <v>2</v>
      </c>
    </row>
    <row r="85" spans="1:28" x14ac:dyDescent="0.3">
      <c r="A85" s="12"/>
      <c r="B85" s="18"/>
      <c r="C85" s="12" t="s">
        <v>31</v>
      </c>
      <c r="D85" s="13">
        <v>176.28940533120698</v>
      </c>
      <c r="E85" s="13">
        <v>158.03252141402862</v>
      </c>
      <c r="F85" s="13">
        <v>210.64487930512141</v>
      </c>
      <c r="G85" s="13">
        <v>223.5052292453997</v>
      </c>
      <c r="H85" s="13">
        <v>143.93714570442665</v>
      </c>
      <c r="I85" s="13">
        <v>148.1136232192211</v>
      </c>
      <c r="L85" s="2" t="s">
        <v>31</v>
      </c>
      <c r="M85" s="3">
        <f t="shared" si="12"/>
        <v>176.28940533120698</v>
      </c>
      <c r="N85" s="3">
        <f t="shared" si="13"/>
        <v>158.03252141402862</v>
      </c>
      <c r="O85" s="3">
        <f t="shared" si="14"/>
        <v>210.64487930512141</v>
      </c>
      <c r="P85" s="3">
        <f t="shared" si="15"/>
        <v>223.5052292453997</v>
      </c>
      <c r="Q85" s="3">
        <f t="shared" si="16"/>
        <v>143.93714570442665</v>
      </c>
      <c r="R85" s="3">
        <f t="shared" si="17"/>
        <v>148.1136232192211</v>
      </c>
      <c r="U85" s="6"/>
      <c r="V85" s="2" t="s">
        <v>31</v>
      </c>
    </row>
    <row r="86" spans="1:28" x14ac:dyDescent="0.3">
      <c r="A86" s="12"/>
      <c r="B86" s="19"/>
      <c r="C86" s="8" t="s">
        <v>32</v>
      </c>
      <c r="D86" s="23">
        <v>8.9062500000000003E-2</v>
      </c>
      <c r="E86" s="23">
        <v>3.4375000000000003E-2</v>
      </c>
      <c r="F86" s="23">
        <v>4.3749999999999997E-2</v>
      </c>
      <c r="G86" s="23">
        <v>6.4062499999999994E-2</v>
      </c>
      <c r="H86" s="23">
        <v>0.13906250000000001</v>
      </c>
      <c r="I86" s="23">
        <v>5.6250000000000001E-2</v>
      </c>
      <c r="L86" s="2" t="s">
        <v>32</v>
      </c>
      <c r="M86" s="4">
        <f t="shared" si="12"/>
        <v>8.9062500000000003E-2</v>
      </c>
      <c r="N86" s="4">
        <f t="shared" si="13"/>
        <v>3.4375000000000003E-2</v>
      </c>
      <c r="O86" s="4">
        <f t="shared" si="14"/>
        <v>4.3749999999999997E-2</v>
      </c>
      <c r="P86" s="4">
        <f t="shared" si="15"/>
        <v>6.4062499999999994E-2</v>
      </c>
      <c r="Q86" s="4">
        <f t="shared" si="16"/>
        <v>0.13906250000000001</v>
      </c>
      <c r="R86" s="4">
        <f t="shared" si="17"/>
        <v>5.6250000000000001E-2</v>
      </c>
      <c r="U86" s="6"/>
      <c r="V86" s="2" t="s">
        <v>32</v>
      </c>
    </row>
    <row r="87" spans="1:28" x14ac:dyDescent="0.3">
      <c r="A87" s="12"/>
      <c r="B87" s="17" t="s">
        <v>28</v>
      </c>
      <c r="C87" s="11" t="s">
        <v>30</v>
      </c>
      <c r="D87" s="15">
        <v>3397.1791590503867</v>
      </c>
      <c r="E87" s="15">
        <v>3485.9508169501642</v>
      </c>
      <c r="F87" s="24">
        <v>3368.7624471435438</v>
      </c>
      <c r="G87" s="15">
        <v>4038.8788551881967</v>
      </c>
      <c r="H87" s="15">
        <v>3854.5621476935644</v>
      </c>
      <c r="I87" s="15">
        <v>3486.7458752860061</v>
      </c>
      <c r="K87" s="2" t="s">
        <v>28</v>
      </c>
      <c r="L87" s="2" t="s">
        <v>30</v>
      </c>
      <c r="M87" s="3">
        <f t="shared" si="12"/>
        <v>3397.1791590503867</v>
      </c>
      <c r="N87" s="3">
        <f t="shared" si="13"/>
        <v>3485.9508169501642</v>
      </c>
      <c r="O87" s="3">
        <f t="shared" si="14"/>
        <v>3368.7624471435438</v>
      </c>
      <c r="P87" s="3">
        <f t="shared" si="15"/>
        <v>4038.8788551881967</v>
      </c>
      <c r="Q87" s="3">
        <f t="shared" si="16"/>
        <v>3854.5621476935644</v>
      </c>
      <c r="R87" s="3">
        <f t="shared" si="17"/>
        <v>3486.7458752860061</v>
      </c>
      <c r="U87" s="6" t="s">
        <v>28</v>
      </c>
      <c r="V87" s="2" t="s">
        <v>30</v>
      </c>
      <c r="W87" s="2">
        <f>_xlfn.RANK.EQ(Table1[[#This Row],[OLOA]],Table1[[#This Row],[OLOA]:[WOA]],1)</f>
        <v>2</v>
      </c>
      <c r="X87" s="2">
        <f>_xlfn.RANK.EQ(Table1[[#This Row],[LOA]],Table1[[#This Row],[OLOA]:[WOA]],1)</f>
        <v>3</v>
      </c>
      <c r="Y87" s="2">
        <f>_xlfn.RANK.EQ(Table1[[#This Row],[PSO]],Table1[[#This Row],[OLOA]:[WOA]],1)</f>
        <v>1</v>
      </c>
      <c r="Z87" s="2">
        <f>_xlfn.RANK.EQ(Table1[[#This Row],[GA]],Table1[[#This Row],[OLOA]:[WOA]],1)</f>
        <v>6</v>
      </c>
      <c r="AA87" s="2">
        <f>_xlfn.RANK.EQ(Table1[[#This Row],[GSA]],Table1[[#This Row],[OLOA]:[WOA]],1)</f>
        <v>5</v>
      </c>
      <c r="AB87" s="2">
        <f>_xlfn.RANK.EQ(Table1[[#This Row],[WOA]],Table1[[#This Row],[OLOA]:[WOA]],1)</f>
        <v>4</v>
      </c>
    </row>
    <row r="88" spans="1:28" x14ac:dyDescent="0.3">
      <c r="A88" s="12"/>
      <c r="B88" s="18"/>
      <c r="C88" s="12" t="s">
        <v>31</v>
      </c>
      <c r="D88" s="13">
        <v>105.90047423293794</v>
      </c>
      <c r="E88" s="13">
        <v>185.27856052236189</v>
      </c>
      <c r="F88" s="13">
        <v>61.061197791300913</v>
      </c>
      <c r="G88" s="13">
        <v>186.96710223945666</v>
      </c>
      <c r="H88" s="13">
        <v>172.57686328659096</v>
      </c>
      <c r="I88" s="13">
        <v>220.52134001094259</v>
      </c>
      <c r="L88" s="2" t="s">
        <v>31</v>
      </c>
      <c r="M88" s="3">
        <f t="shared" si="12"/>
        <v>105.90047423293794</v>
      </c>
      <c r="N88" s="3">
        <f t="shared" si="13"/>
        <v>185.27856052236189</v>
      </c>
      <c r="O88" s="3">
        <f t="shared" si="14"/>
        <v>61.061197791300913</v>
      </c>
      <c r="P88" s="3">
        <f t="shared" si="15"/>
        <v>186.96710223945666</v>
      </c>
      <c r="Q88" s="3">
        <f t="shared" si="16"/>
        <v>172.57686328659096</v>
      </c>
      <c r="R88" s="3">
        <f t="shared" si="17"/>
        <v>220.52134001094259</v>
      </c>
      <c r="U88" s="6"/>
      <c r="V88" s="2" t="s">
        <v>31</v>
      </c>
    </row>
    <row r="89" spans="1:28" x14ac:dyDescent="0.3">
      <c r="A89" s="12"/>
      <c r="B89" s="19"/>
      <c r="C89" s="8" t="s">
        <v>32</v>
      </c>
      <c r="D89" s="23">
        <v>0.12343750000000001</v>
      </c>
      <c r="E89" s="23">
        <v>4.8437500000000001E-2</v>
      </c>
      <c r="F89" s="23">
        <v>4.6875E-2</v>
      </c>
      <c r="G89" s="23">
        <v>7.03125E-2</v>
      </c>
      <c r="H89" s="23">
        <v>0.14687500000000001</v>
      </c>
      <c r="I89" s="23">
        <v>5.1562499999999997E-2</v>
      </c>
      <c r="L89" s="2" t="s">
        <v>32</v>
      </c>
      <c r="M89" s="4">
        <f t="shared" si="12"/>
        <v>0.12343750000000001</v>
      </c>
      <c r="N89" s="4">
        <f t="shared" si="13"/>
        <v>4.8437500000000001E-2</v>
      </c>
      <c r="O89" s="4">
        <f t="shared" si="14"/>
        <v>4.6875E-2</v>
      </c>
      <c r="P89" s="4">
        <f t="shared" si="15"/>
        <v>7.03125E-2</v>
      </c>
      <c r="Q89" s="4">
        <f t="shared" si="16"/>
        <v>0.14687500000000001</v>
      </c>
      <c r="R89" s="4">
        <f t="shared" si="17"/>
        <v>5.1562499999999997E-2</v>
      </c>
      <c r="U89" s="6"/>
      <c r="V89" s="2" t="s">
        <v>32</v>
      </c>
    </row>
    <row r="90" spans="1:28" x14ac:dyDescent="0.3">
      <c r="A90" s="12"/>
      <c r="B90" s="17" t="s">
        <v>29</v>
      </c>
      <c r="C90" s="11" t="s">
        <v>30</v>
      </c>
      <c r="D90" s="15">
        <v>19098475.52331464</v>
      </c>
      <c r="E90" s="15">
        <v>74671349.218591526</v>
      </c>
      <c r="F90" s="24">
        <v>1114738.5733303539</v>
      </c>
      <c r="G90" s="15">
        <v>84258874.795746014</v>
      </c>
      <c r="H90" s="15">
        <v>107467506.35268271</v>
      </c>
      <c r="I90" s="15">
        <v>2969004.5647767927</v>
      </c>
      <c r="K90" s="2" t="s">
        <v>29</v>
      </c>
      <c r="L90" s="2" t="s">
        <v>30</v>
      </c>
      <c r="M90" s="3">
        <f t="shared" si="12"/>
        <v>19098475.52331464</v>
      </c>
      <c r="N90" s="3">
        <f t="shared" si="13"/>
        <v>74671349.218591526</v>
      </c>
      <c r="O90" s="3">
        <f t="shared" si="14"/>
        <v>1114738.5733303539</v>
      </c>
      <c r="P90" s="3">
        <f t="shared" si="15"/>
        <v>84258874.795746014</v>
      </c>
      <c r="Q90" s="3">
        <f t="shared" si="16"/>
        <v>107467506.35268271</v>
      </c>
      <c r="R90" s="3">
        <f t="shared" si="17"/>
        <v>2969004.5647767927</v>
      </c>
      <c r="U90" s="6" t="s">
        <v>29</v>
      </c>
      <c r="V90" s="2" t="s">
        <v>30</v>
      </c>
      <c r="W90" s="2">
        <f>_xlfn.RANK.EQ(Table1[[#This Row],[OLOA]],Table1[[#This Row],[OLOA]:[WOA]],1)</f>
        <v>3</v>
      </c>
      <c r="X90" s="2">
        <f>_xlfn.RANK.EQ(Table1[[#This Row],[LOA]],Table1[[#This Row],[OLOA]:[WOA]],1)</f>
        <v>4</v>
      </c>
      <c r="Y90" s="2">
        <f>_xlfn.RANK.EQ(Table1[[#This Row],[PSO]],Table1[[#This Row],[OLOA]:[WOA]],1)</f>
        <v>1</v>
      </c>
      <c r="Z90" s="2">
        <f>_xlfn.RANK.EQ(Table1[[#This Row],[GA]],Table1[[#This Row],[OLOA]:[WOA]],1)</f>
        <v>5</v>
      </c>
      <c r="AA90" s="2">
        <f>_xlfn.RANK.EQ(Table1[[#This Row],[GSA]],Table1[[#This Row],[OLOA]:[WOA]],1)</f>
        <v>6</v>
      </c>
      <c r="AB90" s="2">
        <f>_xlfn.RANK.EQ(Table1[[#This Row],[WOA]],Table1[[#This Row],[OLOA]:[WOA]],1)</f>
        <v>2</v>
      </c>
    </row>
    <row r="91" spans="1:28" x14ac:dyDescent="0.3">
      <c r="A91" s="12"/>
      <c r="B91" s="18"/>
      <c r="C91" s="12" t="s">
        <v>31</v>
      </c>
      <c r="D91" s="13">
        <v>22102112.648395278</v>
      </c>
      <c r="E91" s="13">
        <v>69332498.736556739</v>
      </c>
      <c r="F91" s="13">
        <v>627635.62992781494</v>
      </c>
      <c r="G91" s="13">
        <v>64985284.103198901</v>
      </c>
      <c r="H91" s="13">
        <v>65264605.058222227</v>
      </c>
      <c r="I91" s="13">
        <v>3406648.8696644977</v>
      </c>
      <c r="L91" s="2" t="s">
        <v>31</v>
      </c>
      <c r="M91" s="3">
        <f t="shared" si="12"/>
        <v>22102112.648395278</v>
      </c>
      <c r="N91" s="3">
        <f t="shared" si="13"/>
        <v>69332498.736556739</v>
      </c>
      <c r="O91" s="3">
        <f t="shared" si="14"/>
        <v>627635.62992781494</v>
      </c>
      <c r="P91" s="3">
        <f t="shared" si="15"/>
        <v>64985284.103198901</v>
      </c>
      <c r="Q91" s="3">
        <f t="shared" si="16"/>
        <v>65264605.058222227</v>
      </c>
      <c r="R91" s="3">
        <f t="shared" si="17"/>
        <v>3406648.8696644977</v>
      </c>
      <c r="U91" s="6"/>
      <c r="V91" s="2" t="s">
        <v>31</v>
      </c>
    </row>
    <row r="92" spans="1:28" x14ac:dyDescent="0.3">
      <c r="A92" s="8"/>
      <c r="B92" s="19"/>
      <c r="C92" s="8" t="s">
        <v>32</v>
      </c>
      <c r="D92" s="23">
        <v>0.27656249999999999</v>
      </c>
      <c r="E92" s="23">
        <v>8.7499999999999994E-2</v>
      </c>
      <c r="F92" s="23">
        <v>9.2187500000000006E-2</v>
      </c>
      <c r="G92" s="23">
        <v>0.1046875</v>
      </c>
      <c r="H92" s="23">
        <v>0.19218750000000001</v>
      </c>
      <c r="I92" s="23">
        <v>0.1015625</v>
      </c>
      <c r="L92" s="2" t="s">
        <v>32</v>
      </c>
      <c r="M92" s="4">
        <f t="shared" si="12"/>
        <v>0.27656249999999999</v>
      </c>
      <c r="N92" s="4">
        <f t="shared" si="13"/>
        <v>8.7499999999999994E-2</v>
      </c>
      <c r="O92" s="4">
        <f t="shared" si="14"/>
        <v>9.2187500000000006E-2</v>
      </c>
      <c r="P92" s="4">
        <f t="shared" si="15"/>
        <v>0.1046875</v>
      </c>
      <c r="Q92" s="4">
        <f t="shared" si="16"/>
        <v>0.19218750000000001</v>
      </c>
      <c r="R92" s="4">
        <f t="shared" si="17"/>
        <v>0.1015625</v>
      </c>
      <c r="U92" s="6"/>
      <c r="V92" s="2" t="s">
        <v>32</v>
      </c>
    </row>
    <row r="93" spans="1:28" x14ac:dyDescent="0.3">
      <c r="B93" s="12"/>
      <c r="C93" s="12"/>
      <c r="W93" s="2">
        <f>COUNTIF(W3:W92,1)</f>
        <v>13</v>
      </c>
      <c r="X93" s="2">
        <f t="shared" ref="X93:AB93" si="18">COUNTIF(X3:X92,1)</f>
        <v>3</v>
      </c>
      <c r="Y93" s="2">
        <f t="shared" si="18"/>
        <v>7</v>
      </c>
      <c r="Z93" s="2">
        <f t="shared" si="18"/>
        <v>0</v>
      </c>
      <c r="AA93" s="2">
        <f t="shared" si="18"/>
        <v>0</v>
      </c>
      <c r="AB93" s="2">
        <f t="shared" si="18"/>
        <v>6</v>
      </c>
    </row>
    <row r="94" spans="1:28" x14ac:dyDescent="0.3">
      <c r="W94" s="2">
        <f t="shared" ref="W94:AB94" si="19">_xlfn.RANK.EQ(W93,$W93:$AB93,0)</f>
        <v>1</v>
      </c>
      <c r="X94" s="2">
        <f t="shared" si="19"/>
        <v>4</v>
      </c>
      <c r="Y94" s="2">
        <f t="shared" si="19"/>
        <v>2</v>
      </c>
      <c r="Z94" s="2">
        <f t="shared" si="19"/>
        <v>5</v>
      </c>
      <c r="AA94" s="2">
        <f t="shared" si="19"/>
        <v>5</v>
      </c>
      <c r="AB94" s="2">
        <f t="shared" si="19"/>
        <v>3</v>
      </c>
    </row>
    <row r="95" spans="1:28" x14ac:dyDescent="0.3">
      <c r="W95" s="5">
        <f>AVERAGE(W3:W92)</f>
        <v>1.7241379310344827</v>
      </c>
      <c r="X95" s="5">
        <f t="shared" ref="X95:AB95" si="20">AVERAGE(X3:X92)</f>
        <v>3.3793103448275863</v>
      </c>
      <c r="Y95" s="5">
        <f t="shared" si="20"/>
        <v>3</v>
      </c>
      <c r="Z95" s="5">
        <f t="shared" si="20"/>
        <v>5.6206896551724137</v>
      </c>
      <c r="AA95" s="5">
        <f t="shared" si="20"/>
        <v>4.9655172413793105</v>
      </c>
      <c r="AB95" s="5">
        <f t="shared" si="20"/>
        <v>2.3103448275862069</v>
      </c>
    </row>
    <row r="96" spans="1:28" x14ac:dyDescent="0.3">
      <c r="W96" s="2">
        <f t="shared" ref="W96:AB96" si="21">_xlfn.RANK.EQ(W95,$W95:$AB95,1)</f>
        <v>1</v>
      </c>
      <c r="X96" s="2">
        <f t="shared" si="21"/>
        <v>4</v>
      </c>
      <c r="Y96" s="2">
        <f t="shared" si="21"/>
        <v>3</v>
      </c>
      <c r="Z96" s="2">
        <f t="shared" si="21"/>
        <v>6</v>
      </c>
      <c r="AA96" s="2">
        <f t="shared" si="21"/>
        <v>5</v>
      </c>
      <c r="AB96" s="2">
        <f t="shared" si="21"/>
        <v>2</v>
      </c>
    </row>
  </sheetData>
  <mergeCells count="62">
    <mergeCell ref="A1:I1"/>
    <mergeCell ref="D6:I8"/>
    <mergeCell ref="B78:B80"/>
    <mergeCell ref="B81:B83"/>
    <mergeCell ref="B84:B86"/>
    <mergeCell ref="B87:B89"/>
    <mergeCell ref="B90:B92"/>
    <mergeCell ref="B63:B65"/>
    <mergeCell ref="B66:B68"/>
    <mergeCell ref="B69:B71"/>
    <mergeCell ref="B72:B74"/>
    <mergeCell ref="B75:B77"/>
    <mergeCell ref="B48:B50"/>
    <mergeCell ref="B51:B53"/>
    <mergeCell ref="B54:B56"/>
    <mergeCell ref="B57:B59"/>
    <mergeCell ref="B60:B62"/>
    <mergeCell ref="B33:B35"/>
    <mergeCell ref="B36:B38"/>
    <mergeCell ref="B39:B41"/>
    <mergeCell ref="B42:B44"/>
    <mergeCell ref="B45:B47"/>
    <mergeCell ref="B18:B20"/>
    <mergeCell ref="B21:B23"/>
    <mergeCell ref="B24:B26"/>
    <mergeCell ref="B27:B29"/>
    <mergeCell ref="B30:B32"/>
    <mergeCell ref="B3:B5"/>
    <mergeCell ref="B6:B8"/>
    <mergeCell ref="B9:B11"/>
    <mergeCell ref="B12:B14"/>
    <mergeCell ref="B15:B17"/>
    <mergeCell ref="U18:U20"/>
    <mergeCell ref="U3:U5"/>
    <mergeCell ref="U6:U8"/>
    <mergeCell ref="U9:U11"/>
    <mergeCell ref="U12:U14"/>
    <mergeCell ref="U15:U17"/>
    <mergeCell ref="U54:U56"/>
    <mergeCell ref="U21:U23"/>
    <mergeCell ref="U24:U26"/>
    <mergeCell ref="U27:U29"/>
    <mergeCell ref="U30:U32"/>
    <mergeCell ref="U33:U35"/>
    <mergeCell ref="U36:U38"/>
    <mergeCell ref="U39:U41"/>
    <mergeCell ref="U42:U44"/>
    <mergeCell ref="U45:U47"/>
    <mergeCell ref="U48:U50"/>
    <mergeCell ref="U51:U53"/>
    <mergeCell ref="U90:U92"/>
    <mergeCell ref="U57:U59"/>
    <mergeCell ref="U60:U62"/>
    <mergeCell ref="U63:U65"/>
    <mergeCell ref="U66:U68"/>
    <mergeCell ref="U69:U71"/>
    <mergeCell ref="U72:U74"/>
    <mergeCell ref="U75:U77"/>
    <mergeCell ref="U78:U80"/>
    <mergeCell ref="U81:U83"/>
    <mergeCell ref="U84:U86"/>
    <mergeCell ref="U87:U89"/>
  </mergeCells>
  <phoneticPr fontId="2" type="noConversion"/>
  <conditionalFormatting sqref="W95">
    <cfRule type="top10" dxfId="6" priority="2" bottom="1" rank="1"/>
  </conditionalFormatting>
  <conditionalFormatting sqref="W3:AB3 W6:AB6 W9:AB9 W12:AB12 W15:AB15 W18:AB18 W21:AB21 W24:AB24 W27:AB27 W30:AB30 W33:AB33 W36:AB36 W39:AB39 W42:AB42 W45:AB45 W48:AB48 W51:AB51 W54:AB54 W57:AB57 W60:AB60 W63:AB63 W66:AB66 W69:AB69 W72:AB72 W75:AB75 W78:AB78 W81:AB81 W84:AB84 W87:AB87 W90:AB90">
    <cfRule type="top10" dxfId="5" priority="8" bottom="1" rank="1"/>
  </conditionalFormatting>
  <conditionalFormatting sqref="W93:AB93">
    <cfRule type="top10" dxfId="4" priority="5" rank="1"/>
    <cfRule type="top10" dxfId="3" priority="6" bottom="1" rank="1"/>
  </conditionalFormatting>
  <conditionalFormatting sqref="W94:AB94">
    <cfRule type="top10" dxfId="2" priority="3" bottom="1" rank="1"/>
    <cfRule type="top10" dxfId="1" priority="4" rank="1"/>
  </conditionalFormatting>
  <conditionalFormatting sqref="W96:AB96">
    <cfRule type="top10" dxfId="0" priority="1" bottom="1" rank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sqref="A1:G32"/>
    </sheetView>
  </sheetViews>
  <sheetFormatPr defaultRowHeight="14.4" x14ac:dyDescent="0.3"/>
  <cols>
    <col min="1" max="1" width="1.109375" style="2" customWidth="1"/>
    <col min="2" max="2" width="8" style="2" bestFit="1" customWidth="1"/>
    <col min="3" max="4" width="15.5546875" customWidth="1"/>
    <col min="5" max="5" width="15.21875" customWidth="1"/>
    <col min="6" max="8" width="15.5546875" customWidth="1"/>
  </cols>
  <sheetData>
    <row r="1" spans="1:7" ht="15" thickBot="1" x14ac:dyDescent="0.35">
      <c r="A1" s="7" t="s">
        <v>48</v>
      </c>
      <c r="B1" s="7"/>
      <c r="C1" s="7"/>
      <c r="D1" s="7"/>
      <c r="E1" s="7"/>
      <c r="F1" s="7"/>
      <c r="G1" s="7"/>
    </row>
    <row r="2" spans="1:7" x14ac:dyDescent="0.3">
      <c r="A2" s="8"/>
      <c r="B2" s="9" t="s">
        <v>41</v>
      </c>
      <c r="C2" s="10" t="s">
        <v>42</v>
      </c>
      <c r="D2" s="10" t="s">
        <v>43</v>
      </c>
      <c r="E2" s="10" t="s">
        <v>44</v>
      </c>
      <c r="F2" s="10" t="s">
        <v>45</v>
      </c>
      <c r="G2" s="10" t="s">
        <v>46</v>
      </c>
    </row>
    <row r="3" spans="1:7" x14ac:dyDescent="0.3">
      <c r="A3" s="15"/>
      <c r="B3" s="15" t="s">
        <v>0</v>
      </c>
      <c r="C3" s="15">
        <v>1.0050792680473141E-4</v>
      </c>
      <c r="D3" s="15">
        <v>0.27515282157608656</v>
      </c>
      <c r="E3" s="15">
        <v>8.8118429422463443E-7</v>
      </c>
      <c r="F3" s="15">
        <v>5.7388798107273239E-6</v>
      </c>
      <c r="G3" s="15">
        <v>0.12292198337414639</v>
      </c>
    </row>
    <row r="4" spans="1:7" x14ac:dyDescent="0.3">
      <c r="A4" s="13"/>
      <c r="B4" s="13" t="s">
        <v>1</v>
      </c>
      <c r="C4" s="14" t="s">
        <v>47</v>
      </c>
      <c r="D4" s="14"/>
      <c r="E4" s="14"/>
      <c r="F4" s="14"/>
      <c r="G4" s="14"/>
    </row>
    <row r="5" spans="1:7" x14ac:dyDescent="0.3">
      <c r="A5" s="13"/>
      <c r="B5" s="13" t="s">
        <v>2</v>
      </c>
      <c r="C5" s="13">
        <v>5.1928122702203068E-3</v>
      </c>
      <c r="D5" s="13">
        <v>1.6945833989500285E-6</v>
      </c>
      <c r="E5" s="13">
        <v>0.10734117297567101</v>
      </c>
      <c r="F5" s="13">
        <v>1.7715690861574636E-5</v>
      </c>
      <c r="G5" s="13">
        <v>4.3837371483436034E-2</v>
      </c>
    </row>
    <row r="6" spans="1:7" x14ac:dyDescent="0.3">
      <c r="A6" s="13"/>
      <c r="B6" s="13" t="s">
        <v>3</v>
      </c>
      <c r="C6" s="13">
        <v>5.9695786263074301E-3</v>
      </c>
      <c r="D6" s="13">
        <v>6.5594586905824731E-2</v>
      </c>
      <c r="E6" s="13">
        <v>3.9540722889544878E-6</v>
      </c>
      <c r="F6" s="13">
        <v>4.0732276634225959E-5</v>
      </c>
      <c r="G6" s="13">
        <v>0.3584511783952693</v>
      </c>
    </row>
    <row r="7" spans="1:7" x14ac:dyDescent="0.3">
      <c r="A7" s="13"/>
      <c r="B7" s="13" t="s">
        <v>4</v>
      </c>
      <c r="C7" s="13">
        <v>1.389733395092873E-4</v>
      </c>
      <c r="D7" s="13">
        <v>1.2468092284706633E-5</v>
      </c>
      <c r="E7" s="13">
        <v>1.9751499030634532E-9</v>
      </c>
      <c r="F7" s="13">
        <v>7.4182628167640576E-9</v>
      </c>
      <c r="G7" s="13">
        <v>4.3021088875371829E-4</v>
      </c>
    </row>
    <row r="8" spans="1:7" x14ac:dyDescent="0.3">
      <c r="A8" s="13"/>
      <c r="B8" s="13" t="s">
        <v>5</v>
      </c>
      <c r="C8" s="13">
        <v>0.72966272758975614</v>
      </c>
      <c r="D8" s="13">
        <v>6.3386000256314586E-3</v>
      </c>
      <c r="E8" s="13">
        <v>1.2448040803714463E-6</v>
      </c>
      <c r="F8" s="13">
        <v>8.6179377298355143E-4</v>
      </c>
      <c r="G8" s="13">
        <v>0.12721506832115115</v>
      </c>
    </row>
    <row r="9" spans="1:7" x14ac:dyDescent="0.3">
      <c r="A9" s="13"/>
      <c r="B9" s="13" t="s">
        <v>6</v>
      </c>
      <c r="C9" s="13">
        <v>0.29348014008481393</v>
      </c>
      <c r="D9" s="13">
        <v>9.7823207397187332E-7</v>
      </c>
      <c r="E9" s="13">
        <v>3.4260182087476372E-9</v>
      </c>
      <c r="F9" s="13">
        <v>0.29427494350950723</v>
      </c>
      <c r="G9" s="13">
        <v>5.4368438293320623E-2</v>
      </c>
    </row>
    <row r="10" spans="1:7" x14ac:dyDescent="0.3">
      <c r="A10" s="13"/>
      <c r="B10" s="13" t="s">
        <v>7</v>
      </c>
      <c r="C10" s="13">
        <v>2.2232441870911532E-4</v>
      </c>
      <c r="D10" s="13">
        <v>3.3204186848598452E-9</v>
      </c>
      <c r="E10" s="13">
        <v>4.9589536960389141E-13</v>
      </c>
      <c r="F10" s="13">
        <v>2.7500870331769786E-8</v>
      </c>
      <c r="G10" s="13">
        <v>2.2647949087072163E-3</v>
      </c>
    </row>
    <row r="11" spans="1:7" x14ac:dyDescent="0.3">
      <c r="A11" s="13"/>
      <c r="B11" s="13" t="s">
        <v>8</v>
      </c>
      <c r="C11" s="13">
        <v>0.51471494226148118</v>
      </c>
      <c r="D11" s="13">
        <v>5.8703949673585251E-6</v>
      </c>
      <c r="E11" s="13">
        <v>3.3642288230079947E-7</v>
      </c>
      <c r="F11" s="13">
        <v>1.0011655002206153E-2</v>
      </c>
      <c r="G11" s="13">
        <v>1.6922792587102505E-2</v>
      </c>
    </row>
    <row r="12" spans="1:7" x14ac:dyDescent="0.3">
      <c r="A12" s="13"/>
      <c r="B12" s="13" t="s">
        <v>9</v>
      </c>
      <c r="C12" s="13">
        <v>0.44871506700486163</v>
      </c>
      <c r="D12" s="13">
        <v>0.67994054286659522</v>
      </c>
      <c r="E12" s="13">
        <v>1.3527048150023158E-5</v>
      </c>
      <c r="F12" s="13">
        <v>2.4461168954056256E-6</v>
      </c>
      <c r="G12" s="13">
        <v>0.8455362288122481</v>
      </c>
    </row>
    <row r="13" spans="1:7" x14ac:dyDescent="0.3">
      <c r="A13" s="13"/>
      <c r="B13" s="13" t="s">
        <v>10</v>
      </c>
      <c r="C13" s="13">
        <v>4.6439645513931167E-5</v>
      </c>
      <c r="D13" s="13">
        <v>0.12101840485271431</v>
      </c>
      <c r="E13" s="13">
        <v>7.2243237724928724E-5</v>
      </c>
      <c r="F13" s="13">
        <v>5.126503266924536E-4</v>
      </c>
      <c r="G13" s="13">
        <v>0.72508949505142595</v>
      </c>
    </row>
    <row r="14" spans="1:7" x14ac:dyDescent="0.3">
      <c r="A14" s="13"/>
      <c r="B14" s="13" t="s">
        <v>11</v>
      </c>
      <c r="C14" s="13">
        <v>4.6405966162729032E-2</v>
      </c>
      <c r="D14" s="13">
        <v>3.6847419910842949E-4</v>
      </c>
      <c r="E14" s="13">
        <v>6.4659707872793319E-5</v>
      </c>
      <c r="F14" s="13">
        <v>7.5925589770934655E-4</v>
      </c>
      <c r="G14" s="13">
        <v>6.2174542350279437E-2</v>
      </c>
    </row>
    <row r="15" spans="1:7" x14ac:dyDescent="0.3">
      <c r="A15" s="13"/>
      <c r="B15" s="13" t="s">
        <v>12</v>
      </c>
      <c r="C15" s="13">
        <v>0.30058436307061498</v>
      </c>
      <c r="D15" s="13">
        <v>1.492107926093122E-3</v>
      </c>
      <c r="E15" s="13">
        <v>1.5619023480737076E-2</v>
      </c>
      <c r="F15" s="13">
        <v>3.077709040757446E-2</v>
      </c>
      <c r="G15" s="13">
        <v>9.4026856894393801E-2</v>
      </c>
    </row>
    <row r="16" spans="1:7" x14ac:dyDescent="0.3">
      <c r="A16" s="13"/>
      <c r="B16" s="13" t="s">
        <v>13</v>
      </c>
      <c r="C16" s="13">
        <v>0.80494061112618509</v>
      </c>
      <c r="D16" s="13">
        <v>0.23173402748278193</v>
      </c>
      <c r="E16" s="13">
        <v>0.13235624591432738</v>
      </c>
      <c r="F16" s="13">
        <v>3.3851979833771223E-2</v>
      </c>
      <c r="G16" s="13">
        <v>0.52909528520537519</v>
      </c>
    </row>
    <row r="17" spans="1:7" x14ac:dyDescent="0.3">
      <c r="A17" s="13"/>
      <c r="B17" s="13" t="s">
        <v>14</v>
      </c>
      <c r="C17" s="13">
        <v>0.55108404723688631</v>
      </c>
      <c r="D17" s="13">
        <v>0.76918402182616097</v>
      </c>
      <c r="E17" s="13">
        <v>1.011284875155005E-2</v>
      </c>
      <c r="F17" s="13">
        <v>0.27509984449455993</v>
      </c>
      <c r="G17" s="13">
        <v>0.53808731211677985</v>
      </c>
    </row>
    <row r="18" spans="1:7" x14ac:dyDescent="0.3">
      <c r="A18" s="13"/>
      <c r="B18" s="13" t="s">
        <v>15</v>
      </c>
      <c r="C18" s="13">
        <v>0.85989540085315908</v>
      </c>
      <c r="D18" s="13">
        <v>0.16772109203414975</v>
      </c>
      <c r="E18" s="13">
        <v>1.7078346631955406E-6</v>
      </c>
      <c r="F18" s="13">
        <v>3.4490253076478907E-4</v>
      </c>
      <c r="G18" s="13">
        <v>0.37602517171001315</v>
      </c>
    </row>
    <row r="19" spans="1:7" x14ac:dyDescent="0.3">
      <c r="A19" s="13"/>
      <c r="B19" s="13" t="s">
        <v>16</v>
      </c>
      <c r="C19" s="13">
        <v>0.9835202189909924</v>
      </c>
      <c r="D19" s="13">
        <v>3.1786572511068094E-4</v>
      </c>
      <c r="E19" s="13">
        <v>4.3700233156054834E-6</v>
      </c>
      <c r="F19" s="13">
        <v>7.9609708548839062E-3</v>
      </c>
      <c r="G19" s="13">
        <v>0.35105510160091258</v>
      </c>
    </row>
    <row r="20" spans="1:7" x14ac:dyDescent="0.3">
      <c r="A20" s="13"/>
      <c r="B20" s="13" t="s">
        <v>17</v>
      </c>
      <c r="C20" s="13">
        <v>0.15915809483072985</v>
      </c>
      <c r="D20" s="13">
        <v>2.6078523307005802E-5</v>
      </c>
      <c r="E20" s="13">
        <v>9.4887867076686692E-3</v>
      </c>
      <c r="F20" s="13">
        <v>6.3434723484633512E-2</v>
      </c>
      <c r="G20" s="13">
        <v>0.19733418065221664</v>
      </c>
    </row>
    <row r="21" spans="1:7" x14ac:dyDescent="0.3">
      <c r="A21" s="13"/>
      <c r="B21" s="13" t="s">
        <v>18</v>
      </c>
      <c r="C21" s="13">
        <v>0.32792441431802255</v>
      </c>
      <c r="D21" s="13">
        <v>1.8282706399762868E-2</v>
      </c>
      <c r="E21" s="13">
        <v>1.7903439046887955E-2</v>
      </c>
      <c r="F21" s="13">
        <v>0.1862449717968111</v>
      </c>
      <c r="G21" s="13">
        <v>0.24273173714941199</v>
      </c>
    </row>
    <row r="22" spans="1:7" x14ac:dyDescent="0.3">
      <c r="A22" s="13"/>
      <c r="B22" s="13" t="s">
        <v>19</v>
      </c>
      <c r="C22" s="13">
        <v>0.31560418196278828</v>
      </c>
      <c r="D22" s="13">
        <v>0.69789732137642058</v>
      </c>
      <c r="E22" s="13">
        <v>3.6091876371131586E-5</v>
      </c>
      <c r="F22" s="13">
        <v>4.2295694157174553E-4</v>
      </c>
      <c r="G22" s="13">
        <v>0.3843555652161007</v>
      </c>
    </row>
    <row r="23" spans="1:7" x14ac:dyDescent="0.3">
      <c r="A23" s="13"/>
      <c r="B23" s="13" t="s">
        <v>20</v>
      </c>
      <c r="C23" s="13">
        <v>0.55969245581794058</v>
      </c>
      <c r="D23" s="13">
        <v>2.0583560054493123E-2</v>
      </c>
      <c r="E23" s="13">
        <v>0.42927218189546101</v>
      </c>
      <c r="F23" s="13">
        <v>7.7740115045896459E-5</v>
      </c>
      <c r="G23" s="13">
        <v>0.8604491211921117</v>
      </c>
    </row>
    <row r="24" spans="1:7" x14ac:dyDescent="0.3">
      <c r="A24" s="13"/>
      <c r="B24" s="13" t="s">
        <v>21</v>
      </c>
      <c r="C24" s="13">
        <v>1.8685400368714431E-6</v>
      </c>
      <c r="D24" s="13">
        <v>9.1127636182887779E-5</v>
      </c>
      <c r="E24" s="13">
        <v>3.2407582661974899E-7</v>
      </c>
      <c r="F24" s="13">
        <v>1.0698787086889431E-6</v>
      </c>
      <c r="G24" s="13">
        <v>0.30068470701553207</v>
      </c>
    </row>
    <row r="25" spans="1:7" x14ac:dyDescent="0.3">
      <c r="A25" s="13"/>
      <c r="B25" s="13" t="s">
        <v>22</v>
      </c>
      <c r="C25" s="13">
        <v>4.2670828011958026E-2</v>
      </c>
      <c r="D25" s="13">
        <v>7.5503253317415738E-4</v>
      </c>
      <c r="E25" s="13">
        <v>2.1955115425139637E-3</v>
      </c>
      <c r="F25" s="13">
        <v>3.7951354852467458E-3</v>
      </c>
      <c r="G25" s="13">
        <v>1.0642416088687911E-2</v>
      </c>
    </row>
    <row r="26" spans="1:7" x14ac:dyDescent="0.3">
      <c r="A26" s="13"/>
      <c r="B26" s="13" t="s">
        <v>23</v>
      </c>
      <c r="C26" s="13">
        <v>1.7992856445459757E-2</v>
      </c>
      <c r="D26" s="13">
        <v>0.25105138601844701</v>
      </c>
      <c r="E26" s="13">
        <v>2.663838277145445E-3</v>
      </c>
      <c r="F26" s="13">
        <v>8.0472246175010962E-4</v>
      </c>
      <c r="G26" s="13">
        <v>0.34683466800522655</v>
      </c>
    </row>
    <row r="27" spans="1:7" x14ac:dyDescent="0.3">
      <c r="A27" s="13"/>
      <c r="B27" s="13" t="s">
        <v>24</v>
      </c>
      <c r="C27" s="13">
        <v>8.029929547073522E-8</v>
      </c>
      <c r="D27" s="13">
        <v>5.4509153392771426E-3</v>
      </c>
      <c r="E27" s="13">
        <v>1.526751820563359E-7</v>
      </c>
      <c r="F27" s="13">
        <v>3.4092270046546881E-8</v>
      </c>
      <c r="G27" s="13">
        <v>0.18244861475136187</v>
      </c>
    </row>
    <row r="28" spans="1:7" x14ac:dyDescent="0.3">
      <c r="A28" s="13"/>
      <c r="B28" s="13" t="s">
        <v>25</v>
      </c>
      <c r="C28" s="13">
        <v>0.32506727994491436</v>
      </c>
      <c r="D28" s="13">
        <v>6.0580288664900533E-2</v>
      </c>
      <c r="E28" s="13">
        <v>2.2041343137679144E-2</v>
      </c>
      <c r="F28" s="13">
        <v>2.3487394212069565E-2</v>
      </c>
      <c r="G28" s="13">
        <v>0.92219924256321184</v>
      </c>
    </row>
    <row r="29" spans="1:7" x14ac:dyDescent="0.3">
      <c r="A29" s="13"/>
      <c r="B29" s="13" t="s">
        <v>26</v>
      </c>
      <c r="C29" s="13">
        <v>0.15957547463664312</v>
      </c>
      <c r="D29" s="13">
        <v>5.6528568602590139E-7</v>
      </c>
      <c r="E29" s="13">
        <v>2.2732005516318748E-2</v>
      </c>
      <c r="F29" s="13">
        <v>1.3024467551195579E-4</v>
      </c>
      <c r="G29" s="13">
        <v>9.9258680157715198E-6</v>
      </c>
    </row>
    <row r="30" spans="1:7" x14ac:dyDescent="0.3">
      <c r="A30" s="13"/>
      <c r="B30" s="13" t="s">
        <v>27</v>
      </c>
      <c r="C30" s="13">
        <v>1.8687570112556359E-3</v>
      </c>
      <c r="D30" s="13">
        <v>0.23094951005008868</v>
      </c>
      <c r="E30" s="13">
        <v>3.8967055725333175E-3</v>
      </c>
      <c r="F30" s="13">
        <v>3.7495070562447311E-4</v>
      </c>
      <c r="G30" s="13">
        <v>0.71071564619314076</v>
      </c>
    </row>
    <row r="31" spans="1:7" x14ac:dyDescent="0.3">
      <c r="A31" s="13"/>
      <c r="B31" s="13" t="s">
        <v>28</v>
      </c>
      <c r="C31" s="13">
        <v>0.20488038829821231</v>
      </c>
      <c r="D31" s="13">
        <v>0.47174550671466442</v>
      </c>
      <c r="E31" s="13">
        <v>2.1388407068628674E-8</v>
      </c>
      <c r="F31" s="13">
        <v>1.1824507228336169E-6</v>
      </c>
      <c r="G31" s="13">
        <v>0.26207754868010247</v>
      </c>
    </row>
    <row r="32" spans="1:7" x14ac:dyDescent="0.3">
      <c r="A32" s="16"/>
      <c r="B32" s="16" t="s">
        <v>29</v>
      </c>
      <c r="C32" s="16">
        <v>2.6596861879495143E-2</v>
      </c>
      <c r="D32" s="16">
        <v>1.91950417963275E-2</v>
      </c>
      <c r="E32" s="16">
        <v>7.6532908210471418E-3</v>
      </c>
      <c r="F32" s="16">
        <v>7.421761042342369E-4</v>
      </c>
      <c r="G32" s="16">
        <v>3.4958403939748223E-2</v>
      </c>
    </row>
  </sheetData>
  <mergeCells count="2">
    <mergeCell ref="A1:G1"/>
    <mergeCell ref="C4:G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sqref="A1:F30"/>
    </sheetView>
  </sheetViews>
  <sheetFormatPr defaultRowHeight="14.4" x14ac:dyDescent="0.3"/>
  <cols>
    <col min="1" max="6" width="2" customWidth="1"/>
  </cols>
  <sheetData>
    <row r="1" spans="1:5" x14ac:dyDescent="0.3">
      <c r="A1">
        <v>1</v>
      </c>
      <c r="B1">
        <v>0</v>
      </c>
      <c r="C1">
        <v>1</v>
      </c>
      <c r="D1">
        <v>1</v>
      </c>
      <c r="E1">
        <v>0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3">
      <c r="A4">
        <v>1</v>
      </c>
      <c r="B4">
        <v>0</v>
      </c>
      <c r="C4">
        <v>1</v>
      </c>
      <c r="D4">
        <v>1</v>
      </c>
      <c r="E4">
        <v>0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0</v>
      </c>
      <c r="B6">
        <v>1</v>
      </c>
      <c r="C6">
        <v>1</v>
      </c>
      <c r="D6">
        <v>1</v>
      </c>
      <c r="E6">
        <v>0</v>
      </c>
    </row>
    <row r="7" spans="1:5" x14ac:dyDescent="0.3">
      <c r="A7">
        <v>0</v>
      </c>
      <c r="B7">
        <v>1</v>
      </c>
      <c r="C7">
        <v>1</v>
      </c>
      <c r="D7">
        <v>0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0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0</v>
      </c>
      <c r="B10">
        <v>0</v>
      </c>
      <c r="C10">
        <v>1</v>
      </c>
      <c r="D10">
        <v>1</v>
      </c>
      <c r="E10">
        <v>0</v>
      </c>
    </row>
    <row r="11" spans="1:5" x14ac:dyDescent="0.3">
      <c r="A11">
        <v>1</v>
      </c>
      <c r="B11">
        <v>0</v>
      </c>
      <c r="C11">
        <v>1</v>
      </c>
      <c r="D11">
        <v>1</v>
      </c>
      <c r="E11">
        <v>0</v>
      </c>
    </row>
    <row r="12" spans="1:5" x14ac:dyDescent="0.3">
      <c r="A12">
        <v>1</v>
      </c>
      <c r="B12">
        <v>1</v>
      </c>
      <c r="C12">
        <v>1</v>
      </c>
      <c r="D12">
        <v>1</v>
      </c>
      <c r="E12">
        <v>0</v>
      </c>
    </row>
    <row r="13" spans="1:5" x14ac:dyDescent="0.3">
      <c r="A13">
        <v>0</v>
      </c>
      <c r="B13">
        <v>1</v>
      </c>
      <c r="C13">
        <v>1</v>
      </c>
      <c r="D13">
        <v>1</v>
      </c>
      <c r="E13">
        <v>0</v>
      </c>
    </row>
    <row r="14" spans="1:5" x14ac:dyDescent="0.3">
      <c r="A14">
        <v>0</v>
      </c>
      <c r="B14">
        <v>0</v>
      </c>
      <c r="C14">
        <v>0</v>
      </c>
      <c r="D14">
        <v>1</v>
      </c>
      <c r="E14">
        <v>0</v>
      </c>
    </row>
    <row r="15" spans="1:5" x14ac:dyDescent="0.3">
      <c r="A15">
        <v>0</v>
      </c>
      <c r="B15">
        <v>0</v>
      </c>
      <c r="C15">
        <v>1</v>
      </c>
      <c r="D15">
        <v>0</v>
      </c>
      <c r="E15">
        <v>0</v>
      </c>
    </row>
    <row r="16" spans="1:5" x14ac:dyDescent="0.3">
      <c r="A16">
        <v>0</v>
      </c>
      <c r="B16">
        <v>0</v>
      </c>
      <c r="C16">
        <v>1</v>
      </c>
      <c r="D16">
        <v>1</v>
      </c>
      <c r="E16">
        <v>0</v>
      </c>
    </row>
    <row r="17" spans="1:5" x14ac:dyDescent="0.3">
      <c r="A17">
        <v>0</v>
      </c>
      <c r="B17">
        <v>1</v>
      </c>
      <c r="C17">
        <v>1</v>
      </c>
      <c r="D17">
        <v>1</v>
      </c>
      <c r="E17">
        <v>0</v>
      </c>
    </row>
    <row r="18" spans="1:5" x14ac:dyDescent="0.3">
      <c r="A18">
        <v>0</v>
      </c>
      <c r="B18">
        <v>1</v>
      </c>
      <c r="C18">
        <v>1</v>
      </c>
      <c r="D18">
        <v>0</v>
      </c>
      <c r="E18">
        <v>0</v>
      </c>
    </row>
    <row r="19" spans="1:5" x14ac:dyDescent="0.3">
      <c r="A19">
        <v>0</v>
      </c>
      <c r="B19">
        <v>1</v>
      </c>
      <c r="C19">
        <v>1</v>
      </c>
      <c r="D19">
        <v>0</v>
      </c>
      <c r="E19">
        <v>0</v>
      </c>
    </row>
    <row r="20" spans="1:5" x14ac:dyDescent="0.3">
      <c r="A20">
        <v>0</v>
      </c>
      <c r="B20">
        <v>0</v>
      </c>
      <c r="C20">
        <v>1</v>
      </c>
      <c r="D20">
        <v>1</v>
      </c>
      <c r="E20">
        <v>0</v>
      </c>
    </row>
    <row r="21" spans="1:5" x14ac:dyDescent="0.3">
      <c r="A21">
        <v>0</v>
      </c>
      <c r="B21">
        <v>1</v>
      </c>
      <c r="C21">
        <v>0</v>
      </c>
      <c r="D21">
        <v>1</v>
      </c>
      <c r="E21">
        <v>0</v>
      </c>
    </row>
    <row r="22" spans="1:5" x14ac:dyDescent="0.3">
      <c r="A22">
        <v>1</v>
      </c>
      <c r="B22">
        <v>1</v>
      </c>
      <c r="C22">
        <v>1</v>
      </c>
      <c r="D22">
        <v>1</v>
      </c>
      <c r="E22">
        <v>0</v>
      </c>
    </row>
    <row r="23" spans="1:5" x14ac:dyDescent="0.3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3">
      <c r="A24">
        <v>1</v>
      </c>
      <c r="B24">
        <v>0</v>
      </c>
      <c r="C24">
        <v>1</v>
      </c>
      <c r="D24">
        <v>1</v>
      </c>
      <c r="E24">
        <v>0</v>
      </c>
    </row>
    <row r="25" spans="1:5" x14ac:dyDescent="0.3">
      <c r="A25">
        <v>1</v>
      </c>
      <c r="B25">
        <v>1</v>
      </c>
      <c r="C25">
        <v>1</v>
      </c>
      <c r="D25">
        <v>1</v>
      </c>
      <c r="E25">
        <v>0</v>
      </c>
    </row>
    <row r="26" spans="1:5" x14ac:dyDescent="0.3">
      <c r="A26">
        <v>0</v>
      </c>
      <c r="B26">
        <v>0</v>
      </c>
      <c r="C26">
        <v>1</v>
      </c>
      <c r="D26">
        <v>1</v>
      </c>
      <c r="E26">
        <v>0</v>
      </c>
    </row>
    <row r="27" spans="1:5" x14ac:dyDescent="0.3">
      <c r="A27">
        <v>0</v>
      </c>
      <c r="B27">
        <v>1</v>
      </c>
      <c r="C27">
        <v>1</v>
      </c>
      <c r="D27">
        <v>1</v>
      </c>
      <c r="E27">
        <v>1</v>
      </c>
    </row>
    <row r="28" spans="1:5" x14ac:dyDescent="0.3">
      <c r="A28">
        <v>1</v>
      </c>
      <c r="B28">
        <v>0</v>
      </c>
      <c r="C28">
        <v>1</v>
      </c>
      <c r="D28">
        <v>1</v>
      </c>
      <c r="E28">
        <v>0</v>
      </c>
    </row>
    <row r="29" spans="1:5" x14ac:dyDescent="0.3">
      <c r="A29">
        <v>0</v>
      </c>
      <c r="B29">
        <v>0</v>
      </c>
      <c r="C29">
        <v>1</v>
      </c>
      <c r="D29">
        <v>1</v>
      </c>
      <c r="E29">
        <v>0</v>
      </c>
    </row>
    <row r="30" spans="1:5" x14ac:dyDescent="0.3">
      <c r="A30">
        <v>1</v>
      </c>
      <c r="B30">
        <v>1</v>
      </c>
      <c r="C30">
        <v>1</v>
      </c>
      <c r="D30">
        <v>1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Conclusions</vt:lpstr>
      <vt:lpstr>P-Value</vt:lpstr>
      <vt:lpstr>null Hypothesis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 Mohammad Mahdi Hashemi</cp:lastModifiedBy>
  <dcterms:modified xsi:type="dcterms:W3CDTF">2024-08-17T00:00:28Z</dcterms:modified>
</cp:coreProperties>
</file>