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Research\Project-002\Results\CEC2017\"/>
    </mc:Choice>
  </mc:AlternateContent>
  <xr:revisionPtr revIDLastSave="0" documentId="13_ncr:1_{14346E56-E466-4428-8828-DAE6DEB39C82}" xr6:coauthVersionLast="47" xr6:coauthVersionMax="47" xr10:uidLastSave="{00000000-0000-0000-0000-000000000000}"/>
  <bookViews>
    <workbookView xWindow="22932" yWindow="204" windowWidth="17016" windowHeight="12096" activeTab="1" xr2:uid="{00000000-000D-0000-FFFF-FFFF00000000}"/>
  </bookViews>
  <sheets>
    <sheet name="Conclusions" sheetId="1" r:id="rId1"/>
    <sheet name="P-Value" sheetId="2" r:id="rId2"/>
    <sheet name="null Hypothe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2" i="1" l="1"/>
  <c r="Q92" i="1"/>
  <c r="P92" i="1"/>
  <c r="O92" i="1"/>
  <c r="N92" i="1"/>
  <c r="M92" i="1"/>
  <c r="R91" i="1"/>
  <c r="Q91" i="1"/>
  <c r="P91" i="1"/>
  <c r="O91" i="1"/>
  <c r="N91" i="1"/>
  <c r="M91" i="1"/>
  <c r="R90" i="1"/>
  <c r="Q90" i="1"/>
  <c r="P90" i="1"/>
  <c r="O90" i="1"/>
  <c r="N90" i="1"/>
  <c r="M90" i="1"/>
  <c r="R89" i="1"/>
  <c r="Q89" i="1"/>
  <c r="P89" i="1"/>
  <c r="O89" i="1"/>
  <c r="N89" i="1"/>
  <c r="M89" i="1"/>
  <c r="R88" i="1"/>
  <c r="Q88" i="1"/>
  <c r="P88" i="1"/>
  <c r="O88" i="1"/>
  <c r="N88" i="1"/>
  <c r="M88" i="1"/>
  <c r="R87" i="1"/>
  <c r="Q87" i="1"/>
  <c r="P87" i="1"/>
  <c r="O87" i="1"/>
  <c r="N87" i="1"/>
  <c r="M87" i="1"/>
  <c r="R86" i="1"/>
  <c r="Q86" i="1"/>
  <c r="P86" i="1"/>
  <c r="O86" i="1"/>
  <c r="N86" i="1"/>
  <c r="M86" i="1"/>
  <c r="R85" i="1"/>
  <c r="Q85" i="1"/>
  <c r="P85" i="1"/>
  <c r="O85" i="1"/>
  <c r="N85" i="1"/>
  <c r="M85" i="1"/>
  <c r="R84" i="1"/>
  <c r="Q84" i="1"/>
  <c r="P84" i="1"/>
  <c r="O84" i="1"/>
  <c r="N84" i="1"/>
  <c r="M84" i="1"/>
  <c r="R83" i="1"/>
  <c r="Q83" i="1"/>
  <c r="P83" i="1"/>
  <c r="O83" i="1"/>
  <c r="N83" i="1"/>
  <c r="M83" i="1"/>
  <c r="R82" i="1"/>
  <c r="Q82" i="1"/>
  <c r="P82" i="1"/>
  <c r="O82" i="1"/>
  <c r="N82" i="1"/>
  <c r="M82" i="1"/>
  <c r="R81" i="1"/>
  <c r="Q81" i="1"/>
  <c r="P81" i="1"/>
  <c r="O81" i="1"/>
  <c r="N81" i="1"/>
  <c r="M81" i="1"/>
  <c r="R80" i="1"/>
  <c r="Q80" i="1"/>
  <c r="P80" i="1"/>
  <c r="O80" i="1"/>
  <c r="N80" i="1"/>
  <c r="M80" i="1"/>
  <c r="R79" i="1"/>
  <c r="Q79" i="1"/>
  <c r="P79" i="1"/>
  <c r="O79" i="1"/>
  <c r="N79" i="1"/>
  <c r="M79" i="1"/>
  <c r="R78" i="1"/>
  <c r="Q78" i="1"/>
  <c r="P78" i="1"/>
  <c r="O78" i="1"/>
  <c r="N78" i="1"/>
  <c r="M78" i="1"/>
  <c r="R77" i="1"/>
  <c r="Q77" i="1"/>
  <c r="P77" i="1"/>
  <c r="O77" i="1"/>
  <c r="N77" i="1"/>
  <c r="M77" i="1"/>
  <c r="R76" i="1"/>
  <c r="Q76" i="1"/>
  <c r="P76" i="1"/>
  <c r="O76" i="1"/>
  <c r="N76" i="1"/>
  <c r="M76" i="1"/>
  <c r="R75" i="1"/>
  <c r="Q75" i="1"/>
  <c r="P75" i="1"/>
  <c r="O75" i="1"/>
  <c r="N75" i="1"/>
  <c r="M75" i="1"/>
  <c r="R74" i="1"/>
  <c r="Q74" i="1"/>
  <c r="P74" i="1"/>
  <c r="O74" i="1"/>
  <c r="N74" i="1"/>
  <c r="M74" i="1"/>
  <c r="R73" i="1"/>
  <c r="Q73" i="1"/>
  <c r="P73" i="1"/>
  <c r="O73" i="1"/>
  <c r="N73" i="1"/>
  <c r="M73" i="1"/>
  <c r="R72" i="1"/>
  <c r="Q72" i="1"/>
  <c r="P72" i="1"/>
  <c r="O72" i="1"/>
  <c r="N72" i="1"/>
  <c r="M72" i="1"/>
  <c r="R71" i="1"/>
  <c r="Q71" i="1"/>
  <c r="P71" i="1"/>
  <c r="O71" i="1"/>
  <c r="N71" i="1"/>
  <c r="M71" i="1"/>
  <c r="R70" i="1"/>
  <c r="Q70" i="1"/>
  <c r="P70" i="1"/>
  <c r="O70" i="1"/>
  <c r="N70" i="1"/>
  <c r="M70" i="1"/>
  <c r="R69" i="1"/>
  <c r="Q69" i="1"/>
  <c r="P69" i="1"/>
  <c r="O69" i="1"/>
  <c r="N69" i="1"/>
  <c r="M69" i="1"/>
  <c r="R68" i="1"/>
  <c r="Q68" i="1"/>
  <c r="P68" i="1"/>
  <c r="O68" i="1"/>
  <c r="N68" i="1"/>
  <c r="M68" i="1"/>
  <c r="R67" i="1"/>
  <c r="Q67" i="1"/>
  <c r="P67" i="1"/>
  <c r="O67" i="1"/>
  <c r="N67" i="1"/>
  <c r="M67" i="1"/>
  <c r="R66" i="1"/>
  <c r="Q66" i="1"/>
  <c r="P66" i="1"/>
  <c r="O66" i="1"/>
  <c r="N66" i="1"/>
  <c r="M66" i="1"/>
  <c r="R65" i="1"/>
  <c r="Q65" i="1"/>
  <c r="P65" i="1"/>
  <c r="O65" i="1"/>
  <c r="N65" i="1"/>
  <c r="M65" i="1"/>
  <c r="R64" i="1"/>
  <c r="Q64" i="1"/>
  <c r="P64" i="1"/>
  <c r="O64" i="1"/>
  <c r="N64" i="1"/>
  <c r="M64" i="1"/>
  <c r="R63" i="1"/>
  <c r="Q63" i="1"/>
  <c r="P63" i="1"/>
  <c r="O63" i="1"/>
  <c r="N63" i="1"/>
  <c r="M63" i="1"/>
  <c r="R62" i="1"/>
  <c r="Q62" i="1"/>
  <c r="P62" i="1"/>
  <c r="O62" i="1"/>
  <c r="N62" i="1"/>
  <c r="M62" i="1"/>
  <c r="R61" i="1"/>
  <c r="Q61" i="1"/>
  <c r="P61" i="1"/>
  <c r="O61" i="1"/>
  <c r="N61" i="1"/>
  <c r="M61" i="1"/>
  <c r="R60" i="1"/>
  <c r="Q60" i="1"/>
  <c r="P60" i="1"/>
  <c r="O60" i="1"/>
  <c r="N60" i="1"/>
  <c r="M60" i="1"/>
  <c r="R59" i="1"/>
  <c r="Q59" i="1"/>
  <c r="P59" i="1"/>
  <c r="O59" i="1"/>
  <c r="N59" i="1"/>
  <c r="M59" i="1"/>
  <c r="R58" i="1"/>
  <c r="Q58" i="1"/>
  <c r="P58" i="1"/>
  <c r="O58" i="1"/>
  <c r="N58" i="1"/>
  <c r="M58" i="1"/>
  <c r="R57" i="1"/>
  <c r="Q57" i="1"/>
  <c r="P57" i="1"/>
  <c r="O57" i="1"/>
  <c r="N57" i="1"/>
  <c r="M57" i="1"/>
  <c r="R56" i="1"/>
  <c r="Q56" i="1"/>
  <c r="P56" i="1"/>
  <c r="O56" i="1"/>
  <c r="N56" i="1"/>
  <c r="M56" i="1"/>
  <c r="R55" i="1"/>
  <c r="Q55" i="1"/>
  <c r="P55" i="1"/>
  <c r="O55" i="1"/>
  <c r="N55" i="1"/>
  <c r="M55" i="1"/>
  <c r="R54" i="1"/>
  <c r="Q54" i="1"/>
  <c r="P54" i="1"/>
  <c r="O54" i="1"/>
  <c r="N54" i="1"/>
  <c r="M54" i="1"/>
  <c r="R53" i="1"/>
  <c r="Q53" i="1"/>
  <c r="P53" i="1"/>
  <c r="O53" i="1"/>
  <c r="N53" i="1"/>
  <c r="M53" i="1"/>
  <c r="R52" i="1"/>
  <c r="Q52" i="1"/>
  <c r="P52" i="1"/>
  <c r="O52" i="1"/>
  <c r="N52" i="1"/>
  <c r="M52" i="1"/>
  <c r="R51" i="1"/>
  <c r="Q51" i="1"/>
  <c r="P51" i="1"/>
  <c r="O51" i="1"/>
  <c r="N51" i="1"/>
  <c r="M51" i="1"/>
  <c r="R50" i="1"/>
  <c r="Q50" i="1"/>
  <c r="P50" i="1"/>
  <c r="O50" i="1"/>
  <c r="N50" i="1"/>
  <c r="M50" i="1"/>
  <c r="R49" i="1"/>
  <c r="Q49" i="1"/>
  <c r="P49" i="1"/>
  <c r="O49" i="1"/>
  <c r="N49" i="1"/>
  <c r="M49" i="1"/>
  <c r="R48" i="1"/>
  <c r="Q48" i="1"/>
  <c r="P48" i="1"/>
  <c r="O48" i="1"/>
  <c r="N48" i="1"/>
  <c r="M48" i="1"/>
  <c r="R47" i="1"/>
  <c r="Q47" i="1"/>
  <c r="P47" i="1"/>
  <c r="O47" i="1"/>
  <c r="N47" i="1"/>
  <c r="M47" i="1"/>
  <c r="R46" i="1"/>
  <c r="Q46" i="1"/>
  <c r="P46" i="1"/>
  <c r="O46" i="1"/>
  <c r="N46" i="1"/>
  <c r="M46" i="1"/>
  <c r="R45" i="1"/>
  <c r="Q45" i="1"/>
  <c r="P45" i="1"/>
  <c r="O45" i="1"/>
  <c r="N45" i="1"/>
  <c r="M45" i="1"/>
  <c r="R44" i="1"/>
  <c r="Q44" i="1"/>
  <c r="P44" i="1"/>
  <c r="O44" i="1"/>
  <c r="N44" i="1"/>
  <c r="M44" i="1"/>
  <c r="R43" i="1"/>
  <c r="Q43" i="1"/>
  <c r="P43" i="1"/>
  <c r="O43" i="1"/>
  <c r="N43" i="1"/>
  <c r="M43" i="1"/>
  <c r="R42" i="1"/>
  <c r="Q42" i="1"/>
  <c r="P42" i="1"/>
  <c r="O42" i="1"/>
  <c r="N42" i="1"/>
  <c r="M42" i="1"/>
  <c r="R41" i="1"/>
  <c r="Q41" i="1"/>
  <c r="P41" i="1"/>
  <c r="O41" i="1"/>
  <c r="N41" i="1"/>
  <c r="M41" i="1"/>
  <c r="R40" i="1"/>
  <c r="Q40" i="1"/>
  <c r="P40" i="1"/>
  <c r="O40" i="1"/>
  <c r="N40" i="1"/>
  <c r="M40" i="1"/>
  <c r="R39" i="1"/>
  <c r="Q39" i="1"/>
  <c r="P39" i="1"/>
  <c r="O39" i="1"/>
  <c r="N39" i="1"/>
  <c r="M39" i="1"/>
  <c r="R38" i="1"/>
  <c r="Q38" i="1"/>
  <c r="P38" i="1"/>
  <c r="O38" i="1"/>
  <c r="N38" i="1"/>
  <c r="M38" i="1"/>
  <c r="R37" i="1"/>
  <c r="Q37" i="1"/>
  <c r="P37" i="1"/>
  <c r="O37" i="1"/>
  <c r="N37" i="1"/>
  <c r="M37" i="1"/>
  <c r="R36" i="1"/>
  <c r="Q36" i="1"/>
  <c r="P36" i="1"/>
  <c r="O36" i="1"/>
  <c r="N36" i="1"/>
  <c r="M36" i="1"/>
  <c r="R35" i="1"/>
  <c r="Q35" i="1"/>
  <c r="P35" i="1"/>
  <c r="O35" i="1"/>
  <c r="N35" i="1"/>
  <c r="M35" i="1"/>
  <c r="R34" i="1"/>
  <c r="Q34" i="1"/>
  <c r="P34" i="1"/>
  <c r="O34" i="1"/>
  <c r="N34" i="1"/>
  <c r="M34" i="1"/>
  <c r="R33" i="1"/>
  <c r="Q33" i="1"/>
  <c r="P33" i="1"/>
  <c r="O33" i="1"/>
  <c r="N33" i="1"/>
  <c r="M33" i="1"/>
  <c r="R32" i="1"/>
  <c r="Q32" i="1"/>
  <c r="P32" i="1"/>
  <c r="O32" i="1"/>
  <c r="N32" i="1"/>
  <c r="M32" i="1"/>
  <c r="R31" i="1"/>
  <c r="Q31" i="1"/>
  <c r="P31" i="1"/>
  <c r="O31" i="1"/>
  <c r="N31" i="1"/>
  <c r="M31" i="1"/>
  <c r="R30" i="1"/>
  <c r="Q30" i="1"/>
  <c r="P30" i="1"/>
  <c r="O30" i="1"/>
  <c r="N30" i="1"/>
  <c r="M30" i="1"/>
  <c r="R29" i="1"/>
  <c r="Q29" i="1"/>
  <c r="P29" i="1"/>
  <c r="O29" i="1"/>
  <c r="N29" i="1"/>
  <c r="M29" i="1"/>
  <c r="R28" i="1"/>
  <c r="Q28" i="1"/>
  <c r="P28" i="1"/>
  <c r="O28" i="1"/>
  <c r="N28" i="1"/>
  <c r="M28" i="1"/>
  <c r="R27" i="1"/>
  <c r="Q27" i="1"/>
  <c r="P27" i="1"/>
  <c r="O27" i="1"/>
  <c r="N27" i="1"/>
  <c r="M27" i="1"/>
  <c r="R26" i="1"/>
  <c r="Q26" i="1"/>
  <c r="P26" i="1"/>
  <c r="O26" i="1"/>
  <c r="N26" i="1"/>
  <c r="M26" i="1"/>
  <c r="R25" i="1"/>
  <c r="Q25" i="1"/>
  <c r="P25" i="1"/>
  <c r="O25" i="1"/>
  <c r="N25" i="1"/>
  <c r="M25" i="1"/>
  <c r="R24" i="1"/>
  <c r="Q24" i="1"/>
  <c r="P24" i="1"/>
  <c r="O24" i="1"/>
  <c r="N24" i="1"/>
  <c r="M24" i="1"/>
  <c r="R23" i="1"/>
  <c r="Q23" i="1"/>
  <c r="P23" i="1"/>
  <c r="O23" i="1"/>
  <c r="N23" i="1"/>
  <c r="M23" i="1"/>
  <c r="R22" i="1"/>
  <c r="Q22" i="1"/>
  <c r="P22" i="1"/>
  <c r="O22" i="1"/>
  <c r="N22" i="1"/>
  <c r="M22" i="1"/>
  <c r="R21" i="1"/>
  <c r="Q21" i="1"/>
  <c r="P21" i="1"/>
  <c r="O21" i="1"/>
  <c r="N21" i="1"/>
  <c r="M21" i="1"/>
  <c r="R20" i="1"/>
  <c r="Q20" i="1"/>
  <c r="P20" i="1"/>
  <c r="O20" i="1"/>
  <c r="N20" i="1"/>
  <c r="M20" i="1"/>
  <c r="R19" i="1"/>
  <c r="Q19" i="1"/>
  <c r="P19" i="1"/>
  <c r="O19" i="1"/>
  <c r="N19" i="1"/>
  <c r="M19" i="1"/>
  <c r="R18" i="1"/>
  <c r="Q18" i="1"/>
  <c r="P18" i="1"/>
  <c r="O18" i="1"/>
  <c r="N18" i="1"/>
  <c r="M18" i="1"/>
  <c r="R17" i="1"/>
  <c r="Q17" i="1"/>
  <c r="P17" i="1"/>
  <c r="O17" i="1"/>
  <c r="N17" i="1"/>
  <c r="M17" i="1"/>
  <c r="R16" i="1"/>
  <c r="Q16" i="1"/>
  <c r="P16" i="1"/>
  <c r="O16" i="1"/>
  <c r="N16" i="1"/>
  <c r="M16" i="1"/>
  <c r="R15" i="1"/>
  <c r="Q15" i="1"/>
  <c r="P15" i="1"/>
  <c r="O15" i="1"/>
  <c r="N15" i="1"/>
  <c r="M15" i="1"/>
  <c r="R14" i="1"/>
  <c r="Q14" i="1"/>
  <c r="P14" i="1"/>
  <c r="O14" i="1"/>
  <c r="N14" i="1"/>
  <c r="M14" i="1"/>
  <c r="R13" i="1"/>
  <c r="Q13" i="1"/>
  <c r="P13" i="1"/>
  <c r="O13" i="1"/>
  <c r="N13" i="1"/>
  <c r="M13" i="1"/>
  <c r="R12" i="1"/>
  <c r="Q12" i="1"/>
  <c r="P12" i="1"/>
  <c r="O12" i="1"/>
  <c r="N12" i="1"/>
  <c r="M12" i="1"/>
  <c r="R11" i="1"/>
  <c r="Q11" i="1"/>
  <c r="P11" i="1"/>
  <c r="O11" i="1"/>
  <c r="N11" i="1"/>
  <c r="M11" i="1"/>
  <c r="R10" i="1"/>
  <c r="Q10" i="1"/>
  <c r="P10" i="1"/>
  <c r="O10" i="1"/>
  <c r="N10" i="1"/>
  <c r="M10" i="1"/>
  <c r="R9" i="1"/>
  <c r="Q9" i="1"/>
  <c r="P9" i="1"/>
  <c r="O9" i="1"/>
  <c r="N9" i="1"/>
  <c r="M9" i="1"/>
  <c r="R8" i="1"/>
  <c r="Q8" i="1"/>
  <c r="P8" i="1"/>
  <c r="O8" i="1"/>
  <c r="N8" i="1"/>
  <c r="M8" i="1"/>
  <c r="R7" i="1"/>
  <c r="Q7" i="1"/>
  <c r="P7" i="1"/>
  <c r="O7" i="1"/>
  <c r="N7" i="1"/>
  <c r="M7" i="1"/>
  <c r="R6" i="1"/>
  <c r="Q6" i="1"/>
  <c r="P6" i="1"/>
  <c r="O6" i="1"/>
  <c r="N6" i="1"/>
  <c r="M6" i="1"/>
  <c r="R5" i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X51" i="1" l="1"/>
  <c r="Y90" i="1"/>
  <c r="Y21" i="1"/>
  <c r="W36" i="1"/>
  <c r="Y45" i="1"/>
  <c r="Y54" i="1"/>
  <c r="W60" i="1"/>
  <c r="Y3" i="1"/>
  <c r="Y12" i="1"/>
  <c r="AB27" i="1"/>
  <c r="Y48" i="1"/>
  <c r="Y72" i="1"/>
  <c r="Y84" i="1"/>
  <c r="AB18" i="1"/>
  <c r="Y39" i="1"/>
  <c r="X87" i="1"/>
  <c r="W9" i="1"/>
  <c r="W78" i="1"/>
  <c r="AA84" i="1"/>
  <c r="Y42" i="1"/>
  <c r="W69" i="1"/>
  <c r="W33" i="1"/>
  <c r="X48" i="1"/>
  <c r="W57" i="1"/>
  <c r="Y87" i="1"/>
  <c r="X15" i="1"/>
  <c r="Y18" i="1"/>
  <c r="Z24" i="1"/>
  <c r="Y27" i="1"/>
  <c r="X33" i="1"/>
  <c r="Y36" i="1"/>
  <c r="W42" i="1"/>
  <c r="X57" i="1"/>
  <c r="Y60" i="1"/>
  <c r="X66" i="1"/>
  <c r="Y69" i="1"/>
  <c r="W75" i="1"/>
  <c r="AA81" i="1"/>
  <c r="AA90" i="1"/>
  <c r="W15" i="1"/>
  <c r="Y51" i="1"/>
  <c r="W66" i="1"/>
  <c r="X84" i="1"/>
  <c r="X24" i="1"/>
  <c r="X42" i="1"/>
  <c r="W51" i="1"/>
  <c r="X75" i="1"/>
  <c r="W87" i="1"/>
  <c r="X9" i="1"/>
  <c r="X18" i="1"/>
  <c r="X27" i="1"/>
  <c r="X36" i="1"/>
  <c r="W45" i="1"/>
  <c r="X60" i="1"/>
  <c r="X69" i="1"/>
  <c r="X78" i="1"/>
  <c r="W3" i="1"/>
  <c r="W12" i="1"/>
  <c r="X45" i="1"/>
  <c r="AB54" i="1"/>
  <c r="W81" i="1"/>
  <c r="W90" i="1"/>
  <c r="X3" i="1"/>
  <c r="X12" i="1"/>
  <c r="Y15" i="1"/>
  <c r="W21" i="1"/>
  <c r="Y30" i="1"/>
  <c r="Y33" i="1"/>
  <c r="AB39" i="1"/>
  <c r="X54" i="1"/>
  <c r="Y57" i="1"/>
  <c r="AB63" i="1"/>
  <c r="Y66" i="1"/>
  <c r="W72" i="1"/>
  <c r="X81" i="1"/>
  <c r="AA87" i="1"/>
  <c r="X90" i="1"/>
  <c r="X21" i="1"/>
  <c r="X30" i="1"/>
  <c r="X39" i="1"/>
  <c r="W48" i="1"/>
  <c r="X63" i="1"/>
  <c r="X72" i="1"/>
  <c r="AA78" i="1"/>
  <c r="W84" i="1"/>
  <c r="Y24" i="1"/>
  <c r="Y63" i="1"/>
  <c r="Y78" i="1"/>
  <c r="Z3" i="1"/>
  <c r="Z9" i="1"/>
  <c r="Z12" i="1"/>
  <c r="Z15" i="1"/>
  <c r="Z18" i="1"/>
  <c r="Z27" i="1"/>
  <c r="Z30" i="1"/>
  <c r="Z33" i="1"/>
  <c r="Z36" i="1"/>
  <c r="Z39" i="1"/>
  <c r="Z42" i="1"/>
  <c r="Z45" i="1"/>
  <c r="Z48" i="1"/>
  <c r="Z51" i="1"/>
  <c r="Z54" i="1"/>
  <c r="Z57" i="1"/>
  <c r="Z60" i="1"/>
  <c r="Z63" i="1"/>
  <c r="Z66" i="1"/>
  <c r="Z69" i="1"/>
  <c r="Z72" i="1"/>
  <c r="Z75" i="1"/>
  <c r="Z78" i="1"/>
  <c r="Z81" i="1"/>
  <c r="Z84" i="1"/>
  <c r="Z87" i="1"/>
  <c r="Z90" i="1"/>
  <c r="AA3" i="1"/>
  <c r="AA9" i="1"/>
  <c r="AA12" i="1"/>
  <c r="AA15" i="1"/>
  <c r="AA18" i="1"/>
  <c r="AA21" i="1"/>
  <c r="AA24" i="1"/>
  <c r="AA27" i="1"/>
  <c r="AA30" i="1"/>
  <c r="AA33" i="1"/>
  <c r="AA36" i="1"/>
  <c r="AA39" i="1"/>
  <c r="AA42" i="1"/>
  <c r="AA45" i="1"/>
  <c r="AA48" i="1"/>
  <c r="AA51" i="1"/>
  <c r="AA54" i="1"/>
  <c r="AA57" i="1"/>
  <c r="AA60" i="1"/>
  <c r="AA63" i="1"/>
  <c r="AA66" i="1"/>
  <c r="AA69" i="1"/>
  <c r="AA72" i="1"/>
  <c r="AA75" i="1"/>
  <c r="Z21" i="1"/>
  <c r="AB3" i="1"/>
  <c r="AB9" i="1"/>
  <c r="AB21" i="1"/>
  <c r="AB30" i="1"/>
  <c r="AB36" i="1"/>
  <c r="AB48" i="1"/>
  <c r="AB57" i="1"/>
  <c r="AB69" i="1"/>
  <c r="AB75" i="1"/>
  <c r="AB87" i="1"/>
  <c r="Y9" i="1"/>
  <c r="Y75" i="1"/>
  <c r="Y81" i="1"/>
  <c r="AB12" i="1"/>
  <c r="AB15" i="1"/>
  <c r="AB24" i="1"/>
  <c r="AB33" i="1"/>
  <c r="AB42" i="1"/>
  <c r="AB45" i="1"/>
  <c r="AB51" i="1"/>
  <c r="AB60" i="1"/>
  <c r="AB66" i="1"/>
  <c r="AB72" i="1"/>
  <c r="AB78" i="1"/>
  <c r="AB81" i="1"/>
  <c r="AB84" i="1"/>
  <c r="AB90" i="1"/>
  <c r="W18" i="1"/>
  <c r="W24" i="1"/>
  <c r="W27" i="1"/>
  <c r="W30" i="1"/>
  <c r="W39" i="1"/>
  <c r="W54" i="1"/>
  <c r="W63" i="1"/>
  <c r="X93" i="1" l="1"/>
  <c r="X95" i="1"/>
  <c r="Y95" i="1"/>
  <c r="W93" i="1"/>
  <c r="AB93" i="1"/>
  <c r="AB95" i="1"/>
  <c r="Y93" i="1"/>
  <c r="AA93" i="1"/>
  <c r="AA95" i="1"/>
  <c r="Z95" i="1"/>
  <c r="Z93" i="1"/>
  <c r="W95" i="1"/>
  <c r="AA94" i="1" l="1"/>
  <c r="X94" i="1"/>
  <c r="W96" i="1"/>
  <c r="Y94" i="1"/>
  <c r="Z94" i="1"/>
  <c r="AB96" i="1"/>
  <c r="Z96" i="1"/>
  <c r="AB94" i="1"/>
  <c r="X96" i="1"/>
  <c r="Y96" i="1"/>
  <c r="AA96" i="1"/>
  <c r="W94" i="1"/>
</calcChain>
</file>

<file path=xl/sharedStrings.xml><?xml version="1.0" encoding="utf-8"?>
<sst xmlns="http://schemas.openxmlformats.org/spreadsheetml/2006/main" count="423" uniqueCount="51">
  <si>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</si>
  <si>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</si>
  <si>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</si>
  <si>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</si>
  <si>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</si>
  <si>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</si>
  <si>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</si>
  <si>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</si>
  <si>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</si>
  <si>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</si>
  <si>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</si>
  <si>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</si>
  <si>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</si>
  <si>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</si>
  <si>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</si>
  <si>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</si>
  <si>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</si>
  <si>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</si>
  <si>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</si>
  <si>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</si>
  <si>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</si>
  <si>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</si>
  <si>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</si>
  <si>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</si>
  <si>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</si>
  <si>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</si>
  <si>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</si>
  <si>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</si>
  <si>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</si>
  <si>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</si>
  <si>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Mean</t>
  </si>
  <si>
    <t>Std</t>
  </si>
  <si>
    <t>CPU</t>
  </si>
  <si>
    <t>OLOA</t>
  </si>
  <si>
    <t>LOA</t>
  </si>
  <si>
    <t>PSO</t>
  </si>
  <si>
    <t>GA</t>
  </si>
  <si>
    <t>GSA</t>
  </si>
  <si>
    <t>WOA</t>
  </si>
  <si>
    <t>Functions</t>
  </si>
  <si>
    <t>Mesure</t>
  </si>
  <si>
    <t>Function</t>
  </si>
  <si>
    <t>OLOA versus LOA</t>
  </si>
  <si>
    <t>OLOA versus PSO</t>
  </si>
  <si>
    <t>OLOA versus GA</t>
  </si>
  <si>
    <t>OLOA versus GSA</t>
  </si>
  <si>
    <t>OLOA versus WOA</t>
  </si>
  <si>
    <t>Deleted</t>
  </si>
  <si>
    <t>P-value of the T-test analysis for the CEC benchmark functions 2017 (50 Dim)</t>
  </si>
  <si>
    <t>The Function F2 was Delete in CEC 2017</t>
  </si>
  <si>
    <t>Comparison of optimization results for the CEC benchmark functions 2017 (50 Dim)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</si>
</sst>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name val="Calibri"/>
    </font>
    <font>
      <sz val="11"/>
      <name val="Calibri"/>
      <family val="2"/>
    </font>
    <font>
      <sz val="8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11" fontId="1" fillId="0" borderId="3" xfId="0" applyNumberFormat="1" applyFont="1" applyBorder="1" applyAlignment="1">
      <alignment horizontal="left" vertical="top"/>
    </xf>
    <xf numFmtId="11" fontId="0" fillId="0" borderId="4" xfId="0" applyNumberFormat="1" applyBorder="1" applyAlignment="1">
      <alignment horizontal="left" vertical="top"/>
    </xf>
    <xf numFmtId="11" fontId="0" fillId="0" borderId="1" xfId="0" applyNumberFormat="1" applyBorder="1" applyAlignment="1">
      <alignment horizontal="left" vertical="top"/>
    </xf>
    <xf numFmtId="11" fontId="0" fillId="0" borderId="3" xfId="0" applyNumberFormat="1" applyBorder="1" applyAlignment="1">
      <alignment horizontal="left" vertical="top"/>
    </xf>
    <xf numFmtId="11" fontId="0" fillId="0" borderId="1" xfId="0" applyNumberFormat="1" applyBorder="1" applyAlignment="1">
      <alignment horizontal="center" vertical="top"/>
    </xf>
    <xf numFmtId="11" fontId="1" fillId="0" borderId="1" xfId="0" applyNumberFormat="1" applyFont="1" applyBorder="1" applyAlignment="1">
      <alignment horizontal="center" vertical="top"/>
    </xf>
    <xf numFmtId="0" fontId="0" fillId="0" borderId="4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164" fontId="0" fillId="0" borderId="3" xfId="0" applyNumberFormat="1" applyBorder="1" applyAlignment="1">
      <alignment horizontal="left" vertical="top"/>
    </xf>
    <xf numFmtId="11" fontId="1" fillId="0" borderId="4" xfId="0" applyNumberFormat="1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0" borderId="3" xfId="0" applyNumberFormat="1" applyFont="1" applyBorder="1" applyAlignment="1">
      <alignment horizontal="center" vertical="center"/>
    </xf>
    <xf numFmtId="11" fontId="4" fillId="0" borderId="4" xfId="0" applyNumberFormat="1" applyFont="1" applyBorder="1" applyAlignment="1">
      <alignment horizontal="left" vertical="top"/>
    </xf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numFmt numFmtId="15" formatCode="0.00E+00"/>
      <alignment horizontal="left" vertical="top" textRotation="0" wrapText="0" indent="0" justifyLastLine="0" shrinkToFit="0" readingOrder="0"/>
    </dxf>
    <dxf>
      <numFmt numFmtId="15" formatCode="0.00E+00"/>
      <alignment horizontal="left" vertical="top" textRotation="0" wrapText="0" indent="0" justifyLastLine="0" shrinkToFit="0" readingOrder="0"/>
    </dxf>
    <dxf>
      <numFmt numFmtId="15" formatCode="0.00E+00"/>
      <alignment horizontal="left" vertical="top" textRotation="0" wrapText="0" indent="0" justifyLastLine="0" shrinkToFit="0" readingOrder="0"/>
    </dxf>
    <dxf>
      <numFmt numFmtId="15" formatCode="0.00E+00"/>
      <alignment horizontal="left" vertical="top" textRotation="0" wrapText="0" indent="0" justifyLastLine="0" shrinkToFit="0" readingOrder="0"/>
    </dxf>
    <dxf>
      <numFmt numFmtId="15" formatCode="0.00E+00"/>
      <alignment horizontal="left" vertical="top" textRotation="0" wrapText="0" indent="0" justifyLastLine="0" shrinkToFit="0" readingOrder="0"/>
    </dxf>
    <dxf>
      <numFmt numFmtId="15" formatCode="0.00E+00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K2:R92" totalsRowShown="0" headerRowDxfId="10" dataDxfId="9">
  <autoFilter ref="K2:R92" xr:uid="{00000000-0009-0000-0100-000001000000}"/>
  <tableColumns count="8">
    <tableColumn id="1" xr3:uid="{00000000-0010-0000-0000-000001000000}" name="Functions" dataDxfId="8"/>
    <tableColumn id="2" xr3:uid="{00000000-0010-0000-0000-000002000000}" name="Mesure" dataDxfId="7"/>
    <tableColumn id="3" xr3:uid="{00000000-0010-0000-0000-000003000000}" name="OLOA" dataDxfId="6">
      <calculatedColumnFormula>D3</calculatedColumnFormula>
    </tableColumn>
    <tableColumn id="4" xr3:uid="{00000000-0010-0000-0000-000004000000}" name="LOA" dataDxfId="5">
      <calculatedColumnFormula>E3</calculatedColumnFormula>
    </tableColumn>
    <tableColumn id="6" xr3:uid="{00000000-0010-0000-0000-000006000000}" name="PSO" dataDxfId="4">
      <calculatedColumnFormula>F3</calculatedColumnFormula>
    </tableColumn>
    <tableColumn id="7" xr3:uid="{00000000-0010-0000-0000-000007000000}" name="GA" dataDxfId="3">
      <calculatedColumnFormula>G3</calculatedColumnFormula>
    </tableColumn>
    <tableColumn id="8" xr3:uid="{00000000-0010-0000-0000-000008000000}" name="GSA" dataDxfId="2">
      <calculatedColumnFormula>H3</calculatedColumnFormula>
    </tableColumn>
    <tableColumn id="9" xr3:uid="{00000000-0010-0000-0000-000009000000}" name="WOA" dataDxfId="1">
      <calculatedColumnFormula>I3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6"/>
  <sheetViews>
    <sheetView workbookViewId="0">
      <selection sqref="A1:I1"/>
    </sheetView>
  </sheetViews>
  <sheetFormatPr defaultRowHeight="14.4" x14ac:dyDescent="0.3"/>
  <cols>
    <col min="1" max="1" width="8.88671875" style="2"/>
    <col min="2" max="2" width="8" style="2" bestFit="1" customWidth="1"/>
    <col min="3" max="3" width="5.6640625" style="2" bestFit="1" customWidth="1"/>
    <col min="4" max="9" width="8.5546875" style="2" bestFit="1" customWidth="1"/>
    <col min="10" max="10" width="8.88671875" style="2" customWidth="1"/>
    <col min="11" max="11" width="11.33203125" style="2" customWidth="1"/>
    <col min="12" max="12" width="9.5546875" style="2" customWidth="1"/>
    <col min="13" max="18" width="8.5546875" style="2" customWidth="1"/>
    <col min="19" max="19" width="8.88671875" style="2" customWidth="1"/>
    <col min="20" max="20" width="8.88671875" style="2"/>
    <col min="21" max="21" width="8.77734375" style="2" bestFit="1" customWidth="1"/>
    <col min="22" max="22" width="7.109375" style="2" bestFit="1" customWidth="1"/>
    <col min="23" max="23" width="5.6640625" style="2" bestFit="1" customWidth="1"/>
    <col min="24" max="27" width="4.5546875" style="2" bestFit="1" customWidth="1"/>
    <col min="28" max="28" width="5.21875" style="2" bestFit="1" customWidth="1"/>
    <col min="29" max="16384" width="8.88671875" style="2"/>
  </cols>
  <sheetData>
    <row r="1" spans="1:28" x14ac:dyDescent="0.3">
      <c r="A1" s="21" t="s">
        <v>50</v>
      </c>
      <c r="B1" s="21"/>
      <c r="C1" s="21"/>
      <c r="D1" s="21"/>
      <c r="E1" s="21"/>
      <c r="F1" s="21"/>
      <c r="G1" s="21"/>
      <c r="H1" s="21"/>
      <c r="I1" s="21"/>
    </row>
    <row r="2" spans="1:28" x14ac:dyDescent="0.3">
      <c r="A2" s="22"/>
      <c r="B2" s="23" t="s">
        <v>41</v>
      </c>
      <c r="C2" s="23"/>
      <c r="D2" s="16" t="s">
        <v>33</v>
      </c>
      <c r="E2" s="16" t="s">
        <v>34</v>
      </c>
      <c r="F2" s="16" t="s">
        <v>35</v>
      </c>
      <c r="G2" s="16" t="s">
        <v>36</v>
      </c>
      <c r="H2" s="16" t="s">
        <v>37</v>
      </c>
      <c r="I2" s="16" t="s">
        <v>38</v>
      </c>
      <c r="K2" s="1" t="s">
        <v>39</v>
      </c>
      <c r="L2" s="1" t="s">
        <v>40</v>
      </c>
      <c r="M2" s="2" t="s">
        <v>33</v>
      </c>
      <c r="N2" s="2" t="s">
        <v>34</v>
      </c>
      <c r="O2" s="2" t="s">
        <v>35</v>
      </c>
      <c r="P2" s="2" t="s">
        <v>36</v>
      </c>
      <c r="Q2" s="2" t="s">
        <v>37</v>
      </c>
      <c r="R2" s="2" t="s">
        <v>38</v>
      </c>
      <c r="U2" s="1" t="s">
        <v>39</v>
      </c>
      <c r="V2" s="1" t="s">
        <v>40</v>
      </c>
      <c r="W2" s="2" t="s">
        <v>33</v>
      </c>
      <c r="X2" s="2" t="s">
        <v>34</v>
      </c>
      <c r="Y2" s="2" t="s">
        <v>35</v>
      </c>
      <c r="Z2" s="2" t="s">
        <v>36</v>
      </c>
      <c r="AA2" s="2" t="s">
        <v>37</v>
      </c>
      <c r="AB2" s="2" t="s">
        <v>38</v>
      </c>
    </row>
    <row r="3" spans="1:28" x14ac:dyDescent="0.3">
      <c r="A3" s="18"/>
      <c r="B3" s="17" t="s">
        <v>0</v>
      </c>
      <c r="C3" s="16" t="s">
        <v>30</v>
      </c>
      <c r="D3" s="11">
        <v>80928411521.69342</v>
      </c>
      <c r="E3" s="11">
        <v>116442240505.77144</v>
      </c>
      <c r="F3" s="11">
        <v>214584103850.38492</v>
      </c>
      <c r="G3" s="11">
        <v>238531901106.71109</v>
      </c>
      <c r="H3" s="11">
        <v>120001316656.77197</v>
      </c>
      <c r="I3" s="28">
        <v>69550591048.50885</v>
      </c>
      <c r="K3" s="2" t="s">
        <v>0</v>
      </c>
      <c r="L3" s="2" t="s">
        <v>30</v>
      </c>
      <c r="M3" s="3">
        <f t="shared" ref="M3:M34" si="0">D3</f>
        <v>80928411521.69342</v>
      </c>
      <c r="N3" s="3">
        <f t="shared" ref="N3:N34" si="1">E3</f>
        <v>116442240505.77144</v>
      </c>
      <c r="O3" s="3">
        <f t="shared" ref="O3:O34" si="2">F3</f>
        <v>214584103850.38492</v>
      </c>
      <c r="P3" s="3">
        <f t="shared" ref="P3:P34" si="3">G3</f>
        <v>238531901106.71109</v>
      </c>
      <c r="Q3" s="3">
        <f t="shared" ref="Q3:Q34" si="4">H3</f>
        <v>120001316656.77197</v>
      </c>
      <c r="R3" s="3">
        <f t="shared" ref="R3:R34" si="5">I3</f>
        <v>69550591048.50885</v>
      </c>
      <c r="U3" s="6" t="s">
        <v>0</v>
      </c>
      <c r="V3" s="2" t="s">
        <v>30</v>
      </c>
      <c r="W3" s="2">
        <f>_xlfn.RANK.EQ(Table1[[#This Row],[OLOA]],Table1[[#This Row],[OLOA]:[WOA]],1)</f>
        <v>2</v>
      </c>
      <c r="X3" s="2">
        <f>_xlfn.RANK.EQ(Table1[[#This Row],[LOA]],Table1[[#This Row],[OLOA]:[WOA]],1)</f>
        <v>3</v>
      </c>
      <c r="Y3" s="2">
        <f>_xlfn.RANK.EQ(Table1[[#This Row],[PSO]],Table1[[#This Row],[OLOA]:[WOA]],1)</f>
        <v>5</v>
      </c>
      <c r="Z3" s="2">
        <f>_xlfn.RANK.EQ(Table1[[#This Row],[GA]],Table1[[#This Row],[OLOA]:[WOA]],1)</f>
        <v>6</v>
      </c>
      <c r="AA3" s="2">
        <f>_xlfn.RANK.EQ(Table1[[#This Row],[GSA]],Table1[[#This Row],[OLOA]:[WOA]],1)</f>
        <v>4</v>
      </c>
      <c r="AB3" s="2">
        <f>_xlfn.RANK.EQ(Table1[[#This Row],[WOA]],Table1[[#This Row],[OLOA]:[WOA]],1)</f>
        <v>1</v>
      </c>
    </row>
    <row r="4" spans="1:28" x14ac:dyDescent="0.3">
      <c r="A4" s="18"/>
      <c r="B4" s="19"/>
      <c r="C4" s="18" t="s">
        <v>31</v>
      </c>
      <c r="D4" s="12">
        <v>7011315887.7501335</v>
      </c>
      <c r="E4" s="12">
        <v>23612259103.180027</v>
      </c>
      <c r="F4" s="12">
        <v>23912584444.405994</v>
      </c>
      <c r="G4" s="12">
        <v>15116269908.285732</v>
      </c>
      <c r="H4" s="12">
        <v>12666152424.762365</v>
      </c>
      <c r="I4" s="12">
        <v>7300606862.418067</v>
      </c>
      <c r="L4" s="2" t="s">
        <v>31</v>
      </c>
      <c r="M4" s="3">
        <f t="shared" si="0"/>
        <v>7011315887.7501335</v>
      </c>
      <c r="N4" s="3">
        <f t="shared" si="1"/>
        <v>23612259103.180027</v>
      </c>
      <c r="O4" s="3">
        <f t="shared" si="2"/>
        <v>23912584444.405994</v>
      </c>
      <c r="P4" s="3">
        <f t="shared" si="3"/>
        <v>15116269908.285732</v>
      </c>
      <c r="Q4" s="3">
        <f t="shared" si="4"/>
        <v>12666152424.762365</v>
      </c>
      <c r="R4" s="3">
        <f t="shared" si="5"/>
        <v>7300606862.418067</v>
      </c>
      <c r="U4" s="6"/>
      <c r="V4" s="2" t="s">
        <v>31</v>
      </c>
    </row>
    <row r="5" spans="1:28" x14ac:dyDescent="0.3">
      <c r="A5" s="18"/>
      <c r="B5" s="20"/>
      <c r="C5" s="8" t="s">
        <v>32</v>
      </c>
      <c r="D5" s="24">
        <v>8.7499999999999994E-2</v>
      </c>
      <c r="E5" s="24">
        <v>3.7499999999999999E-2</v>
      </c>
      <c r="F5" s="24">
        <v>5.9374999999999997E-2</v>
      </c>
      <c r="G5" s="24">
        <v>9.2187500000000006E-2</v>
      </c>
      <c r="H5" s="24">
        <v>0.39218750000000002</v>
      </c>
      <c r="I5" s="24">
        <v>9.0624999999999997E-2</v>
      </c>
      <c r="L5" s="2" t="s">
        <v>32</v>
      </c>
      <c r="M5" s="4">
        <f t="shared" si="0"/>
        <v>8.7499999999999994E-2</v>
      </c>
      <c r="N5" s="4">
        <f t="shared" si="1"/>
        <v>3.7499999999999999E-2</v>
      </c>
      <c r="O5" s="4">
        <f t="shared" si="2"/>
        <v>5.9374999999999997E-2</v>
      </c>
      <c r="P5" s="4">
        <f t="shared" si="3"/>
        <v>9.2187500000000006E-2</v>
      </c>
      <c r="Q5" s="4">
        <f t="shared" si="4"/>
        <v>0.39218750000000002</v>
      </c>
      <c r="R5" s="4">
        <f t="shared" si="5"/>
        <v>9.0624999999999997E-2</v>
      </c>
      <c r="U5" s="6"/>
      <c r="V5" s="2" t="s">
        <v>32</v>
      </c>
    </row>
    <row r="6" spans="1:28" x14ac:dyDescent="0.3">
      <c r="A6" s="18"/>
      <c r="B6" s="17" t="s">
        <v>1</v>
      </c>
      <c r="C6" s="16" t="s">
        <v>30</v>
      </c>
      <c r="D6" s="25" t="s">
        <v>49</v>
      </c>
      <c r="E6" s="25"/>
      <c r="F6" s="25"/>
      <c r="G6" s="25"/>
      <c r="H6" s="25"/>
      <c r="I6" s="25"/>
      <c r="K6" s="2" t="s">
        <v>1</v>
      </c>
      <c r="L6" s="2" t="s">
        <v>30</v>
      </c>
      <c r="M6" s="3" t="str">
        <f t="shared" si="0"/>
        <v>The Function F2 was Delete in CEC 2017</v>
      </c>
      <c r="N6" s="3">
        <f t="shared" si="1"/>
        <v>0</v>
      </c>
      <c r="O6" s="3">
        <f t="shared" si="2"/>
        <v>0</v>
      </c>
      <c r="P6" s="3">
        <f t="shared" si="3"/>
        <v>0</v>
      </c>
      <c r="Q6" s="3">
        <f t="shared" si="4"/>
        <v>0</v>
      </c>
      <c r="R6" s="3">
        <f t="shared" si="5"/>
        <v>0</v>
      </c>
      <c r="U6" s="6" t="s">
        <v>1</v>
      </c>
      <c r="V6" s="2" t="s">
        <v>30</v>
      </c>
    </row>
    <row r="7" spans="1:28" x14ac:dyDescent="0.3">
      <c r="A7" s="18"/>
      <c r="B7" s="19"/>
      <c r="C7" s="18" t="s">
        <v>31</v>
      </c>
      <c r="D7" s="26"/>
      <c r="E7" s="26"/>
      <c r="F7" s="26"/>
      <c r="G7" s="26"/>
      <c r="H7" s="26"/>
      <c r="I7" s="26"/>
      <c r="L7" s="2" t="s">
        <v>31</v>
      </c>
      <c r="M7" s="3">
        <f t="shared" si="0"/>
        <v>0</v>
      </c>
      <c r="N7" s="3">
        <f t="shared" si="1"/>
        <v>0</v>
      </c>
      <c r="O7" s="3">
        <f t="shared" si="2"/>
        <v>0</v>
      </c>
      <c r="P7" s="3">
        <f t="shared" si="3"/>
        <v>0</v>
      </c>
      <c r="Q7" s="3">
        <f t="shared" si="4"/>
        <v>0</v>
      </c>
      <c r="R7" s="3">
        <f t="shared" si="5"/>
        <v>0</v>
      </c>
      <c r="U7" s="6"/>
      <c r="V7" s="2" t="s">
        <v>31</v>
      </c>
    </row>
    <row r="8" spans="1:28" x14ac:dyDescent="0.3">
      <c r="A8" s="18"/>
      <c r="B8" s="20"/>
      <c r="C8" s="8" t="s">
        <v>32</v>
      </c>
      <c r="D8" s="27"/>
      <c r="E8" s="27"/>
      <c r="F8" s="27"/>
      <c r="G8" s="27"/>
      <c r="H8" s="27"/>
      <c r="I8" s="27"/>
      <c r="L8" s="2" t="s">
        <v>32</v>
      </c>
      <c r="M8" s="4">
        <f t="shared" si="0"/>
        <v>0</v>
      </c>
      <c r="N8" s="4">
        <f t="shared" si="1"/>
        <v>0</v>
      </c>
      <c r="O8" s="4">
        <f t="shared" si="2"/>
        <v>0</v>
      </c>
      <c r="P8" s="4">
        <f t="shared" si="3"/>
        <v>0</v>
      </c>
      <c r="Q8" s="4">
        <f t="shared" si="4"/>
        <v>0</v>
      </c>
      <c r="R8" s="4">
        <f t="shared" si="5"/>
        <v>0</v>
      </c>
      <c r="U8" s="6"/>
      <c r="V8" s="2" t="s">
        <v>32</v>
      </c>
    </row>
    <row r="9" spans="1:28" x14ac:dyDescent="0.3">
      <c r="A9" s="18"/>
      <c r="B9" s="17" t="s">
        <v>2</v>
      </c>
      <c r="C9" s="16" t="s">
        <v>30</v>
      </c>
      <c r="D9" s="28">
        <v>203491.19844819489</v>
      </c>
      <c r="E9" s="11">
        <v>239385.29129735954</v>
      </c>
      <c r="F9" s="11">
        <v>613914.16715683159</v>
      </c>
      <c r="G9" s="11">
        <v>817500995678.43481</v>
      </c>
      <c r="H9" s="11">
        <v>2517802.7931218222</v>
      </c>
      <c r="I9" s="11">
        <v>351720.81081394514</v>
      </c>
      <c r="K9" s="2" t="s">
        <v>2</v>
      </c>
      <c r="L9" s="2" t="s">
        <v>30</v>
      </c>
      <c r="M9" s="3">
        <f t="shared" si="0"/>
        <v>203491.19844819489</v>
      </c>
      <c r="N9" s="3">
        <f t="shared" si="1"/>
        <v>239385.29129735954</v>
      </c>
      <c r="O9" s="3">
        <f t="shared" si="2"/>
        <v>613914.16715683159</v>
      </c>
      <c r="P9" s="3">
        <f t="shared" si="3"/>
        <v>817500995678.43481</v>
      </c>
      <c r="Q9" s="3">
        <f t="shared" si="4"/>
        <v>2517802.7931218222</v>
      </c>
      <c r="R9" s="3">
        <f t="shared" si="5"/>
        <v>351720.81081394514</v>
      </c>
      <c r="U9" s="6" t="s">
        <v>2</v>
      </c>
      <c r="V9" s="2" t="s">
        <v>30</v>
      </c>
      <c r="W9" s="2">
        <f>_xlfn.RANK.EQ(Table1[[#This Row],[OLOA]],Table1[[#This Row],[OLOA]:[WOA]],1)</f>
        <v>1</v>
      </c>
      <c r="X9" s="2">
        <f>_xlfn.RANK.EQ(Table1[[#This Row],[LOA]],Table1[[#This Row],[OLOA]:[WOA]],1)</f>
        <v>2</v>
      </c>
      <c r="Y9" s="2">
        <f>_xlfn.RANK.EQ(Table1[[#This Row],[PSO]],Table1[[#This Row],[OLOA]:[WOA]],1)</f>
        <v>4</v>
      </c>
      <c r="Z9" s="2">
        <f>_xlfn.RANK.EQ(Table1[[#This Row],[GA]],Table1[[#This Row],[OLOA]:[WOA]],1)</f>
        <v>6</v>
      </c>
      <c r="AA9" s="2">
        <f>_xlfn.RANK.EQ(Table1[[#This Row],[GSA]],Table1[[#This Row],[OLOA]:[WOA]],1)</f>
        <v>5</v>
      </c>
      <c r="AB9" s="2">
        <f>_xlfn.RANK.EQ(Table1[[#This Row],[WOA]],Table1[[#This Row],[OLOA]:[WOA]],1)</f>
        <v>3</v>
      </c>
    </row>
    <row r="10" spans="1:28" x14ac:dyDescent="0.3">
      <c r="A10" s="18"/>
      <c r="B10" s="19"/>
      <c r="C10" s="18" t="s">
        <v>31</v>
      </c>
      <c r="D10" s="12">
        <v>23896.140665771745</v>
      </c>
      <c r="E10" s="12">
        <v>40771.582844640638</v>
      </c>
      <c r="F10" s="12">
        <v>117392.94357318225</v>
      </c>
      <c r="G10" s="12">
        <v>2114975406314.949</v>
      </c>
      <c r="H10" s="12">
        <v>7113261.98383033</v>
      </c>
      <c r="I10" s="12">
        <v>62575.173523071135</v>
      </c>
      <c r="L10" s="2" t="s">
        <v>31</v>
      </c>
      <c r="M10" s="3">
        <f t="shared" si="0"/>
        <v>23896.140665771745</v>
      </c>
      <c r="N10" s="3">
        <f t="shared" si="1"/>
        <v>40771.582844640638</v>
      </c>
      <c r="O10" s="3">
        <f t="shared" si="2"/>
        <v>117392.94357318225</v>
      </c>
      <c r="P10" s="3">
        <f t="shared" si="3"/>
        <v>2114975406314.949</v>
      </c>
      <c r="Q10" s="3">
        <f t="shared" si="4"/>
        <v>7113261.98383033</v>
      </c>
      <c r="R10" s="3">
        <f t="shared" si="5"/>
        <v>62575.173523071135</v>
      </c>
      <c r="U10" s="6"/>
      <c r="V10" s="2" t="s">
        <v>31</v>
      </c>
    </row>
    <row r="11" spans="1:28" x14ac:dyDescent="0.3">
      <c r="A11" s="18"/>
      <c r="B11" s="20"/>
      <c r="C11" s="8" t="s">
        <v>32</v>
      </c>
      <c r="D11" s="24">
        <v>0.19218750000000001</v>
      </c>
      <c r="E11" s="24">
        <v>0.05</v>
      </c>
      <c r="F11" s="24">
        <v>0.10625</v>
      </c>
      <c r="G11" s="24">
        <v>9.375E-2</v>
      </c>
      <c r="H11" s="24">
        <v>0.359375</v>
      </c>
      <c r="I11" s="24">
        <v>6.25E-2</v>
      </c>
      <c r="L11" s="2" t="s">
        <v>32</v>
      </c>
      <c r="M11" s="4">
        <f t="shared" si="0"/>
        <v>0.19218750000000001</v>
      </c>
      <c r="N11" s="4">
        <f t="shared" si="1"/>
        <v>0.05</v>
      </c>
      <c r="O11" s="4">
        <f t="shared" si="2"/>
        <v>0.10625</v>
      </c>
      <c r="P11" s="4">
        <f t="shared" si="3"/>
        <v>9.375E-2</v>
      </c>
      <c r="Q11" s="4">
        <f t="shared" si="4"/>
        <v>0.359375</v>
      </c>
      <c r="R11" s="4">
        <f t="shared" si="5"/>
        <v>6.25E-2</v>
      </c>
      <c r="U11" s="6"/>
      <c r="V11" s="2" t="s">
        <v>32</v>
      </c>
    </row>
    <row r="12" spans="1:28" x14ac:dyDescent="0.3">
      <c r="A12" s="18"/>
      <c r="B12" s="17" t="s">
        <v>3</v>
      </c>
      <c r="C12" s="16" t="s">
        <v>30</v>
      </c>
      <c r="D12" s="11">
        <v>23103.258667002538</v>
      </c>
      <c r="E12" s="11">
        <v>45696.858214340886</v>
      </c>
      <c r="F12" s="11">
        <v>50967.981145704354</v>
      </c>
      <c r="G12" s="11">
        <v>106803.9838735915</v>
      </c>
      <c r="H12" s="11">
        <v>45356.674155581044</v>
      </c>
      <c r="I12" s="28">
        <v>17954.643674976855</v>
      </c>
      <c r="K12" s="2" t="s">
        <v>3</v>
      </c>
      <c r="L12" s="2" t="s">
        <v>30</v>
      </c>
      <c r="M12" s="3">
        <f t="shared" si="0"/>
        <v>23103.258667002538</v>
      </c>
      <c r="N12" s="3">
        <f t="shared" si="1"/>
        <v>45696.858214340886</v>
      </c>
      <c r="O12" s="3">
        <f t="shared" si="2"/>
        <v>50967.981145704354</v>
      </c>
      <c r="P12" s="3">
        <f t="shared" si="3"/>
        <v>106803.9838735915</v>
      </c>
      <c r="Q12" s="3">
        <f t="shared" si="4"/>
        <v>45356.674155581044</v>
      </c>
      <c r="R12" s="3">
        <f t="shared" si="5"/>
        <v>17954.643674976855</v>
      </c>
      <c r="U12" s="6" t="s">
        <v>3</v>
      </c>
      <c r="V12" s="2" t="s">
        <v>30</v>
      </c>
      <c r="W12" s="2">
        <f>_xlfn.RANK.EQ(Table1[[#This Row],[OLOA]],Table1[[#This Row],[OLOA]:[WOA]],1)</f>
        <v>2</v>
      </c>
      <c r="X12" s="2">
        <f>_xlfn.RANK.EQ(Table1[[#This Row],[LOA]],Table1[[#This Row],[OLOA]:[WOA]],1)</f>
        <v>4</v>
      </c>
      <c r="Y12" s="2">
        <f>_xlfn.RANK.EQ(Table1[[#This Row],[PSO]],Table1[[#This Row],[OLOA]:[WOA]],1)</f>
        <v>5</v>
      </c>
      <c r="Z12" s="2">
        <f>_xlfn.RANK.EQ(Table1[[#This Row],[GA]],Table1[[#This Row],[OLOA]:[WOA]],1)</f>
        <v>6</v>
      </c>
      <c r="AA12" s="2">
        <f>_xlfn.RANK.EQ(Table1[[#This Row],[GSA]],Table1[[#This Row],[OLOA]:[WOA]],1)</f>
        <v>3</v>
      </c>
      <c r="AB12" s="2">
        <f>_xlfn.RANK.EQ(Table1[[#This Row],[WOA]],Table1[[#This Row],[OLOA]:[WOA]],1)</f>
        <v>1</v>
      </c>
    </row>
    <row r="13" spans="1:28" x14ac:dyDescent="0.3">
      <c r="A13" s="18"/>
      <c r="B13" s="19"/>
      <c r="C13" s="18" t="s">
        <v>31</v>
      </c>
      <c r="D13" s="12">
        <v>4018.0698116221211</v>
      </c>
      <c r="E13" s="12">
        <v>7431.2419615149947</v>
      </c>
      <c r="F13" s="12">
        <v>21594.9826043457</v>
      </c>
      <c r="G13" s="12">
        <v>14332.622561553826</v>
      </c>
      <c r="H13" s="12">
        <v>6929.6096806394062</v>
      </c>
      <c r="I13" s="12">
        <v>1948.838799110735</v>
      </c>
      <c r="L13" s="2" t="s">
        <v>31</v>
      </c>
      <c r="M13" s="3">
        <f t="shared" si="0"/>
        <v>4018.0698116221211</v>
      </c>
      <c r="N13" s="3">
        <f t="shared" si="1"/>
        <v>7431.2419615149947</v>
      </c>
      <c r="O13" s="3">
        <f t="shared" si="2"/>
        <v>21594.9826043457</v>
      </c>
      <c r="P13" s="3">
        <f t="shared" si="3"/>
        <v>14332.622561553826</v>
      </c>
      <c r="Q13" s="3">
        <f t="shared" si="4"/>
        <v>6929.6096806394062</v>
      </c>
      <c r="R13" s="3">
        <f t="shared" si="5"/>
        <v>1948.838799110735</v>
      </c>
      <c r="U13" s="6"/>
      <c r="V13" s="2" t="s">
        <v>31</v>
      </c>
    </row>
    <row r="14" spans="1:28" x14ac:dyDescent="0.3">
      <c r="A14" s="18"/>
      <c r="B14" s="20"/>
      <c r="C14" s="8" t="s">
        <v>32</v>
      </c>
      <c r="D14" s="24">
        <v>0.121875</v>
      </c>
      <c r="E14" s="24">
        <v>6.0937499999999999E-2</v>
      </c>
      <c r="F14" s="24">
        <v>5.46875E-2</v>
      </c>
      <c r="G14" s="24">
        <v>0.11562500000000001</v>
      </c>
      <c r="H14" s="24">
        <v>0.44687500000000002</v>
      </c>
      <c r="I14" s="24">
        <v>9.5312499999999994E-2</v>
      </c>
      <c r="L14" s="2" t="s">
        <v>32</v>
      </c>
      <c r="M14" s="4">
        <f t="shared" si="0"/>
        <v>0.121875</v>
      </c>
      <c r="N14" s="4">
        <f t="shared" si="1"/>
        <v>6.0937499999999999E-2</v>
      </c>
      <c r="O14" s="4">
        <f t="shared" si="2"/>
        <v>5.46875E-2</v>
      </c>
      <c r="P14" s="4">
        <f t="shared" si="3"/>
        <v>0.11562500000000001</v>
      </c>
      <c r="Q14" s="4">
        <f t="shared" si="4"/>
        <v>0.44687500000000002</v>
      </c>
      <c r="R14" s="4">
        <f t="shared" si="5"/>
        <v>9.5312499999999994E-2</v>
      </c>
      <c r="U14" s="6"/>
      <c r="V14" s="2" t="s">
        <v>32</v>
      </c>
    </row>
    <row r="15" spans="1:28" x14ac:dyDescent="0.3">
      <c r="A15" s="18"/>
      <c r="B15" s="17" t="s">
        <v>4</v>
      </c>
      <c r="C15" s="16" t="s">
        <v>30</v>
      </c>
      <c r="D15" s="28">
        <v>978.73835271323094</v>
      </c>
      <c r="E15" s="11">
        <v>1170.0313138135757</v>
      </c>
      <c r="F15" s="11">
        <v>1591.9576716456711</v>
      </c>
      <c r="G15" s="11">
        <v>1613.0339113223124</v>
      </c>
      <c r="H15" s="11">
        <v>1263.8664354980369</v>
      </c>
      <c r="I15" s="11">
        <v>1216.0387900304981</v>
      </c>
      <c r="K15" s="2" t="s">
        <v>4</v>
      </c>
      <c r="L15" s="2" t="s">
        <v>30</v>
      </c>
      <c r="M15" s="3">
        <f t="shared" si="0"/>
        <v>978.73835271323094</v>
      </c>
      <c r="N15" s="3">
        <f t="shared" si="1"/>
        <v>1170.0313138135757</v>
      </c>
      <c r="O15" s="3">
        <f t="shared" si="2"/>
        <v>1591.9576716456711</v>
      </c>
      <c r="P15" s="3">
        <f t="shared" si="3"/>
        <v>1613.0339113223124</v>
      </c>
      <c r="Q15" s="3">
        <f t="shared" si="4"/>
        <v>1263.8664354980369</v>
      </c>
      <c r="R15" s="3">
        <f t="shared" si="5"/>
        <v>1216.0387900304981</v>
      </c>
      <c r="U15" s="6" t="s">
        <v>4</v>
      </c>
      <c r="V15" s="2" t="s">
        <v>30</v>
      </c>
      <c r="W15" s="2">
        <f>_xlfn.RANK.EQ(Table1[[#This Row],[OLOA]],Table1[[#This Row],[OLOA]:[WOA]],1)</f>
        <v>1</v>
      </c>
      <c r="X15" s="2">
        <f>_xlfn.RANK.EQ(Table1[[#This Row],[LOA]],Table1[[#This Row],[OLOA]:[WOA]],1)</f>
        <v>2</v>
      </c>
      <c r="Y15" s="2">
        <f>_xlfn.RANK.EQ(Table1[[#This Row],[PSO]],Table1[[#This Row],[OLOA]:[WOA]],1)</f>
        <v>5</v>
      </c>
      <c r="Z15" s="2">
        <f>_xlfn.RANK.EQ(Table1[[#This Row],[GA]],Table1[[#This Row],[OLOA]:[WOA]],1)</f>
        <v>6</v>
      </c>
      <c r="AA15" s="2">
        <f>_xlfn.RANK.EQ(Table1[[#This Row],[GSA]],Table1[[#This Row],[OLOA]:[WOA]],1)</f>
        <v>4</v>
      </c>
      <c r="AB15" s="2">
        <f>_xlfn.RANK.EQ(Table1[[#This Row],[WOA]],Table1[[#This Row],[OLOA]:[WOA]],1)</f>
        <v>3</v>
      </c>
    </row>
    <row r="16" spans="1:28" x14ac:dyDescent="0.3">
      <c r="A16" s="18"/>
      <c r="B16" s="19"/>
      <c r="C16" s="18" t="s">
        <v>31</v>
      </c>
      <c r="D16" s="12">
        <v>44.887169007717951</v>
      </c>
      <c r="E16" s="12">
        <v>41.381239732370076</v>
      </c>
      <c r="F16" s="12">
        <v>46.584107183595847</v>
      </c>
      <c r="G16" s="12">
        <v>59.989072357179843</v>
      </c>
      <c r="H16" s="12">
        <v>23.517016636750849</v>
      </c>
      <c r="I16" s="12">
        <v>43.631966655604543</v>
      </c>
      <c r="L16" s="2" t="s">
        <v>31</v>
      </c>
      <c r="M16" s="3">
        <f t="shared" si="0"/>
        <v>44.887169007717951</v>
      </c>
      <c r="N16" s="3">
        <f t="shared" si="1"/>
        <v>41.381239732370076</v>
      </c>
      <c r="O16" s="3">
        <f t="shared" si="2"/>
        <v>46.584107183595847</v>
      </c>
      <c r="P16" s="3">
        <f t="shared" si="3"/>
        <v>59.989072357179843</v>
      </c>
      <c r="Q16" s="3">
        <f t="shared" si="4"/>
        <v>23.517016636750849</v>
      </c>
      <c r="R16" s="3">
        <f t="shared" si="5"/>
        <v>43.631966655604543</v>
      </c>
      <c r="U16" s="6"/>
      <c r="V16" s="2" t="s">
        <v>31</v>
      </c>
    </row>
    <row r="17" spans="1:28" x14ac:dyDescent="0.3">
      <c r="A17" s="18"/>
      <c r="B17" s="20"/>
      <c r="C17" s="8" t="s">
        <v>32</v>
      </c>
      <c r="D17" s="24">
        <v>0.21562500000000001</v>
      </c>
      <c r="E17" s="24">
        <v>6.4062499999999994E-2</v>
      </c>
      <c r="F17" s="24">
        <v>0.1</v>
      </c>
      <c r="G17" s="24">
        <v>0.12343750000000001</v>
      </c>
      <c r="H17" s="24">
        <v>0.41249999999999998</v>
      </c>
      <c r="I17" s="24">
        <v>0.10625</v>
      </c>
      <c r="L17" s="2" t="s">
        <v>32</v>
      </c>
      <c r="M17" s="4">
        <f t="shared" si="0"/>
        <v>0.21562500000000001</v>
      </c>
      <c r="N17" s="4">
        <f t="shared" si="1"/>
        <v>6.4062499999999994E-2</v>
      </c>
      <c r="O17" s="4">
        <f t="shared" si="2"/>
        <v>0.1</v>
      </c>
      <c r="P17" s="4">
        <f t="shared" si="3"/>
        <v>0.12343750000000001</v>
      </c>
      <c r="Q17" s="4">
        <f t="shared" si="4"/>
        <v>0.41249999999999998</v>
      </c>
      <c r="R17" s="4">
        <f t="shared" si="5"/>
        <v>0.10625</v>
      </c>
      <c r="U17" s="6"/>
      <c r="V17" s="2" t="s">
        <v>32</v>
      </c>
    </row>
    <row r="18" spans="1:28" x14ac:dyDescent="0.3">
      <c r="A18" s="18"/>
      <c r="B18" s="17" t="s">
        <v>5</v>
      </c>
      <c r="C18" s="16" t="s">
        <v>30</v>
      </c>
      <c r="D18" s="28">
        <v>683.66547754846863</v>
      </c>
      <c r="E18" s="11">
        <v>689.24953263175985</v>
      </c>
      <c r="F18" s="11">
        <v>732.7854411291238</v>
      </c>
      <c r="G18" s="11">
        <v>738.87348448762691</v>
      </c>
      <c r="H18" s="11">
        <v>711.28187180152986</v>
      </c>
      <c r="I18" s="11">
        <v>708.22693411336536</v>
      </c>
      <c r="K18" s="2" t="s">
        <v>5</v>
      </c>
      <c r="L18" s="2" t="s">
        <v>30</v>
      </c>
      <c r="M18" s="3">
        <f t="shared" si="0"/>
        <v>683.66547754846863</v>
      </c>
      <c r="N18" s="3">
        <f t="shared" si="1"/>
        <v>689.24953263175985</v>
      </c>
      <c r="O18" s="3">
        <f t="shared" si="2"/>
        <v>732.7854411291238</v>
      </c>
      <c r="P18" s="3">
        <f t="shared" si="3"/>
        <v>738.87348448762691</v>
      </c>
      <c r="Q18" s="3">
        <f t="shared" si="4"/>
        <v>711.28187180152986</v>
      </c>
      <c r="R18" s="3">
        <f t="shared" si="5"/>
        <v>708.22693411336536</v>
      </c>
      <c r="U18" s="6" t="s">
        <v>5</v>
      </c>
      <c r="V18" s="2" t="s">
        <v>30</v>
      </c>
      <c r="W18" s="2">
        <f>_xlfn.RANK.EQ(Table1[[#This Row],[OLOA]],Table1[[#This Row],[OLOA]:[WOA]],1)</f>
        <v>1</v>
      </c>
      <c r="X18" s="2">
        <f>_xlfn.RANK.EQ(Table1[[#This Row],[LOA]],Table1[[#This Row],[OLOA]:[WOA]],1)</f>
        <v>2</v>
      </c>
      <c r="Y18" s="2">
        <f>_xlfn.RANK.EQ(Table1[[#This Row],[PSO]],Table1[[#This Row],[OLOA]:[WOA]],1)</f>
        <v>5</v>
      </c>
      <c r="Z18" s="2">
        <f>_xlfn.RANK.EQ(Table1[[#This Row],[GA]],Table1[[#This Row],[OLOA]:[WOA]],1)</f>
        <v>6</v>
      </c>
      <c r="AA18" s="2">
        <f>_xlfn.RANK.EQ(Table1[[#This Row],[GSA]],Table1[[#This Row],[OLOA]:[WOA]],1)</f>
        <v>4</v>
      </c>
      <c r="AB18" s="2">
        <f>_xlfn.RANK.EQ(Table1[[#This Row],[WOA]],Table1[[#This Row],[OLOA]:[WOA]],1)</f>
        <v>3</v>
      </c>
    </row>
    <row r="19" spans="1:28" x14ac:dyDescent="0.3">
      <c r="A19" s="18"/>
      <c r="B19" s="19"/>
      <c r="C19" s="18" t="s">
        <v>31</v>
      </c>
      <c r="D19" s="12">
        <v>4.890723581433682</v>
      </c>
      <c r="E19" s="12">
        <v>10.029883994548396</v>
      </c>
      <c r="F19" s="12">
        <v>12.804327538366026</v>
      </c>
      <c r="G19" s="12">
        <v>8.1647141453287411</v>
      </c>
      <c r="H19" s="12">
        <v>7.4040625772017732</v>
      </c>
      <c r="I19" s="12">
        <v>11.030599961659881</v>
      </c>
      <c r="L19" s="2" t="s">
        <v>31</v>
      </c>
      <c r="M19" s="3">
        <f t="shared" si="0"/>
        <v>4.890723581433682</v>
      </c>
      <c r="N19" s="3">
        <f t="shared" si="1"/>
        <v>10.029883994548396</v>
      </c>
      <c r="O19" s="3">
        <f t="shared" si="2"/>
        <v>12.804327538366026</v>
      </c>
      <c r="P19" s="3">
        <f t="shared" si="3"/>
        <v>8.1647141453287411</v>
      </c>
      <c r="Q19" s="3">
        <f t="shared" si="4"/>
        <v>7.4040625772017732</v>
      </c>
      <c r="R19" s="3">
        <f t="shared" si="5"/>
        <v>11.030599961659881</v>
      </c>
      <c r="U19" s="6"/>
      <c r="V19" s="2" t="s">
        <v>31</v>
      </c>
    </row>
    <row r="20" spans="1:28" x14ac:dyDescent="0.3">
      <c r="A20" s="18"/>
      <c r="B20" s="20"/>
      <c r="C20" s="8" t="s">
        <v>32</v>
      </c>
      <c r="D20" s="24">
        <v>0.3203125</v>
      </c>
      <c r="E20" s="24">
        <v>0.121875</v>
      </c>
      <c r="F20" s="24">
        <v>0.15156249999999999</v>
      </c>
      <c r="G20" s="24">
        <v>0.1328125</v>
      </c>
      <c r="H20" s="24">
        <v>0.45624999999999999</v>
      </c>
      <c r="I20" s="24">
        <v>0.11562500000000001</v>
      </c>
      <c r="L20" s="2" t="s">
        <v>32</v>
      </c>
      <c r="M20" s="4">
        <f t="shared" si="0"/>
        <v>0.3203125</v>
      </c>
      <c r="N20" s="4">
        <f t="shared" si="1"/>
        <v>0.121875</v>
      </c>
      <c r="O20" s="4">
        <f t="shared" si="2"/>
        <v>0.15156249999999999</v>
      </c>
      <c r="P20" s="4">
        <f t="shared" si="3"/>
        <v>0.1328125</v>
      </c>
      <c r="Q20" s="4">
        <f t="shared" si="4"/>
        <v>0.45624999999999999</v>
      </c>
      <c r="R20" s="4">
        <f t="shared" si="5"/>
        <v>0.11562500000000001</v>
      </c>
      <c r="U20" s="6"/>
      <c r="V20" s="2" t="s">
        <v>32</v>
      </c>
    </row>
    <row r="21" spans="1:28" x14ac:dyDescent="0.3">
      <c r="A21" s="18"/>
      <c r="B21" s="17" t="s">
        <v>6</v>
      </c>
      <c r="C21" s="16" t="s">
        <v>30</v>
      </c>
      <c r="D21" s="28">
        <v>1979.4206191867233</v>
      </c>
      <c r="E21" s="11">
        <v>2333.4230107317867</v>
      </c>
      <c r="F21" s="11">
        <v>5895.3118096048102</v>
      </c>
      <c r="G21" s="11">
        <v>5937.2047842142547</v>
      </c>
      <c r="H21" s="11">
        <v>2375.270505889268</v>
      </c>
      <c r="I21" s="11">
        <v>1995.4084539641869</v>
      </c>
      <c r="K21" s="2" t="s">
        <v>6</v>
      </c>
      <c r="L21" s="2" t="s">
        <v>30</v>
      </c>
      <c r="M21" s="3">
        <f t="shared" si="0"/>
        <v>1979.4206191867233</v>
      </c>
      <c r="N21" s="3">
        <f t="shared" si="1"/>
        <v>2333.4230107317867</v>
      </c>
      <c r="O21" s="3">
        <f t="shared" si="2"/>
        <v>5895.3118096048102</v>
      </c>
      <c r="P21" s="3">
        <f t="shared" si="3"/>
        <v>5937.2047842142547</v>
      </c>
      <c r="Q21" s="3">
        <f t="shared" si="4"/>
        <v>2375.270505889268</v>
      </c>
      <c r="R21" s="3">
        <f t="shared" si="5"/>
        <v>1995.4084539641869</v>
      </c>
      <c r="U21" s="6" t="s">
        <v>6</v>
      </c>
      <c r="V21" s="2" t="s">
        <v>30</v>
      </c>
      <c r="W21" s="2">
        <f>_xlfn.RANK.EQ(Table1[[#This Row],[OLOA]],Table1[[#This Row],[OLOA]:[WOA]],1)</f>
        <v>1</v>
      </c>
      <c r="X21" s="2">
        <f>_xlfn.RANK.EQ(Table1[[#This Row],[LOA]],Table1[[#This Row],[OLOA]:[WOA]],1)</f>
        <v>3</v>
      </c>
      <c r="Y21" s="2">
        <f>_xlfn.RANK.EQ(Table1[[#This Row],[PSO]],Table1[[#This Row],[OLOA]:[WOA]],1)</f>
        <v>5</v>
      </c>
      <c r="Z21" s="2">
        <f>_xlfn.RANK.EQ(Table1[[#This Row],[GA]],Table1[[#This Row],[OLOA]:[WOA]],1)</f>
        <v>6</v>
      </c>
      <c r="AA21" s="2">
        <f>_xlfn.RANK.EQ(Table1[[#This Row],[GSA]],Table1[[#This Row],[OLOA]:[WOA]],1)</f>
        <v>4</v>
      </c>
      <c r="AB21" s="2">
        <f>_xlfn.RANK.EQ(Table1[[#This Row],[WOA]],Table1[[#This Row],[OLOA]:[WOA]],1)</f>
        <v>2</v>
      </c>
    </row>
    <row r="22" spans="1:28" x14ac:dyDescent="0.3">
      <c r="A22" s="18"/>
      <c r="B22" s="19"/>
      <c r="C22" s="18" t="s">
        <v>31</v>
      </c>
      <c r="D22" s="12">
        <v>81.260797068370806</v>
      </c>
      <c r="E22" s="12">
        <v>226.09514124626114</v>
      </c>
      <c r="F22" s="12">
        <v>373.12123728163778</v>
      </c>
      <c r="G22" s="12">
        <v>391.46943604710947</v>
      </c>
      <c r="H22" s="12">
        <v>138.01997354479778</v>
      </c>
      <c r="I22" s="12">
        <v>80.387436015206134</v>
      </c>
      <c r="L22" s="2" t="s">
        <v>31</v>
      </c>
      <c r="M22" s="3">
        <f t="shared" si="0"/>
        <v>81.260797068370806</v>
      </c>
      <c r="N22" s="3">
        <f t="shared" si="1"/>
        <v>226.09514124626114</v>
      </c>
      <c r="O22" s="3">
        <f t="shared" si="2"/>
        <v>373.12123728163778</v>
      </c>
      <c r="P22" s="3">
        <f t="shared" si="3"/>
        <v>391.46943604710947</v>
      </c>
      <c r="Q22" s="3">
        <f t="shared" si="4"/>
        <v>138.01997354479778</v>
      </c>
      <c r="R22" s="3">
        <f t="shared" si="5"/>
        <v>80.387436015206134</v>
      </c>
      <c r="U22" s="6"/>
      <c r="V22" s="2" t="s">
        <v>31</v>
      </c>
    </row>
    <row r="23" spans="1:28" x14ac:dyDescent="0.3">
      <c r="A23" s="18"/>
      <c r="B23" s="20"/>
      <c r="C23" s="8" t="s">
        <v>32</v>
      </c>
      <c r="D23" s="24">
        <v>0.17031250000000001</v>
      </c>
      <c r="E23" s="24">
        <v>5.46875E-2</v>
      </c>
      <c r="F23" s="24">
        <v>0.109375</v>
      </c>
      <c r="G23" s="24">
        <v>0.1328125</v>
      </c>
      <c r="H23" s="24">
        <v>0.38437500000000002</v>
      </c>
      <c r="I23" s="24">
        <v>7.1874999999999994E-2</v>
      </c>
      <c r="L23" s="2" t="s">
        <v>32</v>
      </c>
      <c r="M23" s="4">
        <f t="shared" si="0"/>
        <v>0.17031250000000001</v>
      </c>
      <c r="N23" s="4">
        <f t="shared" si="1"/>
        <v>5.46875E-2</v>
      </c>
      <c r="O23" s="4">
        <f t="shared" si="2"/>
        <v>0.109375</v>
      </c>
      <c r="P23" s="4">
        <f t="shared" si="3"/>
        <v>0.1328125</v>
      </c>
      <c r="Q23" s="4">
        <f t="shared" si="4"/>
        <v>0.38437500000000002</v>
      </c>
      <c r="R23" s="4">
        <f t="shared" si="5"/>
        <v>7.1874999999999994E-2</v>
      </c>
      <c r="U23" s="6"/>
      <c r="V23" s="2" t="s">
        <v>32</v>
      </c>
    </row>
    <row r="24" spans="1:28" x14ac:dyDescent="0.3">
      <c r="A24" s="18"/>
      <c r="B24" s="17" t="s">
        <v>7</v>
      </c>
      <c r="C24" s="16" t="s">
        <v>30</v>
      </c>
      <c r="D24" s="28">
        <v>1271.8543510226473</v>
      </c>
      <c r="E24" s="11">
        <v>1493.1279120538097</v>
      </c>
      <c r="F24" s="11">
        <v>1795.7304380412595</v>
      </c>
      <c r="G24" s="11">
        <v>1915.7796313733711</v>
      </c>
      <c r="H24" s="11">
        <v>1573.6099739484946</v>
      </c>
      <c r="I24" s="11">
        <v>1469.2850517443699</v>
      </c>
      <c r="K24" s="2" t="s">
        <v>7</v>
      </c>
      <c r="L24" s="2" t="s">
        <v>30</v>
      </c>
      <c r="M24" s="3">
        <f t="shared" si="0"/>
        <v>1271.8543510226473</v>
      </c>
      <c r="N24" s="3">
        <f t="shared" si="1"/>
        <v>1493.1279120538097</v>
      </c>
      <c r="O24" s="3">
        <f t="shared" si="2"/>
        <v>1795.7304380412595</v>
      </c>
      <c r="P24" s="3">
        <f t="shared" si="3"/>
        <v>1915.7796313733711</v>
      </c>
      <c r="Q24" s="3">
        <f t="shared" si="4"/>
        <v>1573.6099739484946</v>
      </c>
      <c r="R24" s="3">
        <f t="shared" si="5"/>
        <v>1469.2850517443699</v>
      </c>
      <c r="U24" s="6" t="s">
        <v>7</v>
      </c>
      <c r="V24" s="2" t="s">
        <v>30</v>
      </c>
      <c r="W24" s="2">
        <f>_xlfn.RANK.EQ(Table1[[#This Row],[OLOA]],Table1[[#This Row],[OLOA]:[WOA]],1)</f>
        <v>1</v>
      </c>
      <c r="X24" s="2">
        <f>_xlfn.RANK.EQ(Table1[[#This Row],[LOA]],Table1[[#This Row],[OLOA]:[WOA]],1)</f>
        <v>3</v>
      </c>
      <c r="Y24" s="2">
        <f>_xlfn.RANK.EQ(Table1[[#This Row],[PSO]],Table1[[#This Row],[OLOA]:[WOA]],1)</f>
        <v>5</v>
      </c>
      <c r="Z24" s="2">
        <f>_xlfn.RANK.EQ(Table1[[#This Row],[GA]],Table1[[#This Row],[OLOA]:[WOA]],1)</f>
        <v>6</v>
      </c>
      <c r="AA24" s="2">
        <f>_xlfn.RANK.EQ(Table1[[#This Row],[GSA]],Table1[[#This Row],[OLOA]:[WOA]],1)</f>
        <v>4</v>
      </c>
      <c r="AB24" s="2">
        <f>_xlfn.RANK.EQ(Table1[[#This Row],[WOA]],Table1[[#This Row],[OLOA]:[WOA]],1)</f>
        <v>2</v>
      </c>
    </row>
    <row r="25" spans="1:28" x14ac:dyDescent="0.3">
      <c r="A25" s="18"/>
      <c r="B25" s="19"/>
      <c r="C25" s="18" t="s">
        <v>31</v>
      </c>
      <c r="D25" s="12">
        <v>42.336880774253729</v>
      </c>
      <c r="E25" s="12">
        <v>30.030487632525944</v>
      </c>
      <c r="F25" s="12">
        <v>91.898930700035308</v>
      </c>
      <c r="G25" s="12">
        <v>44.627216045593713</v>
      </c>
      <c r="H25" s="12">
        <v>43.884021310318012</v>
      </c>
      <c r="I25" s="12">
        <v>58.131289068645302</v>
      </c>
      <c r="L25" s="2" t="s">
        <v>31</v>
      </c>
      <c r="M25" s="3">
        <f t="shared" si="0"/>
        <v>42.336880774253729</v>
      </c>
      <c r="N25" s="3">
        <f t="shared" si="1"/>
        <v>30.030487632525944</v>
      </c>
      <c r="O25" s="3">
        <f t="shared" si="2"/>
        <v>91.898930700035308</v>
      </c>
      <c r="P25" s="3">
        <f t="shared" si="3"/>
        <v>44.627216045593713</v>
      </c>
      <c r="Q25" s="3">
        <f t="shared" si="4"/>
        <v>43.884021310318012</v>
      </c>
      <c r="R25" s="3">
        <f t="shared" si="5"/>
        <v>58.131289068645302</v>
      </c>
      <c r="U25" s="6"/>
      <c r="V25" s="2" t="s">
        <v>31</v>
      </c>
    </row>
    <row r="26" spans="1:28" x14ac:dyDescent="0.3">
      <c r="A26" s="18"/>
      <c r="B26" s="20"/>
      <c r="C26" s="8" t="s">
        <v>32</v>
      </c>
      <c r="D26" s="24">
        <v>0.17031250000000001</v>
      </c>
      <c r="E26" s="24">
        <v>6.8750000000000006E-2</v>
      </c>
      <c r="F26" s="24">
        <v>6.0937499999999999E-2</v>
      </c>
      <c r="G26" s="24">
        <v>8.7499999999999994E-2</v>
      </c>
      <c r="H26" s="24">
        <v>0.40937499999999999</v>
      </c>
      <c r="I26" s="24">
        <v>7.1874999999999994E-2</v>
      </c>
      <c r="L26" s="2" t="s">
        <v>32</v>
      </c>
      <c r="M26" s="4">
        <f t="shared" si="0"/>
        <v>0.17031250000000001</v>
      </c>
      <c r="N26" s="4">
        <f t="shared" si="1"/>
        <v>6.8750000000000006E-2</v>
      </c>
      <c r="O26" s="4">
        <f t="shared" si="2"/>
        <v>6.0937499999999999E-2</v>
      </c>
      <c r="P26" s="4">
        <f t="shared" si="3"/>
        <v>8.7499999999999994E-2</v>
      </c>
      <c r="Q26" s="4">
        <f t="shared" si="4"/>
        <v>0.40937499999999999</v>
      </c>
      <c r="R26" s="4">
        <f t="shared" si="5"/>
        <v>7.1874999999999994E-2</v>
      </c>
      <c r="U26" s="6"/>
      <c r="V26" s="2" t="s">
        <v>32</v>
      </c>
    </row>
    <row r="27" spans="1:28" x14ac:dyDescent="0.3">
      <c r="A27" s="18"/>
      <c r="B27" s="17" t="s">
        <v>8</v>
      </c>
      <c r="C27" s="16" t="s">
        <v>30</v>
      </c>
      <c r="D27" s="11">
        <v>38160.232469595787</v>
      </c>
      <c r="E27" s="28">
        <v>22689.220891521749</v>
      </c>
      <c r="F27" s="11">
        <v>85402.620605600358</v>
      </c>
      <c r="G27" s="11">
        <v>95389.262778615273</v>
      </c>
      <c r="H27" s="11">
        <v>45668.923545295889</v>
      </c>
      <c r="I27" s="11">
        <v>42733.601091470438</v>
      </c>
      <c r="K27" s="2" t="s">
        <v>8</v>
      </c>
      <c r="L27" s="2" t="s">
        <v>30</v>
      </c>
      <c r="M27" s="3">
        <f t="shared" si="0"/>
        <v>38160.232469595787</v>
      </c>
      <c r="N27" s="3">
        <f t="shared" si="1"/>
        <v>22689.220891521749</v>
      </c>
      <c r="O27" s="3">
        <f t="shared" si="2"/>
        <v>85402.620605600358</v>
      </c>
      <c r="P27" s="3">
        <f t="shared" si="3"/>
        <v>95389.262778615273</v>
      </c>
      <c r="Q27" s="3">
        <f t="shared" si="4"/>
        <v>45668.923545295889</v>
      </c>
      <c r="R27" s="3">
        <f t="shared" si="5"/>
        <v>42733.601091470438</v>
      </c>
      <c r="U27" s="6" t="s">
        <v>8</v>
      </c>
      <c r="V27" s="2" t="s">
        <v>30</v>
      </c>
      <c r="W27" s="2">
        <f>_xlfn.RANK.EQ(Table1[[#This Row],[OLOA]],Table1[[#This Row],[OLOA]:[WOA]],1)</f>
        <v>2</v>
      </c>
      <c r="X27" s="2">
        <f>_xlfn.RANK.EQ(Table1[[#This Row],[LOA]],Table1[[#This Row],[OLOA]:[WOA]],1)</f>
        <v>1</v>
      </c>
      <c r="Y27" s="2">
        <f>_xlfn.RANK.EQ(Table1[[#This Row],[PSO]],Table1[[#This Row],[OLOA]:[WOA]],1)</f>
        <v>5</v>
      </c>
      <c r="Z27" s="2">
        <f>_xlfn.RANK.EQ(Table1[[#This Row],[GA]],Table1[[#This Row],[OLOA]:[WOA]],1)</f>
        <v>6</v>
      </c>
      <c r="AA27" s="2">
        <f>_xlfn.RANK.EQ(Table1[[#This Row],[GSA]],Table1[[#This Row],[OLOA]:[WOA]],1)</f>
        <v>4</v>
      </c>
      <c r="AB27" s="2">
        <f>_xlfn.RANK.EQ(Table1[[#This Row],[WOA]],Table1[[#This Row],[OLOA]:[WOA]],1)</f>
        <v>3</v>
      </c>
    </row>
    <row r="28" spans="1:28" x14ac:dyDescent="0.3">
      <c r="A28" s="18"/>
      <c r="B28" s="19"/>
      <c r="C28" s="18" t="s">
        <v>31</v>
      </c>
      <c r="D28" s="12">
        <v>6947.8853094602491</v>
      </c>
      <c r="E28" s="12">
        <v>2671.9799836191946</v>
      </c>
      <c r="F28" s="12">
        <v>9970.2295235777601</v>
      </c>
      <c r="G28" s="12">
        <v>10040.140010999021</v>
      </c>
      <c r="H28" s="12">
        <v>5159.0526263080592</v>
      </c>
      <c r="I28" s="12">
        <v>10071.248087986251</v>
      </c>
      <c r="L28" s="2" t="s">
        <v>31</v>
      </c>
      <c r="M28" s="3">
        <f t="shared" si="0"/>
        <v>6947.8853094602491</v>
      </c>
      <c r="N28" s="3">
        <f t="shared" si="1"/>
        <v>2671.9799836191946</v>
      </c>
      <c r="O28" s="3">
        <f t="shared" si="2"/>
        <v>9970.2295235777601</v>
      </c>
      <c r="P28" s="3">
        <f t="shared" si="3"/>
        <v>10040.140010999021</v>
      </c>
      <c r="Q28" s="3">
        <f t="shared" si="4"/>
        <v>5159.0526263080592</v>
      </c>
      <c r="R28" s="3">
        <f t="shared" si="5"/>
        <v>10071.248087986251</v>
      </c>
      <c r="U28" s="6"/>
      <c r="V28" s="2" t="s">
        <v>31</v>
      </c>
    </row>
    <row r="29" spans="1:28" x14ac:dyDescent="0.3">
      <c r="A29" s="18"/>
      <c r="B29" s="20"/>
      <c r="C29" s="8" t="s">
        <v>32</v>
      </c>
      <c r="D29" s="24">
        <v>0.16562499999999999</v>
      </c>
      <c r="E29" s="24">
        <v>7.3437500000000003E-2</v>
      </c>
      <c r="F29" s="24">
        <v>5.7812500000000003E-2</v>
      </c>
      <c r="G29" s="24">
        <v>9.0624999999999997E-2</v>
      </c>
      <c r="H29" s="24">
        <v>0.39531250000000001</v>
      </c>
      <c r="I29" s="24">
        <v>7.1874999999999994E-2</v>
      </c>
      <c r="L29" s="2" t="s">
        <v>32</v>
      </c>
      <c r="M29" s="4">
        <f t="shared" si="0"/>
        <v>0.16562499999999999</v>
      </c>
      <c r="N29" s="4">
        <f t="shared" si="1"/>
        <v>7.3437500000000003E-2</v>
      </c>
      <c r="O29" s="4">
        <f t="shared" si="2"/>
        <v>5.7812500000000003E-2</v>
      </c>
      <c r="P29" s="4">
        <f t="shared" si="3"/>
        <v>9.0624999999999997E-2</v>
      </c>
      <c r="Q29" s="4">
        <f t="shared" si="4"/>
        <v>0.39531250000000001</v>
      </c>
      <c r="R29" s="4">
        <f t="shared" si="5"/>
        <v>7.1874999999999994E-2</v>
      </c>
      <c r="U29" s="6"/>
      <c r="V29" s="2" t="s">
        <v>32</v>
      </c>
    </row>
    <row r="30" spans="1:28" x14ac:dyDescent="0.3">
      <c r="A30" s="18"/>
      <c r="B30" s="17" t="s">
        <v>9</v>
      </c>
      <c r="C30" s="16" t="s">
        <v>30</v>
      </c>
      <c r="D30" s="28">
        <v>11233.301140750325</v>
      </c>
      <c r="E30" s="11">
        <v>15216.767424986421</v>
      </c>
      <c r="F30" s="11">
        <v>15944.231987044783</v>
      </c>
      <c r="G30" s="11">
        <v>15894.483032797181</v>
      </c>
      <c r="H30" s="11">
        <v>16558.53315077729</v>
      </c>
      <c r="I30" s="11">
        <v>15365.15865171221</v>
      </c>
      <c r="K30" s="2" t="s">
        <v>9</v>
      </c>
      <c r="L30" s="2" t="s">
        <v>30</v>
      </c>
      <c r="M30" s="3">
        <f t="shared" si="0"/>
        <v>11233.301140750325</v>
      </c>
      <c r="N30" s="3">
        <f t="shared" si="1"/>
        <v>15216.767424986421</v>
      </c>
      <c r="O30" s="3">
        <f t="shared" si="2"/>
        <v>15944.231987044783</v>
      </c>
      <c r="P30" s="3">
        <f t="shared" si="3"/>
        <v>15894.483032797181</v>
      </c>
      <c r="Q30" s="3">
        <f t="shared" si="4"/>
        <v>16558.53315077729</v>
      </c>
      <c r="R30" s="3">
        <f t="shared" si="5"/>
        <v>15365.15865171221</v>
      </c>
      <c r="U30" s="6" t="s">
        <v>9</v>
      </c>
      <c r="V30" s="2" t="s">
        <v>30</v>
      </c>
      <c r="W30" s="2">
        <f>_xlfn.RANK.EQ(Table1[[#This Row],[OLOA]],Table1[[#This Row],[OLOA]:[WOA]],1)</f>
        <v>1</v>
      </c>
      <c r="X30" s="2">
        <f>_xlfn.RANK.EQ(Table1[[#This Row],[LOA]],Table1[[#This Row],[OLOA]:[WOA]],1)</f>
        <v>2</v>
      </c>
      <c r="Y30" s="2">
        <f>_xlfn.RANK.EQ(Table1[[#This Row],[PSO]],Table1[[#This Row],[OLOA]:[WOA]],1)</f>
        <v>5</v>
      </c>
      <c r="Z30" s="2">
        <f>_xlfn.RANK.EQ(Table1[[#This Row],[GA]],Table1[[#This Row],[OLOA]:[WOA]],1)</f>
        <v>4</v>
      </c>
      <c r="AA30" s="2">
        <f>_xlfn.RANK.EQ(Table1[[#This Row],[GSA]],Table1[[#This Row],[OLOA]:[WOA]],1)</f>
        <v>6</v>
      </c>
      <c r="AB30" s="2">
        <f>_xlfn.RANK.EQ(Table1[[#This Row],[WOA]],Table1[[#This Row],[OLOA]:[WOA]],1)</f>
        <v>3</v>
      </c>
    </row>
    <row r="31" spans="1:28" x14ac:dyDescent="0.3">
      <c r="A31" s="18"/>
      <c r="B31" s="19"/>
      <c r="C31" s="18" t="s">
        <v>31</v>
      </c>
      <c r="D31" s="12">
        <v>653.24322601390725</v>
      </c>
      <c r="E31" s="12">
        <v>529.4051916398131</v>
      </c>
      <c r="F31" s="12">
        <v>748.7137667697217</v>
      </c>
      <c r="G31" s="12">
        <v>654.76252997980464</v>
      </c>
      <c r="H31" s="12">
        <v>323.98612034929226</v>
      </c>
      <c r="I31" s="12">
        <v>607.42429198625052</v>
      </c>
      <c r="L31" s="2" t="s">
        <v>31</v>
      </c>
      <c r="M31" s="3">
        <f t="shared" si="0"/>
        <v>653.24322601390725</v>
      </c>
      <c r="N31" s="3">
        <f t="shared" si="1"/>
        <v>529.4051916398131</v>
      </c>
      <c r="O31" s="3">
        <f t="shared" si="2"/>
        <v>748.7137667697217</v>
      </c>
      <c r="P31" s="3">
        <f t="shared" si="3"/>
        <v>654.76252997980464</v>
      </c>
      <c r="Q31" s="3">
        <f t="shared" si="4"/>
        <v>323.98612034929226</v>
      </c>
      <c r="R31" s="3">
        <f t="shared" si="5"/>
        <v>607.42429198625052</v>
      </c>
      <c r="U31" s="6"/>
      <c r="V31" s="2" t="s">
        <v>31</v>
      </c>
    </row>
    <row r="32" spans="1:28" x14ac:dyDescent="0.3">
      <c r="A32" s="18"/>
      <c r="B32" s="20"/>
      <c r="C32" s="8" t="s">
        <v>32</v>
      </c>
      <c r="D32" s="24">
        <v>0.16250000000000001</v>
      </c>
      <c r="E32" s="24">
        <v>7.03125E-2</v>
      </c>
      <c r="F32" s="24">
        <v>8.7499999999999994E-2</v>
      </c>
      <c r="G32" s="24">
        <v>0.109375</v>
      </c>
      <c r="H32" s="24">
        <v>0.42812499999999998</v>
      </c>
      <c r="I32" s="24">
        <v>8.4375000000000006E-2</v>
      </c>
      <c r="L32" s="2" t="s">
        <v>32</v>
      </c>
      <c r="M32" s="4">
        <f t="shared" si="0"/>
        <v>0.16250000000000001</v>
      </c>
      <c r="N32" s="4">
        <f t="shared" si="1"/>
        <v>7.03125E-2</v>
      </c>
      <c r="O32" s="4">
        <f t="shared" si="2"/>
        <v>8.7499999999999994E-2</v>
      </c>
      <c r="P32" s="4">
        <f t="shared" si="3"/>
        <v>0.109375</v>
      </c>
      <c r="Q32" s="4">
        <f t="shared" si="4"/>
        <v>0.42812499999999998</v>
      </c>
      <c r="R32" s="4">
        <f t="shared" si="5"/>
        <v>8.4375000000000006E-2</v>
      </c>
      <c r="U32" s="6"/>
      <c r="V32" s="2" t="s">
        <v>32</v>
      </c>
    </row>
    <row r="33" spans="1:28" x14ac:dyDescent="0.3">
      <c r="A33" s="18"/>
      <c r="B33" s="17" t="s">
        <v>10</v>
      </c>
      <c r="C33" s="16" t="s">
        <v>30</v>
      </c>
      <c r="D33" s="11">
        <v>21268.599259781629</v>
      </c>
      <c r="E33" s="11">
        <v>34546.052784410458</v>
      </c>
      <c r="F33" s="11">
        <v>80834.584823195881</v>
      </c>
      <c r="G33" s="11">
        <v>134104.0013066383</v>
      </c>
      <c r="H33" s="11">
        <v>33934.987501762291</v>
      </c>
      <c r="I33" s="28">
        <v>20871.930294006488</v>
      </c>
      <c r="K33" s="2" t="s">
        <v>10</v>
      </c>
      <c r="L33" s="2" t="s">
        <v>30</v>
      </c>
      <c r="M33" s="3">
        <f t="shared" si="0"/>
        <v>21268.599259781629</v>
      </c>
      <c r="N33" s="3">
        <f t="shared" si="1"/>
        <v>34546.052784410458</v>
      </c>
      <c r="O33" s="3">
        <f t="shared" si="2"/>
        <v>80834.584823195881</v>
      </c>
      <c r="P33" s="3">
        <f t="shared" si="3"/>
        <v>134104.0013066383</v>
      </c>
      <c r="Q33" s="3">
        <f t="shared" si="4"/>
        <v>33934.987501762291</v>
      </c>
      <c r="R33" s="3">
        <f t="shared" si="5"/>
        <v>20871.930294006488</v>
      </c>
      <c r="U33" s="6" t="s">
        <v>10</v>
      </c>
      <c r="V33" s="2" t="s">
        <v>30</v>
      </c>
      <c r="W33" s="2">
        <f>_xlfn.RANK.EQ(Table1[[#This Row],[OLOA]],Table1[[#This Row],[OLOA]:[WOA]],1)</f>
        <v>2</v>
      </c>
      <c r="X33" s="2">
        <f>_xlfn.RANK.EQ(Table1[[#This Row],[LOA]],Table1[[#This Row],[OLOA]:[WOA]],1)</f>
        <v>4</v>
      </c>
      <c r="Y33" s="2">
        <f>_xlfn.RANK.EQ(Table1[[#This Row],[PSO]],Table1[[#This Row],[OLOA]:[WOA]],1)</f>
        <v>5</v>
      </c>
      <c r="Z33" s="2">
        <f>_xlfn.RANK.EQ(Table1[[#This Row],[GA]],Table1[[#This Row],[OLOA]:[WOA]],1)</f>
        <v>6</v>
      </c>
      <c r="AA33" s="2">
        <f>_xlfn.RANK.EQ(Table1[[#This Row],[GSA]],Table1[[#This Row],[OLOA]:[WOA]],1)</f>
        <v>3</v>
      </c>
      <c r="AB33" s="2">
        <f>_xlfn.RANK.EQ(Table1[[#This Row],[WOA]],Table1[[#This Row],[OLOA]:[WOA]],1)</f>
        <v>1</v>
      </c>
    </row>
    <row r="34" spans="1:28" x14ac:dyDescent="0.3">
      <c r="A34" s="18"/>
      <c r="B34" s="19"/>
      <c r="C34" s="18" t="s">
        <v>31</v>
      </c>
      <c r="D34" s="12">
        <v>5645.9181372637295</v>
      </c>
      <c r="E34" s="12">
        <v>8168.3384176130439</v>
      </c>
      <c r="F34" s="12">
        <v>24558.697431766697</v>
      </c>
      <c r="G34" s="12">
        <v>119230.22285039841</v>
      </c>
      <c r="H34" s="12">
        <v>5579.2715680816682</v>
      </c>
      <c r="I34" s="12">
        <v>4547.6050484617444</v>
      </c>
      <c r="L34" s="2" t="s">
        <v>31</v>
      </c>
      <c r="M34" s="3">
        <f t="shared" si="0"/>
        <v>5645.9181372637295</v>
      </c>
      <c r="N34" s="3">
        <f t="shared" si="1"/>
        <v>8168.3384176130439</v>
      </c>
      <c r="O34" s="3">
        <f t="shared" si="2"/>
        <v>24558.697431766697</v>
      </c>
      <c r="P34" s="3">
        <f t="shared" si="3"/>
        <v>119230.22285039841</v>
      </c>
      <c r="Q34" s="3">
        <f t="shared" si="4"/>
        <v>5579.2715680816682</v>
      </c>
      <c r="R34" s="3">
        <f t="shared" si="5"/>
        <v>4547.6050484617444</v>
      </c>
      <c r="U34" s="6"/>
      <c r="V34" s="2" t="s">
        <v>31</v>
      </c>
    </row>
    <row r="35" spans="1:28" x14ac:dyDescent="0.3">
      <c r="A35" s="18"/>
      <c r="B35" s="20"/>
      <c r="C35" s="8" t="s">
        <v>32</v>
      </c>
      <c r="D35" s="24">
        <v>0.12812499999999999</v>
      </c>
      <c r="E35" s="24">
        <v>4.8437500000000001E-2</v>
      </c>
      <c r="F35" s="24">
        <v>6.25E-2</v>
      </c>
      <c r="G35" s="24">
        <v>8.2812499999999997E-2</v>
      </c>
      <c r="H35" s="24">
        <v>0.38750000000000001</v>
      </c>
      <c r="I35" s="24">
        <v>7.6562500000000006E-2</v>
      </c>
      <c r="L35" s="2" t="s">
        <v>32</v>
      </c>
      <c r="M35" s="4">
        <f t="shared" ref="M35:M66" si="6">D35</f>
        <v>0.12812499999999999</v>
      </c>
      <c r="N35" s="4">
        <f t="shared" ref="N35:N66" si="7">E35</f>
        <v>4.8437500000000001E-2</v>
      </c>
      <c r="O35" s="4">
        <f t="shared" ref="O35:O66" si="8">F35</f>
        <v>6.25E-2</v>
      </c>
      <c r="P35" s="4">
        <f t="shared" ref="P35:P66" si="9">G35</f>
        <v>8.2812499999999997E-2</v>
      </c>
      <c r="Q35" s="4">
        <f t="shared" ref="Q35:Q66" si="10">H35</f>
        <v>0.38750000000000001</v>
      </c>
      <c r="R35" s="4">
        <f t="shared" ref="R35:R66" si="11">I35</f>
        <v>7.6562500000000006E-2</v>
      </c>
      <c r="U35" s="6"/>
      <c r="V35" s="2" t="s">
        <v>32</v>
      </c>
    </row>
    <row r="36" spans="1:28" x14ac:dyDescent="0.3">
      <c r="A36" s="18"/>
      <c r="B36" s="17" t="s">
        <v>11</v>
      </c>
      <c r="C36" s="16" t="s">
        <v>30</v>
      </c>
      <c r="D36" s="11">
        <v>55476194038.130272</v>
      </c>
      <c r="E36" s="11">
        <v>87131313303.387177</v>
      </c>
      <c r="F36" s="11">
        <v>45684328509.687668</v>
      </c>
      <c r="G36" s="11">
        <v>134382992554.55815</v>
      </c>
      <c r="H36" s="11">
        <v>93642097955.051102</v>
      </c>
      <c r="I36" s="28">
        <v>22062084547.057415</v>
      </c>
      <c r="K36" s="2" t="s">
        <v>11</v>
      </c>
      <c r="L36" s="2" t="s">
        <v>30</v>
      </c>
      <c r="M36" s="3">
        <f t="shared" si="6"/>
        <v>55476194038.130272</v>
      </c>
      <c r="N36" s="3">
        <f t="shared" si="7"/>
        <v>87131313303.387177</v>
      </c>
      <c r="O36" s="3">
        <f t="shared" si="8"/>
        <v>45684328509.687668</v>
      </c>
      <c r="P36" s="3">
        <f t="shared" si="9"/>
        <v>134382992554.55815</v>
      </c>
      <c r="Q36" s="3">
        <f t="shared" si="10"/>
        <v>93642097955.051102</v>
      </c>
      <c r="R36" s="3">
        <f t="shared" si="11"/>
        <v>22062084547.057415</v>
      </c>
      <c r="U36" s="6" t="s">
        <v>11</v>
      </c>
      <c r="V36" s="2" t="s">
        <v>30</v>
      </c>
      <c r="W36" s="2">
        <f>_xlfn.RANK.EQ(Table1[[#This Row],[OLOA]],Table1[[#This Row],[OLOA]:[WOA]],1)</f>
        <v>3</v>
      </c>
      <c r="X36" s="2">
        <f>_xlfn.RANK.EQ(Table1[[#This Row],[LOA]],Table1[[#This Row],[OLOA]:[WOA]],1)</f>
        <v>4</v>
      </c>
      <c r="Y36" s="2">
        <f>_xlfn.RANK.EQ(Table1[[#This Row],[PSO]],Table1[[#This Row],[OLOA]:[WOA]],1)</f>
        <v>2</v>
      </c>
      <c r="Z36" s="2">
        <f>_xlfn.RANK.EQ(Table1[[#This Row],[GA]],Table1[[#This Row],[OLOA]:[WOA]],1)</f>
        <v>6</v>
      </c>
      <c r="AA36" s="2">
        <f>_xlfn.RANK.EQ(Table1[[#This Row],[GSA]],Table1[[#This Row],[OLOA]:[WOA]],1)</f>
        <v>5</v>
      </c>
      <c r="AB36" s="2">
        <f>_xlfn.RANK.EQ(Table1[[#This Row],[WOA]],Table1[[#This Row],[OLOA]:[WOA]],1)</f>
        <v>1</v>
      </c>
    </row>
    <row r="37" spans="1:28" x14ac:dyDescent="0.3">
      <c r="A37" s="18"/>
      <c r="B37" s="19"/>
      <c r="C37" s="18" t="s">
        <v>31</v>
      </c>
      <c r="D37" s="12">
        <v>14049023033.258505</v>
      </c>
      <c r="E37" s="12">
        <v>19115121822.712917</v>
      </c>
      <c r="F37" s="12">
        <v>6038314172.3724298</v>
      </c>
      <c r="G37" s="12">
        <v>30033879242.03706</v>
      </c>
      <c r="H37" s="12">
        <v>13280930916.611801</v>
      </c>
      <c r="I37" s="12">
        <v>7646744625.2587223</v>
      </c>
      <c r="L37" s="2" t="s">
        <v>31</v>
      </c>
      <c r="M37" s="3">
        <f t="shared" si="6"/>
        <v>14049023033.258505</v>
      </c>
      <c r="N37" s="3">
        <f t="shared" si="7"/>
        <v>19115121822.712917</v>
      </c>
      <c r="O37" s="3">
        <f t="shared" si="8"/>
        <v>6038314172.3724298</v>
      </c>
      <c r="P37" s="3">
        <f t="shared" si="9"/>
        <v>30033879242.03706</v>
      </c>
      <c r="Q37" s="3">
        <f t="shared" si="10"/>
        <v>13280930916.611801</v>
      </c>
      <c r="R37" s="3">
        <f t="shared" si="11"/>
        <v>7646744625.2587223</v>
      </c>
      <c r="U37" s="6"/>
      <c r="V37" s="2" t="s">
        <v>31</v>
      </c>
    </row>
    <row r="38" spans="1:28" x14ac:dyDescent="0.3">
      <c r="A38" s="18"/>
      <c r="B38" s="20"/>
      <c r="C38" s="8" t="s">
        <v>32</v>
      </c>
      <c r="D38" s="24">
        <v>0.15312500000000001</v>
      </c>
      <c r="E38" s="24">
        <v>6.4062499999999994E-2</v>
      </c>
      <c r="F38" s="24">
        <v>7.1874999999999994E-2</v>
      </c>
      <c r="G38" s="24">
        <v>8.1250000000000003E-2</v>
      </c>
      <c r="H38" s="24">
        <v>0.4140625</v>
      </c>
      <c r="I38" s="24">
        <v>9.2187500000000006E-2</v>
      </c>
      <c r="L38" s="2" t="s">
        <v>32</v>
      </c>
      <c r="M38" s="4">
        <f t="shared" si="6"/>
        <v>0.15312500000000001</v>
      </c>
      <c r="N38" s="4">
        <f t="shared" si="7"/>
        <v>6.4062499999999994E-2</v>
      </c>
      <c r="O38" s="4">
        <f t="shared" si="8"/>
        <v>7.1874999999999994E-2</v>
      </c>
      <c r="P38" s="4">
        <f t="shared" si="9"/>
        <v>8.1250000000000003E-2</v>
      </c>
      <c r="Q38" s="4">
        <f t="shared" si="10"/>
        <v>0.4140625</v>
      </c>
      <c r="R38" s="4">
        <f t="shared" si="11"/>
        <v>9.2187500000000006E-2</v>
      </c>
      <c r="U38" s="6"/>
      <c r="V38" s="2" t="s">
        <v>32</v>
      </c>
    </row>
    <row r="39" spans="1:28" x14ac:dyDescent="0.3">
      <c r="A39" s="18"/>
      <c r="B39" s="17" t="s">
        <v>12</v>
      </c>
      <c r="C39" s="16" t="s">
        <v>30</v>
      </c>
      <c r="D39" s="11">
        <v>17900675383.677895</v>
      </c>
      <c r="E39" s="11">
        <v>49414701549.393295</v>
      </c>
      <c r="F39" s="11">
        <v>18982362634.61734</v>
      </c>
      <c r="G39" s="11">
        <v>78130396790.132629</v>
      </c>
      <c r="H39" s="11">
        <v>69516808399.490341</v>
      </c>
      <c r="I39" s="28">
        <v>6168347197.1009569</v>
      </c>
      <c r="K39" s="2" t="s">
        <v>12</v>
      </c>
      <c r="L39" s="2" t="s">
        <v>30</v>
      </c>
      <c r="M39" s="3">
        <f t="shared" si="6"/>
        <v>17900675383.677895</v>
      </c>
      <c r="N39" s="3">
        <f t="shared" si="7"/>
        <v>49414701549.393295</v>
      </c>
      <c r="O39" s="3">
        <f t="shared" si="8"/>
        <v>18982362634.61734</v>
      </c>
      <c r="P39" s="3">
        <f t="shared" si="9"/>
        <v>78130396790.132629</v>
      </c>
      <c r="Q39" s="3">
        <f t="shared" si="10"/>
        <v>69516808399.490341</v>
      </c>
      <c r="R39" s="3">
        <f t="shared" si="11"/>
        <v>6168347197.1009569</v>
      </c>
      <c r="U39" s="6" t="s">
        <v>12</v>
      </c>
      <c r="V39" s="2" t="s">
        <v>30</v>
      </c>
      <c r="W39" s="2">
        <f>_xlfn.RANK.EQ(Table1[[#This Row],[OLOA]],Table1[[#This Row],[OLOA]:[WOA]],1)</f>
        <v>2</v>
      </c>
      <c r="X39" s="2">
        <f>_xlfn.RANK.EQ(Table1[[#This Row],[LOA]],Table1[[#This Row],[OLOA]:[WOA]],1)</f>
        <v>4</v>
      </c>
      <c r="Y39" s="2">
        <f>_xlfn.RANK.EQ(Table1[[#This Row],[PSO]],Table1[[#This Row],[OLOA]:[WOA]],1)</f>
        <v>3</v>
      </c>
      <c r="Z39" s="2">
        <f>_xlfn.RANK.EQ(Table1[[#This Row],[GA]],Table1[[#This Row],[OLOA]:[WOA]],1)</f>
        <v>6</v>
      </c>
      <c r="AA39" s="2">
        <f>_xlfn.RANK.EQ(Table1[[#This Row],[GSA]],Table1[[#This Row],[OLOA]:[WOA]],1)</f>
        <v>5</v>
      </c>
      <c r="AB39" s="2">
        <f>_xlfn.RANK.EQ(Table1[[#This Row],[WOA]],Table1[[#This Row],[OLOA]:[WOA]],1)</f>
        <v>1</v>
      </c>
    </row>
    <row r="40" spans="1:28" x14ac:dyDescent="0.3">
      <c r="A40" s="18"/>
      <c r="B40" s="19"/>
      <c r="C40" s="18" t="s">
        <v>31</v>
      </c>
      <c r="D40" s="12">
        <v>2860130568.888145</v>
      </c>
      <c r="E40" s="12">
        <v>10551040416.206751</v>
      </c>
      <c r="F40" s="12">
        <v>6502118462.2852335</v>
      </c>
      <c r="G40" s="12">
        <v>18947614281.339828</v>
      </c>
      <c r="H40" s="12">
        <v>17045214866.674021</v>
      </c>
      <c r="I40" s="12">
        <v>2452896839.98525</v>
      </c>
      <c r="L40" s="2" t="s">
        <v>31</v>
      </c>
      <c r="M40" s="3">
        <f t="shared" si="6"/>
        <v>2860130568.888145</v>
      </c>
      <c r="N40" s="3">
        <f t="shared" si="7"/>
        <v>10551040416.206751</v>
      </c>
      <c r="O40" s="3">
        <f t="shared" si="8"/>
        <v>6502118462.2852335</v>
      </c>
      <c r="P40" s="3">
        <f t="shared" si="9"/>
        <v>18947614281.339828</v>
      </c>
      <c r="Q40" s="3">
        <f t="shared" si="10"/>
        <v>17045214866.674021</v>
      </c>
      <c r="R40" s="3">
        <f t="shared" si="11"/>
        <v>2452896839.98525</v>
      </c>
      <c r="U40" s="6"/>
      <c r="V40" s="2" t="s">
        <v>31</v>
      </c>
    </row>
    <row r="41" spans="1:28" x14ac:dyDescent="0.3">
      <c r="A41" s="18"/>
      <c r="B41" s="20"/>
      <c r="C41" s="8" t="s">
        <v>32</v>
      </c>
      <c r="D41" s="24">
        <v>0.1640625</v>
      </c>
      <c r="E41" s="24">
        <v>5.9374999999999997E-2</v>
      </c>
      <c r="F41" s="24">
        <v>6.0937499999999999E-2</v>
      </c>
      <c r="G41" s="24">
        <v>8.9062500000000003E-2</v>
      </c>
      <c r="H41" s="24">
        <v>0.3984375</v>
      </c>
      <c r="I41" s="24">
        <v>7.4999999999999997E-2</v>
      </c>
      <c r="L41" s="2" t="s">
        <v>32</v>
      </c>
      <c r="M41" s="4">
        <f t="shared" si="6"/>
        <v>0.1640625</v>
      </c>
      <c r="N41" s="4">
        <f t="shared" si="7"/>
        <v>5.9374999999999997E-2</v>
      </c>
      <c r="O41" s="4">
        <f t="shared" si="8"/>
        <v>6.0937499999999999E-2</v>
      </c>
      <c r="P41" s="4">
        <f t="shared" si="9"/>
        <v>8.9062500000000003E-2</v>
      </c>
      <c r="Q41" s="4">
        <f t="shared" si="10"/>
        <v>0.3984375</v>
      </c>
      <c r="R41" s="4">
        <f t="shared" si="11"/>
        <v>7.4999999999999997E-2</v>
      </c>
      <c r="U41" s="6"/>
      <c r="V41" s="2" t="s">
        <v>32</v>
      </c>
    </row>
    <row r="42" spans="1:28" x14ac:dyDescent="0.3">
      <c r="A42" s="18"/>
      <c r="B42" s="17" t="s">
        <v>13</v>
      </c>
      <c r="C42" s="16" t="s">
        <v>30</v>
      </c>
      <c r="D42" s="11">
        <v>30534898.460966855</v>
      </c>
      <c r="E42" s="11">
        <v>201210657.65777484</v>
      </c>
      <c r="F42" s="11">
        <v>24089298.73776067</v>
      </c>
      <c r="G42" s="11">
        <v>377829928.77271593</v>
      </c>
      <c r="H42" s="11">
        <v>301298236.21677452</v>
      </c>
      <c r="I42" s="28">
        <v>10483602.249219365</v>
      </c>
      <c r="K42" s="2" t="s">
        <v>13</v>
      </c>
      <c r="L42" s="2" t="s">
        <v>30</v>
      </c>
      <c r="M42" s="3">
        <f t="shared" si="6"/>
        <v>30534898.460966855</v>
      </c>
      <c r="N42" s="3">
        <f t="shared" si="7"/>
        <v>201210657.65777484</v>
      </c>
      <c r="O42" s="3">
        <f t="shared" si="8"/>
        <v>24089298.73776067</v>
      </c>
      <c r="P42" s="3">
        <f t="shared" si="9"/>
        <v>377829928.77271593</v>
      </c>
      <c r="Q42" s="3">
        <f t="shared" si="10"/>
        <v>301298236.21677452</v>
      </c>
      <c r="R42" s="3">
        <f t="shared" si="11"/>
        <v>10483602.249219365</v>
      </c>
      <c r="U42" s="6" t="s">
        <v>13</v>
      </c>
      <c r="V42" s="2" t="s">
        <v>30</v>
      </c>
      <c r="W42" s="2">
        <f>_xlfn.RANK.EQ(Table1[[#This Row],[OLOA]],Table1[[#This Row],[OLOA]:[WOA]],1)</f>
        <v>3</v>
      </c>
      <c r="X42" s="2">
        <f>_xlfn.RANK.EQ(Table1[[#This Row],[LOA]],Table1[[#This Row],[OLOA]:[WOA]],1)</f>
        <v>4</v>
      </c>
      <c r="Y42" s="2">
        <f>_xlfn.RANK.EQ(Table1[[#This Row],[PSO]],Table1[[#This Row],[OLOA]:[WOA]],1)</f>
        <v>2</v>
      </c>
      <c r="Z42" s="2">
        <f>_xlfn.RANK.EQ(Table1[[#This Row],[GA]],Table1[[#This Row],[OLOA]:[WOA]],1)</f>
        <v>6</v>
      </c>
      <c r="AA42" s="2">
        <f>_xlfn.RANK.EQ(Table1[[#This Row],[GSA]],Table1[[#This Row],[OLOA]:[WOA]],1)</f>
        <v>5</v>
      </c>
      <c r="AB42" s="2">
        <f>_xlfn.RANK.EQ(Table1[[#This Row],[WOA]],Table1[[#This Row],[OLOA]:[WOA]],1)</f>
        <v>1</v>
      </c>
    </row>
    <row r="43" spans="1:28" x14ac:dyDescent="0.3">
      <c r="A43" s="18"/>
      <c r="B43" s="19"/>
      <c r="C43" s="18" t="s">
        <v>31</v>
      </c>
      <c r="D43" s="12">
        <v>17352266.005851436</v>
      </c>
      <c r="E43" s="12">
        <v>104886757.21909015</v>
      </c>
      <c r="F43" s="12">
        <v>15574472.788476735</v>
      </c>
      <c r="G43" s="12">
        <v>197612297.37066939</v>
      </c>
      <c r="H43" s="12">
        <v>58435283.033464447</v>
      </c>
      <c r="I43" s="12">
        <v>7987914.1322175376</v>
      </c>
      <c r="L43" s="2" t="s">
        <v>31</v>
      </c>
      <c r="M43" s="3">
        <f t="shared" si="6"/>
        <v>17352266.005851436</v>
      </c>
      <c r="N43" s="3">
        <f t="shared" si="7"/>
        <v>104886757.21909015</v>
      </c>
      <c r="O43" s="3">
        <f t="shared" si="8"/>
        <v>15574472.788476735</v>
      </c>
      <c r="P43" s="3">
        <f t="shared" si="9"/>
        <v>197612297.37066939</v>
      </c>
      <c r="Q43" s="3">
        <f t="shared" si="10"/>
        <v>58435283.033464447</v>
      </c>
      <c r="R43" s="3">
        <f t="shared" si="11"/>
        <v>7987914.1322175376</v>
      </c>
      <c r="U43" s="6"/>
      <c r="V43" s="2" t="s">
        <v>31</v>
      </c>
    </row>
    <row r="44" spans="1:28" x14ac:dyDescent="0.3">
      <c r="A44" s="18"/>
      <c r="B44" s="20"/>
      <c r="C44" s="8" t="s">
        <v>32</v>
      </c>
      <c r="D44" s="24">
        <v>0.20937500000000001</v>
      </c>
      <c r="E44" s="24">
        <v>7.1874999999999994E-2</v>
      </c>
      <c r="F44" s="24">
        <v>6.7187499999999997E-2</v>
      </c>
      <c r="G44" s="24">
        <v>0.1046875</v>
      </c>
      <c r="H44" s="24">
        <v>0.39531250000000001</v>
      </c>
      <c r="I44" s="24">
        <v>9.0624999999999997E-2</v>
      </c>
      <c r="L44" s="2" t="s">
        <v>32</v>
      </c>
      <c r="M44" s="4">
        <f t="shared" si="6"/>
        <v>0.20937500000000001</v>
      </c>
      <c r="N44" s="4">
        <f t="shared" si="7"/>
        <v>7.1874999999999994E-2</v>
      </c>
      <c r="O44" s="4">
        <f t="shared" si="8"/>
        <v>6.7187499999999997E-2</v>
      </c>
      <c r="P44" s="4">
        <f t="shared" si="9"/>
        <v>0.1046875</v>
      </c>
      <c r="Q44" s="4">
        <f t="shared" si="10"/>
        <v>0.39531250000000001</v>
      </c>
      <c r="R44" s="4">
        <f t="shared" si="11"/>
        <v>9.0624999999999997E-2</v>
      </c>
      <c r="U44" s="6"/>
      <c r="V44" s="2" t="s">
        <v>32</v>
      </c>
    </row>
    <row r="45" spans="1:28" x14ac:dyDescent="0.3">
      <c r="A45" s="18"/>
      <c r="B45" s="17" t="s">
        <v>14</v>
      </c>
      <c r="C45" s="16" t="s">
        <v>30</v>
      </c>
      <c r="D45" s="11">
        <v>1582008364.0689542</v>
      </c>
      <c r="E45" s="11">
        <v>10948892974.165308</v>
      </c>
      <c r="F45" s="11">
        <v>5630650023.762455</v>
      </c>
      <c r="G45" s="11">
        <v>31993346754.691853</v>
      </c>
      <c r="H45" s="11">
        <v>12890471120.854242</v>
      </c>
      <c r="I45" s="28">
        <v>811616321.08245087</v>
      </c>
      <c r="K45" s="2" t="s">
        <v>14</v>
      </c>
      <c r="L45" s="2" t="s">
        <v>30</v>
      </c>
      <c r="M45" s="3">
        <f t="shared" si="6"/>
        <v>1582008364.0689542</v>
      </c>
      <c r="N45" s="3">
        <f t="shared" si="7"/>
        <v>10948892974.165308</v>
      </c>
      <c r="O45" s="3">
        <f t="shared" si="8"/>
        <v>5630650023.762455</v>
      </c>
      <c r="P45" s="3">
        <f t="shared" si="9"/>
        <v>31993346754.691853</v>
      </c>
      <c r="Q45" s="3">
        <f t="shared" si="10"/>
        <v>12890471120.854242</v>
      </c>
      <c r="R45" s="3">
        <f t="shared" si="11"/>
        <v>811616321.08245087</v>
      </c>
      <c r="U45" s="6" t="s">
        <v>14</v>
      </c>
      <c r="V45" s="2" t="s">
        <v>30</v>
      </c>
      <c r="W45" s="2">
        <f>_xlfn.RANK.EQ(Table1[[#This Row],[OLOA]],Table1[[#This Row],[OLOA]:[WOA]],1)</f>
        <v>2</v>
      </c>
      <c r="X45" s="2">
        <f>_xlfn.RANK.EQ(Table1[[#This Row],[LOA]],Table1[[#This Row],[OLOA]:[WOA]],1)</f>
        <v>4</v>
      </c>
      <c r="Y45" s="2">
        <f>_xlfn.RANK.EQ(Table1[[#This Row],[PSO]],Table1[[#This Row],[OLOA]:[WOA]],1)</f>
        <v>3</v>
      </c>
      <c r="Z45" s="2">
        <f>_xlfn.RANK.EQ(Table1[[#This Row],[GA]],Table1[[#This Row],[OLOA]:[WOA]],1)</f>
        <v>6</v>
      </c>
      <c r="AA45" s="2">
        <f>_xlfn.RANK.EQ(Table1[[#This Row],[GSA]],Table1[[#This Row],[OLOA]:[WOA]],1)</f>
        <v>5</v>
      </c>
      <c r="AB45" s="2">
        <f>_xlfn.RANK.EQ(Table1[[#This Row],[WOA]],Table1[[#This Row],[OLOA]:[WOA]],1)</f>
        <v>1</v>
      </c>
    </row>
    <row r="46" spans="1:28" x14ac:dyDescent="0.3">
      <c r="A46" s="18"/>
      <c r="B46" s="19"/>
      <c r="C46" s="18" t="s">
        <v>31</v>
      </c>
      <c r="D46" s="12">
        <v>1310465975.4859393</v>
      </c>
      <c r="E46" s="12">
        <v>3635390159.6782293</v>
      </c>
      <c r="F46" s="12">
        <v>4249148955.1843686</v>
      </c>
      <c r="G46" s="12">
        <v>6461887965.9004087</v>
      </c>
      <c r="H46" s="12">
        <v>4028349153.0056758</v>
      </c>
      <c r="I46" s="12">
        <v>453062277.11950797</v>
      </c>
      <c r="L46" s="2" t="s">
        <v>31</v>
      </c>
      <c r="M46" s="3">
        <f t="shared" si="6"/>
        <v>1310465975.4859393</v>
      </c>
      <c r="N46" s="3">
        <f t="shared" si="7"/>
        <v>3635390159.6782293</v>
      </c>
      <c r="O46" s="3">
        <f t="shared" si="8"/>
        <v>4249148955.1843686</v>
      </c>
      <c r="P46" s="3">
        <f t="shared" si="9"/>
        <v>6461887965.9004087</v>
      </c>
      <c r="Q46" s="3">
        <f t="shared" si="10"/>
        <v>4028349153.0056758</v>
      </c>
      <c r="R46" s="3">
        <f t="shared" si="11"/>
        <v>453062277.11950797</v>
      </c>
      <c r="U46" s="6"/>
      <c r="V46" s="2" t="s">
        <v>31</v>
      </c>
    </row>
    <row r="47" spans="1:28" x14ac:dyDescent="0.3">
      <c r="A47" s="18"/>
      <c r="B47" s="20"/>
      <c r="C47" s="8" t="s">
        <v>32</v>
      </c>
      <c r="D47" s="24">
        <v>0.140625</v>
      </c>
      <c r="E47" s="24">
        <v>0.05</v>
      </c>
      <c r="F47" s="24">
        <v>0.05</v>
      </c>
      <c r="G47" s="24">
        <v>8.7499999999999994E-2</v>
      </c>
      <c r="H47" s="24">
        <v>0.4</v>
      </c>
      <c r="I47" s="24">
        <v>7.6562500000000006E-2</v>
      </c>
      <c r="L47" s="2" t="s">
        <v>32</v>
      </c>
      <c r="M47" s="4">
        <f t="shared" si="6"/>
        <v>0.140625</v>
      </c>
      <c r="N47" s="4">
        <f t="shared" si="7"/>
        <v>0.05</v>
      </c>
      <c r="O47" s="4">
        <f t="shared" si="8"/>
        <v>0.05</v>
      </c>
      <c r="P47" s="4">
        <f t="shared" si="9"/>
        <v>8.7499999999999994E-2</v>
      </c>
      <c r="Q47" s="4">
        <f t="shared" si="10"/>
        <v>0.4</v>
      </c>
      <c r="R47" s="4">
        <f t="shared" si="11"/>
        <v>7.6562500000000006E-2</v>
      </c>
      <c r="U47" s="6"/>
      <c r="V47" s="2" t="s">
        <v>32</v>
      </c>
    </row>
    <row r="48" spans="1:28" x14ac:dyDescent="0.3">
      <c r="A48" s="18"/>
      <c r="B48" s="17" t="s">
        <v>15</v>
      </c>
      <c r="C48" s="16" t="s">
        <v>30</v>
      </c>
      <c r="D48" s="28">
        <v>6512.5576992763035</v>
      </c>
      <c r="E48" s="11">
        <v>9662.250978072987</v>
      </c>
      <c r="F48" s="11">
        <v>7836.5648975013319</v>
      </c>
      <c r="G48" s="11">
        <v>16310.729983377625</v>
      </c>
      <c r="H48" s="11">
        <v>12412.052215059091</v>
      </c>
      <c r="I48" s="11">
        <v>7767.4265420227312</v>
      </c>
      <c r="K48" s="2" t="s">
        <v>15</v>
      </c>
      <c r="L48" s="2" t="s">
        <v>30</v>
      </c>
      <c r="M48" s="3">
        <f t="shared" si="6"/>
        <v>6512.5576992763035</v>
      </c>
      <c r="N48" s="3">
        <f t="shared" si="7"/>
        <v>9662.250978072987</v>
      </c>
      <c r="O48" s="3">
        <f t="shared" si="8"/>
        <v>7836.5648975013319</v>
      </c>
      <c r="P48" s="3">
        <f t="shared" si="9"/>
        <v>16310.729983377625</v>
      </c>
      <c r="Q48" s="3">
        <f t="shared" si="10"/>
        <v>12412.052215059091</v>
      </c>
      <c r="R48" s="3">
        <f t="shared" si="11"/>
        <v>7767.4265420227312</v>
      </c>
      <c r="U48" s="6" t="s">
        <v>15</v>
      </c>
      <c r="V48" s="2" t="s">
        <v>30</v>
      </c>
      <c r="W48" s="2">
        <f>_xlfn.RANK.EQ(Table1[[#This Row],[OLOA]],Table1[[#This Row],[OLOA]:[WOA]],1)</f>
        <v>1</v>
      </c>
      <c r="X48" s="2">
        <f>_xlfn.RANK.EQ(Table1[[#This Row],[LOA]],Table1[[#This Row],[OLOA]:[WOA]],1)</f>
        <v>4</v>
      </c>
      <c r="Y48" s="2">
        <f>_xlfn.RANK.EQ(Table1[[#This Row],[PSO]],Table1[[#This Row],[OLOA]:[WOA]],1)</f>
        <v>3</v>
      </c>
      <c r="Z48" s="2">
        <f>_xlfn.RANK.EQ(Table1[[#This Row],[GA]],Table1[[#This Row],[OLOA]:[WOA]],1)</f>
        <v>6</v>
      </c>
      <c r="AA48" s="2">
        <f>_xlfn.RANK.EQ(Table1[[#This Row],[GSA]],Table1[[#This Row],[OLOA]:[WOA]],1)</f>
        <v>5</v>
      </c>
      <c r="AB48" s="2">
        <f>_xlfn.RANK.EQ(Table1[[#This Row],[WOA]],Table1[[#This Row],[OLOA]:[WOA]],1)</f>
        <v>2</v>
      </c>
    </row>
    <row r="49" spans="1:28" x14ac:dyDescent="0.3">
      <c r="A49" s="18"/>
      <c r="B49" s="19"/>
      <c r="C49" s="18" t="s">
        <v>31</v>
      </c>
      <c r="D49" s="12">
        <v>1113.6565439906508</v>
      </c>
      <c r="E49" s="12">
        <v>1562.5399217276129</v>
      </c>
      <c r="F49" s="12">
        <v>508.53585346198821</v>
      </c>
      <c r="G49" s="12">
        <v>2595.5875639316932</v>
      </c>
      <c r="H49" s="12">
        <v>2138.056678529802</v>
      </c>
      <c r="I49" s="12">
        <v>1424.4415527443314</v>
      </c>
      <c r="L49" s="2" t="s">
        <v>31</v>
      </c>
      <c r="M49" s="3">
        <f t="shared" si="6"/>
        <v>1113.6565439906508</v>
      </c>
      <c r="N49" s="3">
        <f t="shared" si="7"/>
        <v>1562.5399217276129</v>
      </c>
      <c r="O49" s="3">
        <f t="shared" si="8"/>
        <v>508.53585346198821</v>
      </c>
      <c r="P49" s="3">
        <f t="shared" si="9"/>
        <v>2595.5875639316932</v>
      </c>
      <c r="Q49" s="3">
        <f t="shared" si="10"/>
        <v>2138.056678529802</v>
      </c>
      <c r="R49" s="3">
        <f t="shared" si="11"/>
        <v>1424.4415527443314</v>
      </c>
      <c r="U49" s="6"/>
      <c r="V49" s="2" t="s">
        <v>31</v>
      </c>
    </row>
    <row r="50" spans="1:28" x14ac:dyDescent="0.3">
      <c r="A50" s="18"/>
      <c r="B50" s="20"/>
      <c r="C50" s="8" t="s">
        <v>32</v>
      </c>
      <c r="D50" s="24">
        <v>0.16250000000000001</v>
      </c>
      <c r="E50" s="24">
        <v>6.4062499999999994E-2</v>
      </c>
      <c r="F50" s="24">
        <v>6.8750000000000006E-2</v>
      </c>
      <c r="G50" s="24">
        <v>0.1015625</v>
      </c>
      <c r="H50" s="24">
        <v>0.390625</v>
      </c>
      <c r="I50" s="24">
        <v>7.9687499999999994E-2</v>
      </c>
      <c r="L50" s="2" t="s">
        <v>32</v>
      </c>
      <c r="M50" s="4">
        <f t="shared" si="6"/>
        <v>0.16250000000000001</v>
      </c>
      <c r="N50" s="4">
        <f t="shared" si="7"/>
        <v>6.4062499999999994E-2</v>
      </c>
      <c r="O50" s="4">
        <f t="shared" si="8"/>
        <v>6.8750000000000006E-2</v>
      </c>
      <c r="P50" s="4">
        <f t="shared" si="9"/>
        <v>0.1015625</v>
      </c>
      <c r="Q50" s="4">
        <f t="shared" si="10"/>
        <v>0.390625</v>
      </c>
      <c r="R50" s="4">
        <f t="shared" si="11"/>
        <v>7.9687499999999994E-2</v>
      </c>
      <c r="U50" s="6"/>
      <c r="V50" s="2" t="s">
        <v>32</v>
      </c>
    </row>
    <row r="51" spans="1:28" x14ac:dyDescent="0.3">
      <c r="A51" s="18"/>
      <c r="B51" s="17" t="s">
        <v>16</v>
      </c>
      <c r="C51" s="16" t="s">
        <v>30</v>
      </c>
      <c r="D51" s="28">
        <v>4251.9534462314468</v>
      </c>
      <c r="E51" s="11">
        <v>6838.155942114694</v>
      </c>
      <c r="F51" s="11">
        <v>186706.44822620196</v>
      </c>
      <c r="G51" s="11">
        <v>1969412.0469105865</v>
      </c>
      <c r="H51" s="11">
        <v>23506.087605646906</v>
      </c>
      <c r="I51" s="11">
        <v>6110.7978424383309</v>
      </c>
      <c r="K51" s="2" t="s">
        <v>16</v>
      </c>
      <c r="L51" s="2" t="s">
        <v>30</v>
      </c>
      <c r="M51" s="3">
        <f t="shared" si="6"/>
        <v>4251.9534462314468</v>
      </c>
      <c r="N51" s="3">
        <f t="shared" si="7"/>
        <v>6838.155942114694</v>
      </c>
      <c r="O51" s="3">
        <f t="shared" si="8"/>
        <v>186706.44822620196</v>
      </c>
      <c r="P51" s="3">
        <f t="shared" si="9"/>
        <v>1969412.0469105865</v>
      </c>
      <c r="Q51" s="3">
        <f t="shared" si="10"/>
        <v>23506.087605646906</v>
      </c>
      <c r="R51" s="3">
        <f t="shared" si="11"/>
        <v>6110.7978424383309</v>
      </c>
      <c r="U51" s="6" t="s">
        <v>16</v>
      </c>
      <c r="V51" s="2" t="s">
        <v>30</v>
      </c>
      <c r="W51" s="2">
        <f>_xlfn.RANK.EQ(Table1[[#This Row],[OLOA]],Table1[[#This Row],[OLOA]:[WOA]],1)</f>
        <v>1</v>
      </c>
      <c r="X51" s="2">
        <f>_xlfn.RANK.EQ(Table1[[#This Row],[LOA]],Table1[[#This Row],[OLOA]:[WOA]],1)</f>
        <v>3</v>
      </c>
      <c r="Y51" s="2">
        <f>_xlfn.RANK.EQ(Table1[[#This Row],[PSO]],Table1[[#This Row],[OLOA]:[WOA]],1)</f>
        <v>5</v>
      </c>
      <c r="Z51" s="2">
        <f>_xlfn.RANK.EQ(Table1[[#This Row],[GA]],Table1[[#This Row],[OLOA]:[WOA]],1)</f>
        <v>6</v>
      </c>
      <c r="AA51" s="2">
        <f>_xlfn.RANK.EQ(Table1[[#This Row],[GSA]],Table1[[#This Row],[OLOA]:[WOA]],1)</f>
        <v>4</v>
      </c>
      <c r="AB51" s="2">
        <f>_xlfn.RANK.EQ(Table1[[#This Row],[WOA]],Table1[[#This Row],[OLOA]:[WOA]],1)</f>
        <v>2</v>
      </c>
    </row>
    <row r="52" spans="1:28" x14ac:dyDescent="0.3">
      <c r="A52" s="18"/>
      <c r="B52" s="19"/>
      <c r="C52" s="18" t="s">
        <v>31</v>
      </c>
      <c r="D52" s="12">
        <v>377.0342254745326</v>
      </c>
      <c r="E52" s="12">
        <v>1673.1051652145341</v>
      </c>
      <c r="F52" s="12">
        <v>367267.1273343077</v>
      </c>
      <c r="G52" s="12">
        <v>1874064.9800271322</v>
      </c>
      <c r="H52" s="12">
        <v>13203.242967578752</v>
      </c>
      <c r="I52" s="12">
        <v>1604.2618073509873</v>
      </c>
      <c r="L52" s="2" t="s">
        <v>31</v>
      </c>
      <c r="M52" s="3">
        <f t="shared" si="6"/>
        <v>377.0342254745326</v>
      </c>
      <c r="N52" s="3">
        <f t="shared" si="7"/>
        <v>1673.1051652145341</v>
      </c>
      <c r="O52" s="3">
        <f t="shared" si="8"/>
        <v>367267.1273343077</v>
      </c>
      <c r="P52" s="3">
        <f t="shared" si="9"/>
        <v>1874064.9800271322</v>
      </c>
      <c r="Q52" s="3">
        <f t="shared" si="10"/>
        <v>13203.242967578752</v>
      </c>
      <c r="R52" s="3">
        <f t="shared" si="11"/>
        <v>1604.2618073509873</v>
      </c>
      <c r="U52" s="6"/>
      <c r="V52" s="2" t="s">
        <v>31</v>
      </c>
    </row>
    <row r="53" spans="1:28" x14ac:dyDescent="0.3">
      <c r="A53" s="18"/>
      <c r="B53" s="20"/>
      <c r="C53" s="8" t="s">
        <v>32</v>
      </c>
      <c r="D53" s="24">
        <v>0.32343749999999999</v>
      </c>
      <c r="E53" s="24">
        <v>0.1140625</v>
      </c>
      <c r="F53" s="24">
        <v>0.1171875</v>
      </c>
      <c r="G53" s="24">
        <v>0.13750000000000001</v>
      </c>
      <c r="H53" s="24">
        <v>0.50156250000000002</v>
      </c>
      <c r="I53" s="24">
        <v>0.13437499999999999</v>
      </c>
      <c r="L53" s="2" t="s">
        <v>32</v>
      </c>
      <c r="M53" s="4">
        <f t="shared" si="6"/>
        <v>0.32343749999999999</v>
      </c>
      <c r="N53" s="4">
        <f t="shared" si="7"/>
        <v>0.1140625</v>
      </c>
      <c r="O53" s="4">
        <f t="shared" si="8"/>
        <v>0.1171875</v>
      </c>
      <c r="P53" s="4">
        <f t="shared" si="9"/>
        <v>0.13750000000000001</v>
      </c>
      <c r="Q53" s="4">
        <f t="shared" si="10"/>
        <v>0.50156250000000002</v>
      </c>
      <c r="R53" s="4">
        <f t="shared" si="11"/>
        <v>0.13437499999999999</v>
      </c>
      <c r="U53" s="6"/>
      <c r="V53" s="2" t="s">
        <v>32</v>
      </c>
    </row>
    <row r="54" spans="1:28" x14ac:dyDescent="0.3">
      <c r="A54" s="18"/>
      <c r="B54" s="17" t="s">
        <v>17</v>
      </c>
      <c r="C54" s="16" t="s">
        <v>30</v>
      </c>
      <c r="D54" s="28">
        <v>66981227.260022298</v>
      </c>
      <c r="E54" s="11">
        <v>222773270.83138514</v>
      </c>
      <c r="F54" s="11">
        <v>138779026.17188472</v>
      </c>
      <c r="G54" s="11">
        <v>1090902628.3608232</v>
      </c>
      <c r="H54" s="11">
        <v>522952937.51369631</v>
      </c>
      <c r="I54" s="11">
        <v>126271441.45370707</v>
      </c>
      <c r="K54" s="2" t="s">
        <v>17</v>
      </c>
      <c r="L54" s="2" t="s">
        <v>30</v>
      </c>
      <c r="M54" s="3">
        <f t="shared" si="6"/>
        <v>66981227.260022298</v>
      </c>
      <c r="N54" s="3">
        <f t="shared" si="7"/>
        <v>222773270.83138514</v>
      </c>
      <c r="O54" s="3">
        <f t="shared" si="8"/>
        <v>138779026.17188472</v>
      </c>
      <c r="P54" s="3">
        <f t="shared" si="9"/>
        <v>1090902628.3608232</v>
      </c>
      <c r="Q54" s="3">
        <f t="shared" si="10"/>
        <v>522952937.51369631</v>
      </c>
      <c r="R54" s="3">
        <f t="shared" si="11"/>
        <v>126271441.45370707</v>
      </c>
      <c r="U54" s="6" t="s">
        <v>17</v>
      </c>
      <c r="V54" s="2" t="s">
        <v>30</v>
      </c>
      <c r="W54" s="2">
        <f>_xlfn.RANK.EQ(Table1[[#This Row],[OLOA]],Table1[[#This Row],[OLOA]:[WOA]],1)</f>
        <v>1</v>
      </c>
      <c r="X54" s="2">
        <f>_xlfn.RANK.EQ(Table1[[#This Row],[LOA]],Table1[[#This Row],[OLOA]:[WOA]],1)</f>
        <v>4</v>
      </c>
      <c r="Y54" s="2">
        <f>_xlfn.RANK.EQ(Table1[[#This Row],[PSO]],Table1[[#This Row],[OLOA]:[WOA]],1)</f>
        <v>3</v>
      </c>
      <c r="Z54" s="2">
        <f>_xlfn.RANK.EQ(Table1[[#This Row],[GA]],Table1[[#This Row],[OLOA]:[WOA]],1)</f>
        <v>6</v>
      </c>
      <c r="AA54" s="2">
        <f>_xlfn.RANK.EQ(Table1[[#This Row],[GSA]],Table1[[#This Row],[OLOA]:[WOA]],1)</f>
        <v>5</v>
      </c>
      <c r="AB54" s="2">
        <f>_xlfn.RANK.EQ(Table1[[#This Row],[WOA]],Table1[[#This Row],[OLOA]:[WOA]],1)</f>
        <v>2</v>
      </c>
    </row>
    <row r="55" spans="1:28" x14ac:dyDescent="0.3">
      <c r="A55" s="18"/>
      <c r="B55" s="19"/>
      <c r="C55" s="18" t="s">
        <v>31</v>
      </c>
      <c r="D55" s="12">
        <v>38720202.405881122</v>
      </c>
      <c r="E55" s="12">
        <v>113330560.98505686</v>
      </c>
      <c r="F55" s="12">
        <v>76852125.58084093</v>
      </c>
      <c r="G55" s="12">
        <v>555323078.28600514</v>
      </c>
      <c r="H55" s="12">
        <v>314116798.98684973</v>
      </c>
      <c r="I55" s="12">
        <v>84238147.984722897</v>
      </c>
      <c r="L55" s="2" t="s">
        <v>31</v>
      </c>
      <c r="M55" s="3">
        <f t="shared" si="6"/>
        <v>38720202.405881122</v>
      </c>
      <c r="N55" s="3">
        <f t="shared" si="7"/>
        <v>113330560.98505686</v>
      </c>
      <c r="O55" s="3">
        <f t="shared" si="8"/>
        <v>76852125.58084093</v>
      </c>
      <c r="P55" s="3">
        <f t="shared" si="9"/>
        <v>555323078.28600514</v>
      </c>
      <c r="Q55" s="3">
        <f t="shared" si="10"/>
        <v>314116798.98684973</v>
      </c>
      <c r="R55" s="3">
        <f t="shared" si="11"/>
        <v>84238147.984722897</v>
      </c>
      <c r="U55" s="6"/>
      <c r="V55" s="2" t="s">
        <v>31</v>
      </c>
    </row>
    <row r="56" spans="1:28" x14ac:dyDescent="0.3">
      <c r="A56" s="18"/>
      <c r="B56" s="20"/>
      <c r="C56" s="8" t="s">
        <v>32</v>
      </c>
      <c r="D56" s="24">
        <v>0.11562500000000001</v>
      </c>
      <c r="E56" s="24">
        <v>5.6250000000000001E-2</v>
      </c>
      <c r="F56" s="24">
        <v>7.3437500000000003E-2</v>
      </c>
      <c r="G56" s="24">
        <v>8.7499999999999994E-2</v>
      </c>
      <c r="H56" s="24">
        <v>0.39687499999999998</v>
      </c>
      <c r="I56" s="24">
        <v>6.4062499999999994E-2</v>
      </c>
      <c r="L56" s="2" t="s">
        <v>32</v>
      </c>
      <c r="M56" s="4">
        <f t="shared" si="6"/>
        <v>0.11562500000000001</v>
      </c>
      <c r="N56" s="4">
        <f t="shared" si="7"/>
        <v>5.6250000000000001E-2</v>
      </c>
      <c r="O56" s="4">
        <f t="shared" si="8"/>
        <v>7.3437500000000003E-2</v>
      </c>
      <c r="P56" s="4">
        <f t="shared" si="9"/>
        <v>8.7499999999999994E-2</v>
      </c>
      <c r="Q56" s="4">
        <f t="shared" si="10"/>
        <v>0.39687499999999998</v>
      </c>
      <c r="R56" s="4">
        <f t="shared" si="11"/>
        <v>6.4062499999999994E-2</v>
      </c>
      <c r="U56" s="6"/>
      <c r="V56" s="2" t="s">
        <v>32</v>
      </c>
    </row>
    <row r="57" spans="1:28" x14ac:dyDescent="0.3">
      <c r="A57" s="18"/>
      <c r="B57" s="17" t="s">
        <v>18</v>
      </c>
      <c r="C57" s="16" t="s">
        <v>30</v>
      </c>
      <c r="D57" s="11">
        <v>1628716314.4091661</v>
      </c>
      <c r="E57" s="11">
        <v>5925390485.8348331</v>
      </c>
      <c r="F57" s="11">
        <v>3638704313.3322821</v>
      </c>
      <c r="G57" s="11">
        <v>14370553683.949276</v>
      </c>
      <c r="H57" s="11">
        <v>7388235320.9632015</v>
      </c>
      <c r="I57" s="28">
        <v>418906236.83222741</v>
      </c>
      <c r="K57" s="2" t="s">
        <v>18</v>
      </c>
      <c r="L57" s="2" t="s">
        <v>30</v>
      </c>
      <c r="M57" s="3">
        <f t="shared" si="6"/>
        <v>1628716314.4091661</v>
      </c>
      <c r="N57" s="3">
        <f t="shared" si="7"/>
        <v>5925390485.8348331</v>
      </c>
      <c r="O57" s="3">
        <f t="shared" si="8"/>
        <v>3638704313.3322821</v>
      </c>
      <c r="P57" s="3">
        <f t="shared" si="9"/>
        <v>14370553683.949276</v>
      </c>
      <c r="Q57" s="3">
        <f t="shared" si="10"/>
        <v>7388235320.9632015</v>
      </c>
      <c r="R57" s="3">
        <f t="shared" si="11"/>
        <v>418906236.83222741</v>
      </c>
      <c r="U57" s="6" t="s">
        <v>18</v>
      </c>
      <c r="V57" s="2" t="s">
        <v>30</v>
      </c>
      <c r="W57" s="2">
        <f>_xlfn.RANK.EQ(Table1[[#This Row],[OLOA]],Table1[[#This Row],[OLOA]:[WOA]],1)</f>
        <v>2</v>
      </c>
      <c r="X57" s="2">
        <f>_xlfn.RANK.EQ(Table1[[#This Row],[LOA]],Table1[[#This Row],[OLOA]:[WOA]],1)</f>
        <v>4</v>
      </c>
      <c r="Y57" s="2">
        <f>_xlfn.RANK.EQ(Table1[[#This Row],[PSO]],Table1[[#This Row],[OLOA]:[WOA]],1)</f>
        <v>3</v>
      </c>
      <c r="Z57" s="2">
        <f>_xlfn.RANK.EQ(Table1[[#This Row],[GA]],Table1[[#This Row],[OLOA]:[WOA]],1)</f>
        <v>6</v>
      </c>
      <c r="AA57" s="2">
        <f>_xlfn.RANK.EQ(Table1[[#This Row],[GSA]],Table1[[#This Row],[OLOA]:[WOA]],1)</f>
        <v>5</v>
      </c>
      <c r="AB57" s="2">
        <f>_xlfn.RANK.EQ(Table1[[#This Row],[WOA]],Table1[[#This Row],[OLOA]:[WOA]],1)</f>
        <v>1</v>
      </c>
    </row>
    <row r="58" spans="1:28" x14ac:dyDescent="0.3">
      <c r="A58" s="18"/>
      <c r="B58" s="19"/>
      <c r="C58" s="18" t="s">
        <v>31</v>
      </c>
      <c r="D58" s="12">
        <v>1048871375.5836506</v>
      </c>
      <c r="E58" s="12">
        <v>2142808825.2987707</v>
      </c>
      <c r="F58" s="12">
        <v>1505397995.9499466</v>
      </c>
      <c r="G58" s="12">
        <v>4874119349.8950834</v>
      </c>
      <c r="H58" s="12">
        <v>3126898711.7670455</v>
      </c>
      <c r="I58" s="12">
        <v>281228608.7266466</v>
      </c>
      <c r="L58" s="2" t="s">
        <v>31</v>
      </c>
      <c r="M58" s="3">
        <f t="shared" si="6"/>
        <v>1048871375.5836506</v>
      </c>
      <c r="N58" s="3">
        <f t="shared" si="7"/>
        <v>2142808825.2987707</v>
      </c>
      <c r="O58" s="3">
        <f t="shared" si="8"/>
        <v>1505397995.9499466</v>
      </c>
      <c r="P58" s="3">
        <f t="shared" si="9"/>
        <v>4874119349.8950834</v>
      </c>
      <c r="Q58" s="3">
        <f t="shared" si="10"/>
        <v>3126898711.7670455</v>
      </c>
      <c r="R58" s="3">
        <f t="shared" si="11"/>
        <v>281228608.7266466</v>
      </c>
      <c r="U58" s="6"/>
      <c r="V58" s="2" t="s">
        <v>31</v>
      </c>
    </row>
    <row r="59" spans="1:28" x14ac:dyDescent="0.3">
      <c r="A59" s="18"/>
      <c r="B59" s="20"/>
      <c r="C59" s="8" t="s">
        <v>32</v>
      </c>
      <c r="D59" s="24">
        <v>1.0953124999999999</v>
      </c>
      <c r="E59" s="24">
        <v>0.37968750000000001</v>
      </c>
      <c r="F59" s="24">
        <v>0.3125</v>
      </c>
      <c r="G59" s="24">
        <v>0.32187500000000002</v>
      </c>
      <c r="H59" s="24">
        <v>0.65937500000000004</v>
      </c>
      <c r="I59" s="24">
        <v>0.30937500000000001</v>
      </c>
      <c r="L59" s="2" t="s">
        <v>32</v>
      </c>
      <c r="M59" s="4">
        <f t="shared" si="6"/>
        <v>1.0953124999999999</v>
      </c>
      <c r="N59" s="4">
        <f t="shared" si="7"/>
        <v>0.37968750000000001</v>
      </c>
      <c r="O59" s="4">
        <f t="shared" si="8"/>
        <v>0.3125</v>
      </c>
      <c r="P59" s="4">
        <f t="shared" si="9"/>
        <v>0.32187500000000002</v>
      </c>
      <c r="Q59" s="4">
        <f t="shared" si="10"/>
        <v>0.65937500000000004</v>
      </c>
      <c r="R59" s="4">
        <f t="shared" si="11"/>
        <v>0.30937500000000001</v>
      </c>
      <c r="U59" s="6"/>
      <c r="V59" s="2" t="s">
        <v>32</v>
      </c>
    </row>
    <row r="60" spans="1:28" x14ac:dyDescent="0.3">
      <c r="A60" s="18"/>
      <c r="B60" s="17" t="s">
        <v>19</v>
      </c>
      <c r="C60" s="16" t="s">
        <v>30</v>
      </c>
      <c r="D60" s="28">
        <v>3825.1134921843236</v>
      </c>
      <c r="E60" s="11">
        <v>4121.2344375384764</v>
      </c>
      <c r="F60" s="11">
        <v>4888.0067718589435</v>
      </c>
      <c r="G60" s="11">
        <v>4801.9347565536063</v>
      </c>
      <c r="H60" s="11">
        <v>4718.7111918466517</v>
      </c>
      <c r="I60" s="11">
        <v>4274.1470094399629</v>
      </c>
      <c r="K60" s="2" t="s">
        <v>19</v>
      </c>
      <c r="L60" s="2" t="s">
        <v>30</v>
      </c>
      <c r="M60" s="3">
        <f t="shared" si="6"/>
        <v>3825.1134921843236</v>
      </c>
      <c r="N60" s="3">
        <f t="shared" si="7"/>
        <v>4121.2344375384764</v>
      </c>
      <c r="O60" s="3">
        <f t="shared" si="8"/>
        <v>4888.0067718589435</v>
      </c>
      <c r="P60" s="3">
        <f t="shared" si="9"/>
        <v>4801.9347565536063</v>
      </c>
      <c r="Q60" s="3">
        <f t="shared" si="10"/>
        <v>4718.7111918466517</v>
      </c>
      <c r="R60" s="3">
        <f t="shared" si="11"/>
        <v>4274.1470094399629</v>
      </c>
      <c r="U60" s="6" t="s">
        <v>19</v>
      </c>
      <c r="V60" s="2" t="s">
        <v>30</v>
      </c>
      <c r="W60" s="2">
        <f>_xlfn.RANK.EQ(Table1[[#This Row],[OLOA]],Table1[[#This Row],[OLOA]:[WOA]],1)</f>
        <v>1</v>
      </c>
      <c r="X60" s="2">
        <f>_xlfn.RANK.EQ(Table1[[#This Row],[LOA]],Table1[[#This Row],[OLOA]:[WOA]],1)</f>
        <v>2</v>
      </c>
      <c r="Y60" s="2">
        <f>_xlfn.RANK.EQ(Table1[[#This Row],[PSO]],Table1[[#This Row],[OLOA]:[WOA]],1)</f>
        <v>6</v>
      </c>
      <c r="Z60" s="2">
        <f>_xlfn.RANK.EQ(Table1[[#This Row],[GA]],Table1[[#This Row],[OLOA]:[WOA]],1)</f>
        <v>5</v>
      </c>
      <c r="AA60" s="2">
        <f>_xlfn.RANK.EQ(Table1[[#This Row],[GSA]],Table1[[#This Row],[OLOA]:[WOA]],1)</f>
        <v>4</v>
      </c>
      <c r="AB60" s="2">
        <f>_xlfn.RANK.EQ(Table1[[#This Row],[WOA]],Table1[[#This Row],[OLOA]:[WOA]],1)</f>
        <v>3</v>
      </c>
    </row>
    <row r="61" spans="1:28" x14ac:dyDescent="0.3">
      <c r="A61" s="18"/>
      <c r="B61" s="19"/>
      <c r="C61" s="18" t="s">
        <v>31</v>
      </c>
      <c r="D61" s="12">
        <v>294.22076242576276</v>
      </c>
      <c r="E61" s="12">
        <v>261.69950664055949</v>
      </c>
      <c r="F61" s="12">
        <v>228.24551969870848</v>
      </c>
      <c r="G61" s="12">
        <v>310.2149279115722</v>
      </c>
      <c r="H61" s="12">
        <v>195.75608841141934</v>
      </c>
      <c r="I61" s="12">
        <v>318.28625983921359</v>
      </c>
      <c r="L61" s="2" t="s">
        <v>31</v>
      </c>
      <c r="M61" s="3">
        <f t="shared" si="6"/>
        <v>294.22076242576276</v>
      </c>
      <c r="N61" s="3">
        <f t="shared" si="7"/>
        <v>261.69950664055949</v>
      </c>
      <c r="O61" s="3">
        <f t="shared" si="8"/>
        <v>228.24551969870848</v>
      </c>
      <c r="P61" s="3">
        <f t="shared" si="9"/>
        <v>310.2149279115722</v>
      </c>
      <c r="Q61" s="3">
        <f t="shared" si="10"/>
        <v>195.75608841141934</v>
      </c>
      <c r="R61" s="3">
        <f t="shared" si="11"/>
        <v>318.28625983921359</v>
      </c>
      <c r="U61" s="6"/>
      <c r="V61" s="2" t="s">
        <v>31</v>
      </c>
    </row>
    <row r="62" spans="1:28" x14ac:dyDescent="0.3">
      <c r="A62" s="18"/>
      <c r="B62" s="20"/>
      <c r="C62" s="8" t="s">
        <v>32</v>
      </c>
      <c r="D62" s="24">
        <v>0.43281249999999999</v>
      </c>
      <c r="E62" s="24">
        <v>0.1328125</v>
      </c>
      <c r="F62" s="24">
        <v>0.11093749999999999</v>
      </c>
      <c r="G62" s="24">
        <v>0.15468750000000001</v>
      </c>
      <c r="H62" s="24">
        <v>0.44218750000000001</v>
      </c>
      <c r="I62" s="24">
        <v>0.12343750000000001</v>
      </c>
      <c r="L62" s="2" t="s">
        <v>32</v>
      </c>
      <c r="M62" s="4">
        <f t="shared" si="6"/>
        <v>0.43281249999999999</v>
      </c>
      <c r="N62" s="4">
        <f t="shared" si="7"/>
        <v>0.1328125</v>
      </c>
      <c r="O62" s="4">
        <f t="shared" si="8"/>
        <v>0.11093749999999999</v>
      </c>
      <c r="P62" s="4">
        <f t="shared" si="9"/>
        <v>0.15468750000000001</v>
      </c>
      <c r="Q62" s="4">
        <f t="shared" si="10"/>
        <v>0.44218750000000001</v>
      </c>
      <c r="R62" s="4">
        <f t="shared" si="11"/>
        <v>0.12343750000000001</v>
      </c>
      <c r="U62" s="6"/>
      <c r="V62" s="2" t="s">
        <v>32</v>
      </c>
    </row>
    <row r="63" spans="1:28" x14ac:dyDescent="0.3">
      <c r="A63" s="18"/>
      <c r="B63" s="17" t="s">
        <v>20</v>
      </c>
      <c r="C63" s="16" t="s">
        <v>30</v>
      </c>
      <c r="D63" s="28">
        <v>2912.6343199475941</v>
      </c>
      <c r="E63" s="11">
        <v>3222.0937355472938</v>
      </c>
      <c r="F63" s="11">
        <v>3321.4955104444293</v>
      </c>
      <c r="G63" s="11">
        <v>3487.0371105800209</v>
      </c>
      <c r="H63" s="11">
        <v>3457.2877982618693</v>
      </c>
      <c r="I63" s="11">
        <v>3282.1066758288862</v>
      </c>
      <c r="K63" s="2" t="s">
        <v>20</v>
      </c>
      <c r="L63" s="2" t="s">
        <v>30</v>
      </c>
      <c r="M63" s="3">
        <f t="shared" si="6"/>
        <v>2912.6343199475941</v>
      </c>
      <c r="N63" s="3">
        <f t="shared" si="7"/>
        <v>3222.0937355472938</v>
      </c>
      <c r="O63" s="3">
        <f t="shared" si="8"/>
        <v>3321.4955104444293</v>
      </c>
      <c r="P63" s="3">
        <f t="shared" si="9"/>
        <v>3487.0371105800209</v>
      </c>
      <c r="Q63" s="3">
        <f t="shared" si="10"/>
        <v>3457.2877982618693</v>
      </c>
      <c r="R63" s="3">
        <f t="shared" si="11"/>
        <v>3282.1066758288862</v>
      </c>
      <c r="U63" s="6" t="s">
        <v>20</v>
      </c>
      <c r="V63" s="2" t="s">
        <v>30</v>
      </c>
      <c r="W63" s="2">
        <f>_xlfn.RANK.EQ(Table1[[#This Row],[OLOA]],Table1[[#This Row],[OLOA]:[WOA]],1)</f>
        <v>1</v>
      </c>
      <c r="X63" s="2">
        <f>_xlfn.RANK.EQ(Table1[[#This Row],[LOA]],Table1[[#This Row],[OLOA]:[WOA]],1)</f>
        <v>2</v>
      </c>
      <c r="Y63" s="2">
        <f>_xlfn.RANK.EQ(Table1[[#This Row],[PSO]],Table1[[#This Row],[OLOA]:[WOA]],1)</f>
        <v>4</v>
      </c>
      <c r="Z63" s="2">
        <f>_xlfn.RANK.EQ(Table1[[#This Row],[GA]],Table1[[#This Row],[OLOA]:[WOA]],1)</f>
        <v>6</v>
      </c>
      <c r="AA63" s="2">
        <f>_xlfn.RANK.EQ(Table1[[#This Row],[GSA]],Table1[[#This Row],[OLOA]:[WOA]],1)</f>
        <v>5</v>
      </c>
      <c r="AB63" s="2">
        <f>_xlfn.RANK.EQ(Table1[[#This Row],[WOA]],Table1[[#This Row],[OLOA]:[WOA]],1)</f>
        <v>3</v>
      </c>
    </row>
    <row r="64" spans="1:28" x14ac:dyDescent="0.3">
      <c r="A64" s="18"/>
      <c r="B64" s="19"/>
      <c r="C64" s="18" t="s">
        <v>31</v>
      </c>
      <c r="D64" s="12">
        <v>76.154737649243245</v>
      </c>
      <c r="E64" s="12">
        <v>139.29820729343751</v>
      </c>
      <c r="F64" s="12">
        <v>60.540077421377731</v>
      </c>
      <c r="G64" s="12">
        <v>104.04907377050408</v>
      </c>
      <c r="H64" s="12">
        <v>112.09681566217664</v>
      </c>
      <c r="I64" s="12">
        <v>193.10932206259963</v>
      </c>
      <c r="L64" s="2" t="s">
        <v>31</v>
      </c>
      <c r="M64" s="3">
        <f t="shared" si="6"/>
        <v>76.154737649243245</v>
      </c>
      <c r="N64" s="3">
        <f t="shared" si="7"/>
        <v>139.29820729343751</v>
      </c>
      <c r="O64" s="3">
        <f t="shared" si="8"/>
        <v>60.540077421377731</v>
      </c>
      <c r="P64" s="3">
        <f t="shared" si="9"/>
        <v>104.04907377050408</v>
      </c>
      <c r="Q64" s="3">
        <f t="shared" si="10"/>
        <v>112.09681566217664</v>
      </c>
      <c r="R64" s="3">
        <f t="shared" si="11"/>
        <v>193.10932206259963</v>
      </c>
      <c r="U64" s="6"/>
      <c r="V64" s="2" t="s">
        <v>31</v>
      </c>
    </row>
    <row r="65" spans="1:28" x14ac:dyDescent="0.3">
      <c r="A65" s="18"/>
      <c r="B65" s="20"/>
      <c r="C65" s="8" t="s">
        <v>32</v>
      </c>
      <c r="D65" s="24">
        <v>0.49375000000000002</v>
      </c>
      <c r="E65" s="24">
        <v>0.16250000000000001</v>
      </c>
      <c r="F65" s="24">
        <v>0.15468750000000001</v>
      </c>
      <c r="G65" s="24">
        <v>0.18124999999999999</v>
      </c>
      <c r="H65" s="24">
        <v>0.46562500000000001</v>
      </c>
      <c r="I65" s="24">
        <v>0.15781249999999999</v>
      </c>
      <c r="L65" s="2" t="s">
        <v>32</v>
      </c>
      <c r="M65" s="4">
        <f t="shared" si="6"/>
        <v>0.49375000000000002</v>
      </c>
      <c r="N65" s="4">
        <f t="shared" si="7"/>
        <v>0.16250000000000001</v>
      </c>
      <c r="O65" s="4">
        <f t="shared" si="8"/>
        <v>0.15468750000000001</v>
      </c>
      <c r="P65" s="4">
        <f t="shared" si="9"/>
        <v>0.18124999999999999</v>
      </c>
      <c r="Q65" s="4">
        <f t="shared" si="10"/>
        <v>0.46562500000000001</v>
      </c>
      <c r="R65" s="4">
        <f t="shared" si="11"/>
        <v>0.15781249999999999</v>
      </c>
      <c r="U65" s="6"/>
      <c r="V65" s="2" t="s">
        <v>32</v>
      </c>
    </row>
    <row r="66" spans="1:28" x14ac:dyDescent="0.3">
      <c r="A66" s="18"/>
      <c r="B66" s="17" t="s">
        <v>21</v>
      </c>
      <c r="C66" s="16" t="s">
        <v>30</v>
      </c>
      <c r="D66" s="28">
        <v>13305.08616360863</v>
      </c>
      <c r="E66" s="11">
        <v>16846.546381932822</v>
      </c>
      <c r="F66" s="11">
        <v>17526.723827806429</v>
      </c>
      <c r="G66" s="11">
        <v>18213.820401835637</v>
      </c>
      <c r="H66" s="11">
        <v>18117.765550968244</v>
      </c>
      <c r="I66" s="11">
        <v>16760.367061402452</v>
      </c>
      <c r="K66" s="2" t="s">
        <v>21</v>
      </c>
      <c r="L66" s="2" t="s">
        <v>30</v>
      </c>
      <c r="M66" s="3">
        <f t="shared" si="6"/>
        <v>13305.08616360863</v>
      </c>
      <c r="N66" s="3">
        <f t="shared" si="7"/>
        <v>16846.546381932822</v>
      </c>
      <c r="O66" s="3">
        <f t="shared" si="8"/>
        <v>17526.723827806429</v>
      </c>
      <c r="P66" s="3">
        <f t="shared" si="9"/>
        <v>18213.820401835637</v>
      </c>
      <c r="Q66" s="3">
        <f t="shared" si="10"/>
        <v>18117.765550968244</v>
      </c>
      <c r="R66" s="3">
        <f t="shared" si="11"/>
        <v>16760.367061402452</v>
      </c>
      <c r="U66" s="6" t="s">
        <v>21</v>
      </c>
      <c r="V66" s="2" t="s">
        <v>30</v>
      </c>
      <c r="W66" s="2">
        <f>_xlfn.RANK.EQ(Table1[[#This Row],[OLOA]],Table1[[#This Row],[OLOA]:[WOA]],1)</f>
        <v>1</v>
      </c>
      <c r="X66" s="2">
        <f>_xlfn.RANK.EQ(Table1[[#This Row],[LOA]],Table1[[#This Row],[OLOA]:[WOA]],1)</f>
        <v>3</v>
      </c>
      <c r="Y66" s="2">
        <f>_xlfn.RANK.EQ(Table1[[#This Row],[PSO]],Table1[[#This Row],[OLOA]:[WOA]],1)</f>
        <v>4</v>
      </c>
      <c r="Z66" s="2">
        <f>_xlfn.RANK.EQ(Table1[[#This Row],[GA]],Table1[[#This Row],[OLOA]:[WOA]],1)</f>
        <v>6</v>
      </c>
      <c r="AA66" s="2">
        <f>_xlfn.RANK.EQ(Table1[[#This Row],[GSA]],Table1[[#This Row],[OLOA]:[WOA]],1)</f>
        <v>5</v>
      </c>
      <c r="AB66" s="2">
        <f>_xlfn.RANK.EQ(Table1[[#This Row],[WOA]],Table1[[#This Row],[OLOA]:[WOA]],1)</f>
        <v>2</v>
      </c>
    </row>
    <row r="67" spans="1:28" x14ac:dyDescent="0.3">
      <c r="A67" s="18"/>
      <c r="B67" s="19"/>
      <c r="C67" s="18" t="s">
        <v>31</v>
      </c>
      <c r="D67" s="12">
        <v>1796.2053635497393</v>
      </c>
      <c r="E67" s="12">
        <v>772.17420981866144</v>
      </c>
      <c r="F67" s="12">
        <v>487.05707911901214</v>
      </c>
      <c r="G67" s="12">
        <v>380.15710121970494</v>
      </c>
      <c r="H67" s="12">
        <v>338.72226348091112</v>
      </c>
      <c r="I67" s="12">
        <v>592.66945035985452</v>
      </c>
      <c r="L67" s="2" t="s">
        <v>31</v>
      </c>
      <c r="M67" s="3">
        <f t="shared" ref="M67:M92" si="12">D67</f>
        <v>1796.2053635497393</v>
      </c>
      <c r="N67" s="3">
        <f t="shared" ref="N67:N92" si="13">E67</f>
        <v>772.17420981866144</v>
      </c>
      <c r="O67" s="3">
        <f t="shared" ref="O67:O92" si="14">F67</f>
        <v>487.05707911901214</v>
      </c>
      <c r="P67" s="3">
        <f t="shared" ref="P67:P92" si="15">G67</f>
        <v>380.15710121970494</v>
      </c>
      <c r="Q67" s="3">
        <f t="shared" ref="Q67:Q92" si="16">H67</f>
        <v>338.72226348091112</v>
      </c>
      <c r="R67" s="3">
        <f t="shared" ref="R67:R92" si="17">I67</f>
        <v>592.66945035985452</v>
      </c>
      <c r="U67" s="6"/>
      <c r="V67" s="2" t="s">
        <v>31</v>
      </c>
    </row>
    <row r="68" spans="1:28" x14ac:dyDescent="0.3">
      <c r="A68" s="18"/>
      <c r="B68" s="20"/>
      <c r="C68" s="8" t="s">
        <v>32</v>
      </c>
      <c r="D68" s="24">
        <v>0.52968749999999998</v>
      </c>
      <c r="E68" s="24">
        <v>0.18593750000000001</v>
      </c>
      <c r="F68" s="24">
        <v>0.16875000000000001</v>
      </c>
      <c r="G68" s="24">
        <v>0.18437500000000001</v>
      </c>
      <c r="H68" s="24">
        <v>0.50312500000000004</v>
      </c>
      <c r="I68" s="24">
        <v>0.203125</v>
      </c>
      <c r="L68" s="2" t="s">
        <v>32</v>
      </c>
      <c r="M68" s="4">
        <f t="shared" si="12"/>
        <v>0.52968749999999998</v>
      </c>
      <c r="N68" s="4">
        <f t="shared" si="13"/>
        <v>0.18593750000000001</v>
      </c>
      <c r="O68" s="4">
        <f t="shared" si="14"/>
        <v>0.16875000000000001</v>
      </c>
      <c r="P68" s="4">
        <f t="shared" si="15"/>
        <v>0.18437500000000001</v>
      </c>
      <c r="Q68" s="4">
        <f t="shared" si="16"/>
        <v>0.50312500000000004</v>
      </c>
      <c r="R68" s="4">
        <f t="shared" si="17"/>
        <v>0.203125</v>
      </c>
      <c r="U68" s="6"/>
      <c r="V68" s="2" t="s">
        <v>32</v>
      </c>
    </row>
    <row r="69" spans="1:28" x14ac:dyDescent="0.3">
      <c r="A69" s="18"/>
      <c r="B69" s="17" t="s">
        <v>22</v>
      </c>
      <c r="C69" s="16" t="s">
        <v>30</v>
      </c>
      <c r="D69" s="11">
        <v>4595.7043964311415</v>
      </c>
      <c r="E69" s="11">
        <v>5201.5164381519426</v>
      </c>
      <c r="F69" s="28">
        <v>3980.0914701846136</v>
      </c>
      <c r="G69" s="11">
        <v>5266.7553238623914</v>
      </c>
      <c r="H69" s="11">
        <v>5320.8540165285694</v>
      </c>
      <c r="I69" s="11">
        <v>4070.2630675224973</v>
      </c>
      <c r="K69" s="2" t="s">
        <v>22</v>
      </c>
      <c r="L69" s="2" t="s">
        <v>30</v>
      </c>
      <c r="M69" s="3">
        <f t="shared" si="12"/>
        <v>4595.7043964311415</v>
      </c>
      <c r="N69" s="3">
        <f t="shared" si="13"/>
        <v>5201.5164381519426</v>
      </c>
      <c r="O69" s="3">
        <f t="shared" si="14"/>
        <v>3980.0914701846136</v>
      </c>
      <c r="P69" s="3">
        <f t="shared" si="15"/>
        <v>5266.7553238623914</v>
      </c>
      <c r="Q69" s="3">
        <f t="shared" si="16"/>
        <v>5320.8540165285694</v>
      </c>
      <c r="R69" s="3">
        <f t="shared" si="17"/>
        <v>4070.2630675224973</v>
      </c>
      <c r="U69" s="6" t="s">
        <v>22</v>
      </c>
      <c r="V69" s="2" t="s">
        <v>30</v>
      </c>
      <c r="W69" s="2">
        <f>_xlfn.RANK.EQ(Table1[[#This Row],[OLOA]],Table1[[#This Row],[OLOA]:[WOA]],1)</f>
        <v>3</v>
      </c>
      <c r="X69" s="2">
        <f>_xlfn.RANK.EQ(Table1[[#This Row],[LOA]],Table1[[#This Row],[OLOA]:[WOA]],1)</f>
        <v>4</v>
      </c>
      <c r="Y69" s="2">
        <f>_xlfn.RANK.EQ(Table1[[#This Row],[PSO]],Table1[[#This Row],[OLOA]:[WOA]],1)</f>
        <v>1</v>
      </c>
      <c r="Z69" s="2">
        <f>_xlfn.RANK.EQ(Table1[[#This Row],[GA]],Table1[[#This Row],[OLOA]:[WOA]],1)</f>
        <v>5</v>
      </c>
      <c r="AA69" s="2">
        <f>_xlfn.RANK.EQ(Table1[[#This Row],[GSA]],Table1[[#This Row],[OLOA]:[WOA]],1)</f>
        <v>6</v>
      </c>
      <c r="AB69" s="2">
        <f>_xlfn.RANK.EQ(Table1[[#This Row],[WOA]],Table1[[#This Row],[OLOA]:[WOA]],1)</f>
        <v>2</v>
      </c>
    </row>
    <row r="70" spans="1:28" x14ac:dyDescent="0.3">
      <c r="A70" s="18"/>
      <c r="B70" s="19"/>
      <c r="C70" s="18" t="s">
        <v>31</v>
      </c>
      <c r="D70" s="12">
        <v>327.73920865991488</v>
      </c>
      <c r="E70" s="12">
        <v>375.99419451223554</v>
      </c>
      <c r="F70" s="12">
        <v>153.96562739730931</v>
      </c>
      <c r="G70" s="12">
        <v>346.50353177173196</v>
      </c>
      <c r="H70" s="12">
        <v>332.25316730727292</v>
      </c>
      <c r="I70" s="12">
        <v>187.85001506024597</v>
      </c>
      <c r="L70" s="2" t="s">
        <v>31</v>
      </c>
      <c r="M70" s="3">
        <f t="shared" si="12"/>
        <v>327.73920865991488</v>
      </c>
      <c r="N70" s="3">
        <f t="shared" si="13"/>
        <v>375.99419451223554</v>
      </c>
      <c r="O70" s="3">
        <f t="shared" si="14"/>
        <v>153.96562739730931</v>
      </c>
      <c r="P70" s="3">
        <f t="shared" si="15"/>
        <v>346.50353177173196</v>
      </c>
      <c r="Q70" s="3">
        <f t="shared" si="16"/>
        <v>332.25316730727292</v>
      </c>
      <c r="R70" s="3">
        <f t="shared" si="17"/>
        <v>187.85001506024597</v>
      </c>
      <c r="U70" s="6"/>
      <c r="V70" s="2" t="s">
        <v>31</v>
      </c>
    </row>
    <row r="71" spans="1:28" x14ac:dyDescent="0.3">
      <c r="A71" s="18"/>
      <c r="B71" s="20"/>
      <c r="C71" s="8" t="s">
        <v>32</v>
      </c>
      <c r="D71" s="24">
        <v>0.65625</v>
      </c>
      <c r="E71" s="24">
        <v>0.21718750000000001</v>
      </c>
      <c r="F71" s="24">
        <v>0.19375000000000001</v>
      </c>
      <c r="G71" s="24">
        <v>0.22968749999999999</v>
      </c>
      <c r="H71" s="24">
        <v>0.5390625</v>
      </c>
      <c r="I71" s="24">
        <v>0.20781250000000001</v>
      </c>
      <c r="L71" s="2" t="s">
        <v>32</v>
      </c>
      <c r="M71" s="4">
        <f t="shared" si="12"/>
        <v>0.65625</v>
      </c>
      <c r="N71" s="4">
        <f t="shared" si="13"/>
        <v>0.21718750000000001</v>
      </c>
      <c r="O71" s="4">
        <f t="shared" si="14"/>
        <v>0.19375000000000001</v>
      </c>
      <c r="P71" s="4">
        <f t="shared" si="15"/>
        <v>0.22968749999999999</v>
      </c>
      <c r="Q71" s="4">
        <f t="shared" si="16"/>
        <v>0.5390625</v>
      </c>
      <c r="R71" s="4">
        <f t="shared" si="17"/>
        <v>0.20781250000000001</v>
      </c>
      <c r="U71" s="6"/>
      <c r="V71" s="2" t="s">
        <v>32</v>
      </c>
    </row>
    <row r="72" spans="1:28" x14ac:dyDescent="0.3">
      <c r="A72" s="18"/>
      <c r="B72" s="17" t="s">
        <v>23</v>
      </c>
      <c r="C72" s="16" t="s">
        <v>30</v>
      </c>
      <c r="D72" s="11">
        <v>5061.7108285750128</v>
      </c>
      <c r="E72" s="11">
        <v>5784.7350858408508</v>
      </c>
      <c r="F72" s="28">
        <v>3969.6740141441624</v>
      </c>
      <c r="G72" s="11">
        <v>5678.7928880854633</v>
      </c>
      <c r="H72" s="11">
        <v>5813.9533269807462</v>
      </c>
      <c r="I72" s="11">
        <v>4222.262928532391</v>
      </c>
      <c r="K72" s="2" t="s">
        <v>23</v>
      </c>
      <c r="L72" s="2" t="s">
        <v>30</v>
      </c>
      <c r="M72" s="3">
        <f t="shared" si="12"/>
        <v>5061.7108285750128</v>
      </c>
      <c r="N72" s="3">
        <f t="shared" si="13"/>
        <v>5784.7350858408508</v>
      </c>
      <c r="O72" s="3">
        <f t="shared" si="14"/>
        <v>3969.6740141441624</v>
      </c>
      <c r="P72" s="3">
        <f t="shared" si="15"/>
        <v>5678.7928880854633</v>
      </c>
      <c r="Q72" s="3">
        <f t="shared" si="16"/>
        <v>5813.9533269807462</v>
      </c>
      <c r="R72" s="3">
        <f t="shared" si="17"/>
        <v>4222.262928532391</v>
      </c>
      <c r="U72" s="6" t="s">
        <v>23</v>
      </c>
      <c r="V72" s="2" t="s">
        <v>30</v>
      </c>
      <c r="W72" s="2">
        <f>_xlfn.RANK.EQ(Table1[[#This Row],[OLOA]],Table1[[#This Row],[OLOA]:[WOA]],1)</f>
        <v>3</v>
      </c>
      <c r="X72" s="2">
        <f>_xlfn.RANK.EQ(Table1[[#This Row],[LOA]],Table1[[#This Row],[OLOA]:[WOA]],1)</f>
        <v>5</v>
      </c>
      <c r="Y72" s="2">
        <f>_xlfn.RANK.EQ(Table1[[#This Row],[PSO]],Table1[[#This Row],[OLOA]:[WOA]],1)</f>
        <v>1</v>
      </c>
      <c r="Z72" s="2">
        <f>_xlfn.RANK.EQ(Table1[[#This Row],[GA]],Table1[[#This Row],[OLOA]:[WOA]],1)</f>
        <v>4</v>
      </c>
      <c r="AA72" s="2">
        <f>_xlfn.RANK.EQ(Table1[[#This Row],[GSA]],Table1[[#This Row],[OLOA]:[WOA]],1)</f>
        <v>6</v>
      </c>
      <c r="AB72" s="2">
        <f>_xlfn.RANK.EQ(Table1[[#This Row],[WOA]],Table1[[#This Row],[OLOA]:[WOA]],1)</f>
        <v>2</v>
      </c>
    </row>
    <row r="73" spans="1:28" x14ac:dyDescent="0.3">
      <c r="A73" s="18"/>
      <c r="B73" s="19"/>
      <c r="C73" s="18" t="s">
        <v>31</v>
      </c>
      <c r="D73" s="12">
        <v>265.45710898715339</v>
      </c>
      <c r="E73" s="12">
        <v>321.83758236732064</v>
      </c>
      <c r="F73" s="12">
        <v>174.45779996089144</v>
      </c>
      <c r="G73" s="12">
        <v>316.59723346907771</v>
      </c>
      <c r="H73" s="12">
        <v>390.88662104617271</v>
      </c>
      <c r="I73" s="12">
        <v>169.0224349722435</v>
      </c>
      <c r="L73" s="2" t="s">
        <v>31</v>
      </c>
      <c r="M73" s="3">
        <f t="shared" si="12"/>
        <v>265.45710898715339</v>
      </c>
      <c r="N73" s="3">
        <f t="shared" si="13"/>
        <v>321.83758236732064</v>
      </c>
      <c r="O73" s="3">
        <f t="shared" si="14"/>
        <v>174.45779996089144</v>
      </c>
      <c r="P73" s="3">
        <f t="shared" si="15"/>
        <v>316.59723346907771</v>
      </c>
      <c r="Q73" s="3">
        <f t="shared" si="16"/>
        <v>390.88662104617271</v>
      </c>
      <c r="R73" s="3">
        <f t="shared" si="17"/>
        <v>169.0224349722435</v>
      </c>
      <c r="U73" s="6"/>
      <c r="V73" s="2" t="s">
        <v>31</v>
      </c>
    </row>
    <row r="74" spans="1:28" x14ac:dyDescent="0.3">
      <c r="A74" s="18"/>
      <c r="B74" s="20"/>
      <c r="C74" s="8" t="s">
        <v>32</v>
      </c>
      <c r="D74" s="24">
        <v>0.671875</v>
      </c>
      <c r="E74" s="24">
        <v>0.21249999999999999</v>
      </c>
      <c r="F74" s="24">
        <v>0.15781249999999999</v>
      </c>
      <c r="G74" s="24">
        <v>0.22031249999999999</v>
      </c>
      <c r="H74" s="24">
        <v>0.5078125</v>
      </c>
      <c r="I74" s="24">
        <v>0.20156250000000001</v>
      </c>
      <c r="L74" s="2" t="s">
        <v>32</v>
      </c>
      <c r="M74" s="4">
        <f t="shared" si="12"/>
        <v>0.671875</v>
      </c>
      <c r="N74" s="4">
        <f t="shared" si="13"/>
        <v>0.21249999999999999</v>
      </c>
      <c r="O74" s="4">
        <f t="shared" si="14"/>
        <v>0.15781249999999999</v>
      </c>
      <c r="P74" s="4">
        <f t="shared" si="15"/>
        <v>0.22031249999999999</v>
      </c>
      <c r="Q74" s="4">
        <f t="shared" si="16"/>
        <v>0.5078125</v>
      </c>
      <c r="R74" s="4">
        <f t="shared" si="17"/>
        <v>0.20156250000000001</v>
      </c>
      <c r="U74" s="6"/>
      <c r="V74" s="2" t="s">
        <v>32</v>
      </c>
    </row>
    <row r="75" spans="1:28" x14ac:dyDescent="0.3">
      <c r="A75" s="18"/>
      <c r="B75" s="17" t="s">
        <v>24</v>
      </c>
      <c r="C75" s="16" t="s">
        <v>30</v>
      </c>
      <c r="D75" s="11">
        <v>10677.494316958035</v>
      </c>
      <c r="E75" s="11">
        <v>18048.504736908744</v>
      </c>
      <c r="F75" s="11">
        <v>54819.174283134307</v>
      </c>
      <c r="G75" s="11">
        <v>55574.207575654982</v>
      </c>
      <c r="H75" s="11">
        <v>18570.853625793759</v>
      </c>
      <c r="I75" s="28">
        <v>10110.521999115464</v>
      </c>
      <c r="K75" s="2" t="s">
        <v>24</v>
      </c>
      <c r="L75" s="2" t="s">
        <v>30</v>
      </c>
      <c r="M75" s="3">
        <f t="shared" si="12"/>
        <v>10677.494316958035</v>
      </c>
      <c r="N75" s="3">
        <f t="shared" si="13"/>
        <v>18048.504736908744</v>
      </c>
      <c r="O75" s="3">
        <f t="shared" si="14"/>
        <v>54819.174283134307</v>
      </c>
      <c r="P75" s="3">
        <f t="shared" si="15"/>
        <v>55574.207575654982</v>
      </c>
      <c r="Q75" s="3">
        <f t="shared" si="16"/>
        <v>18570.853625793759</v>
      </c>
      <c r="R75" s="3">
        <f t="shared" si="17"/>
        <v>10110.521999115464</v>
      </c>
      <c r="U75" s="6" t="s">
        <v>24</v>
      </c>
      <c r="V75" s="2" t="s">
        <v>30</v>
      </c>
      <c r="W75" s="2">
        <f>_xlfn.RANK.EQ(Table1[[#This Row],[OLOA]],Table1[[#This Row],[OLOA]:[WOA]],1)</f>
        <v>2</v>
      </c>
      <c r="X75" s="2">
        <f>_xlfn.RANK.EQ(Table1[[#This Row],[LOA]],Table1[[#This Row],[OLOA]:[WOA]],1)</f>
        <v>3</v>
      </c>
      <c r="Y75" s="2">
        <f>_xlfn.RANK.EQ(Table1[[#This Row],[PSO]],Table1[[#This Row],[OLOA]:[WOA]],1)</f>
        <v>5</v>
      </c>
      <c r="Z75" s="2">
        <f>_xlfn.RANK.EQ(Table1[[#This Row],[GA]],Table1[[#This Row],[OLOA]:[WOA]],1)</f>
        <v>6</v>
      </c>
      <c r="AA75" s="2">
        <f>_xlfn.RANK.EQ(Table1[[#This Row],[GSA]],Table1[[#This Row],[OLOA]:[WOA]],1)</f>
        <v>4</v>
      </c>
      <c r="AB75" s="2">
        <f>_xlfn.RANK.EQ(Table1[[#This Row],[WOA]],Table1[[#This Row],[OLOA]:[WOA]],1)</f>
        <v>1</v>
      </c>
    </row>
    <row r="76" spans="1:28" x14ac:dyDescent="0.3">
      <c r="A76" s="18"/>
      <c r="B76" s="19"/>
      <c r="C76" s="18" t="s">
        <v>31</v>
      </c>
      <c r="D76" s="12">
        <v>842.11250955051821</v>
      </c>
      <c r="E76" s="12">
        <v>4215.6975123679831</v>
      </c>
      <c r="F76" s="12">
        <v>12825.632562424125</v>
      </c>
      <c r="G76" s="12">
        <v>8183.8982432721768</v>
      </c>
      <c r="H76" s="12">
        <v>2415.8097071337284</v>
      </c>
      <c r="I76" s="12">
        <v>1535.8932698932299</v>
      </c>
      <c r="L76" s="2" t="s">
        <v>31</v>
      </c>
      <c r="M76" s="3">
        <f t="shared" si="12"/>
        <v>842.11250955051821</v>
      </c>
      <c r="N76" s="3">
        <f t="shared" si="13"/>
        <v>4215.6975123679831</v>
      </c>
      <c r="O76" s="3">
        <f t="shared" si="14"/>
        <v>12825.632562424125</v>
      </c>
      <c r="P76" s="3">
        <f t="shared" si="15"/>
        <v>8183.8982432721768</v>
      </c>
      <c r="Q76" s="3">
        <f t="shared" si="16"/>
        <v>2415.8097071337284</v>
      </c>
      <c r="R76" s="3">
        <f t="shared" si="17"/>
        <v>1535.8932698932299</v>
      </c>
      <c r="U76" s="6"/>
      <c r="V76" s="2" t="s">
        <v>31</v>
      </c>
    </row>
    <row r="77" spans="1:28" x14ac:dyDescent="0.3">
      <c r="A77" s="18"/>
      <c r="B77" s="20"/>
      <c r="C77" s="8" t="s">
        <v>32</v>
      </c>
      <c r="D77" s="24">
        <v>0.75624999999999998</v>
      </c>
      <c r="E77" s="24">
        <v>0.21875</v>
      </c>
      <c r="F77" s="24">
        <v>0.19375000000000001</v>
      </c>
      <c r="G77" s="24">
        <v>0.22968749999999999</v>
      </c>
      <c r="H77" s="24">
        <v>0.48593750000000002</v>
      </c>
      <c r="I77" s="24">
        <v>0.2</v>
      </c>
      <c r="L77" s="2" t="s">
        <v>32</v>
      </c>
      <c r="M77" s="4">
        <f t="shared" si="12"/>
        <v>0.75624999999999998</v>
      </c>
      <c r="N77" s="4">
        <f t="shared" si="13"/>
        <v>0.21875</v>
      </c>
      <c r="O77" s="4">
        <f t="shared" si="14"/>
        <v>0.19375000000000001</v>
      </c>
      <c r="P77" s="4">
        <f t="shared" si="15"/>
        <v>0.22968749999999999</v>
      </c>
      <c r="Q77" s="4">
        <f t="shared" si="16"/>
        <v>0.48593750000000002</v>
      </c>
      <c r="R77" s="4">
        <f t="shared" si="17"/>
        <v>0.2</v>
      </c>
      <c r="U77" s="6"/>
      <c r="V77" s="2" t="s">
        <v>32</v>
      </c>
    </row>
    <row r="78" spans="1:28" x14ac:dyDescent="0.3">
      <c r="A78" s="18"/>
      <c r="B78" s="17" t="s">
        <v>25</v>
      </c>
      <c r="C78" s="16" t="s">
        <v>30</v>
      </c>
      <c r="D78" s="28">
        <v>14829.282535186761</v>
      </c>
      <c r="E78" s="11">
        <v>19078.555353660686</v>
      </c>
      <c r="F78" s="11">
        <v>17458.320576791488</v>
      </c>
      <c r="G78" s="11">
        <v>32131.191654402715</v>
      </c>
      <c r="H78" s="11">
        <v>19300.849025178624</v>
      </c>
      <c r="I78" s="11">
        <v>16354.47951241995</v>
      </c>
      <c r="K78" s="2" t="s">
        <v>25</v>
      </c>
      <c r="L78" s="2" t="s">
        <v>30</v>
      </c>
      <c r="M78" s="3">
        <f t="shared" si="12"/>
        <v>14829.282535186761</v>
      </c>
      <c r="N78" s="3">
        <f t="shared" si="13"/>
        <v>19078.555353660686</v>
      </c>
      <c r="O78" s="3">
        <f t="shared" si="14"/>
        <v>17458.320576791488</v>
      </c>
      <c r="P78" s="3">
        <f t="shared" si="15"/>
        <v>32131.191654402715</v>
      </c>
      <c r="Q78" s="3">
        <f t="shared" si="16"/>
        <v>19300.849025178624</v>
      </c>
      <c r="R78" s="3">
        <f t="shared" si="17"/>
        <v>16354.47951241995</v>
      </c>
      <c r="U78" s="6" t="s">
        <v>25</v>
      </c>
      <c r="V78" s="2" t="s">
        <v>30</v>
      </c>
      <c r="W78" s="2">
        <f>_xlfn.RANK.EQ(Table1[[#This Row],[OLOA]],Table1[[#This Row],[OLOA]:[WOA]],1)</f>
        <v>1</v>
      </c>
      <c r="X78" s="2">
        <f>_xlfn.RANK.EQ(Table1[[#This Row],[LOA]],Table1[[#This Row],[OLOA]:[WOA]],1)</f>
        <v>4</v>
      </c>
      <c r="Y78" s="2">
        <f>_xlfn.RANK.EQ(Table1[[#This Row],[PSO]],Table1[[#This Row],[OLOA]:[WOA]],1)</f>
        <v>3</v>
      </c>
      <c r="Z78" s="2">
        <f>_xlfn.RANK.EQ(Table1[[#This Row],[GA]],Table1[[#This Row],[OLOA]:[WOA]],1)</f>
        <v>6</v>
      </c>
      <c r="AA78" s="2">
        <f>_xlfn.RANK.EQ(Table1[[#This Row],[GSA]],Table1[[#This Row],[OLOA]:[WOA]],1)</f>
        <v>5</v>
      </c>
      <c r="AB78" s="2">
        <f>_xlfn.RANK.EQ(Table1[[#This Row],[WOA]],Table1[[#This Row],[OLOA]:[WOA]],1)</f>
        <v>2</v>
      </c>
    </row>
    <row r="79" spans="1:28" x14ac:dyDescent="0.3">
      <c r="A79" s="18"/>
      <c r="B79" s="19"/>
      <c r="C79" s="18" t="s">
        <v>31</v>
      </c>
      <c r="D79" s="12">
        <v>732.14797297176767</v>
      </c>
      <c r="E79" s="12">
        <v>1113.7794246992401</v>
      </c>
      <c r="F79" s="12">
        <v>2054.4084994536333</v>
      </c>
      <c r="G79" s="12">
        <v>3238.9489803983906</v>
      </c>
      <c r="H79" s="12">
        <v>1076.3691470877463</v>
      </c>
      <c r="I79" s="12">
        <v>885.47894314903795</v>
      </c>
      <c r="L79" s="2" t="s">
        <v>31</v>
      </c>
      <c r="M79" s="3">
        <f t="shared" si="12"/>
        <v>732.14797297176767</v>
      </c>
      <c r="N79" s="3">
        <f t="shared" si="13"/>
        <v>1113.7794246992401</v>
      </c>
      <c r="O79" s="3">
        <f t="shared" si="14"/>
        <v>2054.4084994536333</v>
      </c>
      <c r="P79" s="3">
        <f t="shared" si="15"/>
        <v>3238.9489803983906</v>
      </c>
      <c r="Q79" s="3">
        <f t="shared" si="16"/>
        <v>1076.3691470877463</v>
      </c>
      <c r="R79" s="3">
        <f t="shared" si="17"/>
        <v>885.47894314903795</v>
      </c>
      <c r="U79" s="6"/>
      <c r="V79" s="2" t="s">
        <v>31</v>
      </c>
    </row>
    <row r="80" spans="1:28" x14ac:dyDescent="0.3">
      <c r="A80" s="18"/>
      <c r="B80" s="20"/>
      <c r="C80" s="8" t="s">
        <v>32</v>
      </c>
      <c r="D80" s="24">
        <v>0.80781250000000004</v>
      </c>
      <c r="E80" s="24">
        <v>0.26718750000000002</v>
      </c>
      <c r="F80" s="24">
        <v>0.22812499999999999</v>
      </c>
      <c r="G80" s="24">
        <v>0.26718750000000002</v>
      </c>
      <c r="H80" s="24">
        <v>0.58750000000000002</v>
      </c>
      <c r="I80" s="24">
        <v>0.25312499999999999</v>
      </c>
      <c r="L80" s="2" t="s">
        <v>32</v>
      </c>
      <c r="M80" s="4">
        <f t="shared" si="12"/>
        <v>0.80781250000000004</v>
      </c>
      <c r="N80" s="4">
        <f t="shared" si="13"/>
        <v>0.26718750000000002</v>
      </c>
      <c r="O80" s="4">
        <f t="shared" si="14"/>
        <v>0.22812499999999999</v>
      </c>
      <c r="P80" s="4">
        <f t="shared" si="15"/>
        <v>0.26718750000000002</v>
      </c>
      <c r="Q80" s="4">
        <f t="shared" si="16"/>
        <v>0.58750000000000002</v>
      </c>
      <c r="R80" s="4">
        <f t="shared" si="17"/>
        <v>0.25312499999999999</v>
      </c>
      <c r="U80" s="6"/>
      <c r="V80" s="2" t="s">
        <v>32</v>
      </c>
    </row>
    <row r="81" spans="1:28" x14ac:dyDescent="0.3">
      <c r="A81" s="18"/>
      <c r="B81" s="17" t="s">
        <v>26</v>
      </c>
      <c r="C81" s="16" t="s">
        <v>30</v>
      </c>
      <c r="D81" s="11">
        <v>7019.4354584528337</v>
      </c>
      <c r="E81" s="11">
        <v>8495.4720531065213</v>
      </c>
      <c r="F81" s="28">
        <v>4354.6469391999253</v>
      </c>
      <c r="G81" s="11">
        <v>8786.0578825294615</v>
      </c>
      <c r="H81" s="11">
        <v>8428.2775216295613</v>
      </c>
      <c r="I81" s="11">
        <v>5843.1326680428374</v>
      </c>
      <c r="K81" s="2" t="s">
        <v>26</v>
      </c>
      <c r="L81" s="2" t="s">
        <v>30</v>
      </c>
      <c r="M81" s="3">
        <f t="shared" si="12"/>
        <v>7019.4354584528337</v>
      </c>
      <c r="N81" s="3">
        <f t="shared" si="13"/>
        <v>8495.4720531065213</v>
      </c>
      <c r="O81" s="3">
        <f t="shared" si="14"/>
        <v>4354.6469391999253</v>
      </c>
      <c r="P81" s="3">
        <f t="shared" si="15"/>
        <v>8786.0578825294615</v>
      </c>
      <c r="Q81" s="3">
        <f t="shared" si="16"/>
        <v>8428.2775216295613</v>
      </c>
      <c r="R81" s="3">
        <f t="shared" si="17"/>
        <v>5843.1326680428374</v>
      </c>
      <c r="U81" s="6" t="s">
        <v>26</v>
      </c>
      <c r="V81" s="2" t="s">
        <v>30</v>
      </c>
      <c r="W81" s="2">
        <f>_xlfn.RANK.EQ(Table1[[#This Row],[OLOA]],Table1[[#This Row],[OLOA]:[WOA]],1)</f>
        <v>3</v>
      </c>
      <c r="X81" s="2">
        <f>_xlfn.RANK.EQ(Table1[[#This Row],[LOA]],Table1[[#This Row],[OLOA]:[WOA]],1)</f>
        <v>5</v>
      </c>
      <c r="Y81" s="2">
        <f>_xlfn.RANK.EQ(Table1[[#This Row],[PSO]],Table1[[#This Row],[OLOA]:[WOA]],1)</f>
        <v>1</v>
      </c>
      <c r="Z81" s="2">
        <f>_xlfn.RANK.EQ(Table1[[#This Row],[GA]],Table1[[#This Row],[OLOA]:[WOA]],1)</f>
        <v>6</v>
      </c>
      <c r="AA81" s="2">
        <f>_xlfn.RANK.EQ(Table1[[#This Row],[GSA]],Table1[[#This Row],[OLOA]:[WOA]],1)</f>
        <v>4</v>
      </c>
      <c r="AB81" s="2">
        <f>_xlfn.RANK.EQ(Table1[[#This Row],[WOA]],Table1[[#This Row],[OLOA]:[WOA]],1)</f>
        <v>2</v>
      </c>
    </row>
    <row r="82" spans="1:28" x14ac:dyDescent="0.3">
      <c r="A82" s="18"/>
      <c r="B82" s="19"/>
      <c r="C82" s="18" t="s">
        <v>31</v>
      </c>
      <c r="D82" s="12">
        <v>653.23419913435907</v>
      </c>
      <c r="E82" s="12">
        <v>863.96161991258816</v>
      </c>
      <c r="F82" s="12">
        <v>229.73120405819992</v>
      </c>
      <c r="G82" s="12">
        <v>613.21162944951334</v>
      </c>
      <c r="H82" s="12">
        <v>726.09595562462914</v>
      </c>
      <c r="I82" s="12">
        <v>745.57735148654831</v>
      </c>
      <c r="L82" s="2" t="s">
        <v>31</v>
      </c>
      <c r="M82" s="3">
        <f t="shared" si="12"/>
        <v>653.23419913435907</v>
      </c>
      <c r="N82" s="3">
        <f t="shared" si="13"/>
        <v>863.96161991258816</v>
      </c>
      <c r="O82" s="3">
        <f t="shared" si="14"/>
        <v>229.73120405819992</v>
      </c>
      <c r="P82" s="3">
        <f t="shared" si="15"/>
        <v>613.21162944951334</v>
      </c>
      <c r="Q82" s="3">
        <f t="shared" si="16"/>
        <v>726.09595562462914</v>
      </c>
      <c r="R82" s="3">
        <f t="shared" si="17"/>
        <v>745.57735148654831</v>
      </c>
      <c r="U82" s="6"/>
      <c r="V82" s="2" t="s">
        <v>31</v>
      </c>
    </row>
    <row r="83" spans="1:28" x14ac:dyDescent="0.3">
      <c r="A83" s="18"/>
      <c r="B83" s="20"/>
      <c r="C83" s="8" t="s">
        <v>32</v>
      </c>
      <c r="D83" s="24">
        <v>0.94843750000000004</v>
      </c>
      <c r="E83" s="24">
        <v>0.31406250000000002</v>
      </c>
      <c r="F83" s="24">
        <v>0.27500000000000002</v>
      </c>
      <c r="G83" s="24">
        <v>0.30625000000000002</v>
      </c>
      <c r="H83" s="24">
        <v>0.60468750000000004</v>
      </c>
      <c r="I83" s="24">
        <v>0.28593750000000001</v>
      </c>
      <c r="L83" s="2" t="s">
        <v>32</v>
      </c>
      <c r="M83" s="4">
        <f t="shared" si="12"/>
        <v>0.94843750000000004</v>
      </c>
      <c r="N83" s="4">
        <f t="shared" si="13"/>
        <v>0.31406250000000002</v>
      </c>
      <c r="O83" s="4">
        <f t="shared" si="14"/>
        <v>0.27500000000000002</v>
      </c>
      <c r="P83" s="4">
        <f t="shared" si="15"/>
        <v>0.30625000000000002</v>
      </c>
      <c r="Q83" s="4">
        <f t="shared" si="16"/>
        <v>0.60468750000000004</v>
      </c>
      <c r="R83" s="4">
        <f t="shared" si="17"/>
        <v>0.28593750000000001</v>
      </c>
      <c r="U83" s="6"/>
      <c r="V83" s="2" t="s">
        <v>32</v>
      </c>
    </row>
    <row r="84" spans="1:28" x14ac:dyDescent="0.3">
      <c r="A84" s="18"/>
      <c r="B84" s="17" t="s">
        <v>27</v>
      </c>
      <c r="C84" s="16" t="s">
        <v>30</v>
      </c>
      <c r="D84" s="11">
        <v>10143.957823869534</v>
      </c>
      <c r="E84" s="11">
        <v>13250.923345612508</v>
      </c>
      <c r="F84" s="11">
        <v>12961.954390594623</v>
      </c>
      <c r="G84" s="11">
        <v>24019.637001734249</v>
      </c>
      <c r="H84" s="11">
        <v>15469.790188989049</v>
      </c>
      <c r="I84" s="28">
        <v>9324.7658695436676</v>
      </c>
      <c r="K84" s="2" t="s">
        <v>27</v>
      </c>
      <c r="L84" s="2" t="s">
        <v>30</v>
      </c>
      <c r="M84" s="3">
        <f t="shared" si="12"/>
        <v>10143.957823869534</v>
      </c>
      <c r="N84" s="3">
        <f t="shared" si="13"/>
        <v>13250.923345612508</v>
      </c>
      <c r="O84" s="3">
        <f t="shared" si="14"/>
        <v>12961.954390594623</v>
      </c>
      <c r="P84" s="3">
        <f t="shared" si="15"/>
        <v>24019.637001734249</v>
      </c>
      <c r="Q84" s="3">
        <f t="shared" si="16"/>
        <v>15469.790188989049</v>
      </c>
      <c r="R84" s="3">
        <f t="shared" si="17"/>
        <v>9324.7658695436676</v>
      </c>
      <c r="U84" s="6" t="s">
        <v>27</v>
      </c>
      <c r="V84" s="2" t="s">
        <v>30</v>
      </c>
      <c r="W84" s="2">
        <f>_xlfn.RANK.EQ(Table1[[#This Row],[OLOA]],Table1[[#This Row],[OLOA]:[WOA]],1)</f>
        <v>2</v>
      </c>
      <c r="X84" s="2">
        <f>_xlfn.RANK.EQ(Table1[[#This Row],[LOA]],Table1[[#This Row],[OLOA]:[WOA]],1)</f>
        <v>4</v>
      </c>
      <c r="Y84" s="2">
        <f>_xlfn.RANK.EQ(Table1[[#This Row],[PSO]],Table1[[#This Row],[OLOA]:[WOA]],1)</f>
        <v>3</v>
      </c>
      <c r="Z84" s="2">
        <f>_xlfn.RANK.EQ(Table1[[#This Row],[GA]],Table1[[#This Row],[OLOA]:[WOA]],1)</f>
        <v>6</v>
      </c>
      <c r="AA84" s="2">
        <f>_xlfn.RANK.EQ(Table1[[#This Row],[GSA]],Table1[[#This Row],[OLOA]:[WOA]],1)</f>
        <v>5</v>
      </c>
      <c r="AB84" s="2">
        <f>_xlfn.RANK.EQ(Table1[[#This Row],[WOA]],Table1[[#This Row],[OLOA]:[WOA]],1)</f>
        <v>1</v>
      </c>
    </row>
    <row r="85" spans="1:28" x14ac:dyDescent="0.3">
      <c r="A85" s="18"/>
      <c r="B85" s="19"/>
      <c r="C85" s="18" t="s">
        <v>31</v>
      </c>
      <c r="D85" s="12">
        <v>971.12401297916495</v>
      </c>
      <c r="E85" s="12">
        <v>1322.3089507848129</v>
      </c>
      <c r="F85" s="12">
        <v>1655.2671902880043</v>
      </c>
      <c r="G85" s="12">
        <v>1706.8097902810991</v>
      </c>
      <c r="H85" s="12">
        <v>896.31941759520669</v>
      </c>
      <c r="I85" s="12">
        <v>1077.9210299115916</v>
      </c>
      <c r="L85" s="2" t="s">
        <v>31</v>
      </c>
      <c r="M85" s="3">
        <f t="shared" si="12"/>
        <v>971.12401297916495</v>
      </c>
      <c r="N85" s="3">
        <f t="shared" si="13"/>
        <v>1322.3089507848129</v>
      </c>
      <c r="O85" s="3">
        <f t="shared" si="14"/>
        <v>1655.2671902880043</v>
      </c>
      <c r="P85" s="3">
        <f t="shared" si="15"/>
        <v>1706.8097902810991</v>
      </c>
      <c r="Q85" s="3">
        <f t="shared" si="16"/>
        <v>896.31941759520669</v>
      </c>
      <c r="R85" s="3">
        <f t="shared" si="17"/>
        <v>1077.9210299115916</v>
      </c>
      <c r="U85" s="6"/>
      <c r="V85" s="2" t="s">
        <v>31</v>
      </c>
    </row>
    <row r="86" spans="1:28" x14ac:dyDescent="0.3">
      <c r="A86" s="18"/>
      <c r="B86" s="20"/>
      <c r="C86" s="8" t="s">
        <v>32</v>
      </c>
      <c r="D86" s="24">
        <v>0.83906250000000004</v>
      </c>
      <c r="E86" s="24">
        <v>0.32968750000000002</v>
      </c>
      <c r="F86" s="24">
        <v>0.25</v>
      </c>
      <c r="G86" s="24">
        <v>0.27187499999999998</v>
      </c>
      <c r="H86" s="24">
        <v>0.57187500000000002</v>
      </c>
      <c r="I86" s="24">
        <v>0.25312499999999999</v>
      </c>
      <c r="L86" s="2" t="s">
        <v>32</v>
      </c>
      <c r="M86" s="4">
        <f t="shared" si="12"/>
        <v>0.83906250000000004</v>
      </c>
      <c r="N86" s="4">
        <f t="shared" si="13"/>
        <v>0.32968750000000002</v>
      </c>
      <c r="O86" s="4">
        <f t="shared" si="14"/>
        <v>0.25</v>
      </c>
      <c r="P86" s="4">
        <f t="shared" si="15"/>
        <v>0.27187499999999998</v>
      </c>
      <c r="Q86" s="4">
        <f t="shared" si="16"/>
        <v>0.57187500000000002</v>
      </c>
      <c r="R86" s="4">
        <f t="shared" si="17"/>
        <v>0.25312499999999999</v>
      </c>
      <c r="U86" s="6"/>
      <c r="V86" s="2" t="s">
        <v>32</v>
      </c>
    </row>
    <row r="87" spans="1:28" x14ac:dyDescent="0.3">
      <c r="A87" s="18"/>
      <c r="B87" s="17" t="s">
        <v>28</v>
      </c>
      <c r="C87" s="16" t="s">
        <v>30</v>
      </c>
      <c r="D87" s="11">
        <v>18179.544884097751</v>
      </c>
      <c r="E87" s="11">
        <v>259775.87230639515</v>
      </c>
      <c r="F87" s="28">
        <v>14631.320112885947</v>
      </c>
      <c r="G87" s="11">
        <v>4157985.0431786058</v>
      </c>
      <c r="H87" s="11">
        <v>1595167.4209889066</v>
      </c>
      <c r="I87" s="11">
        <v>18260.341041521828</v>
      </c>
      <c r="K87" s="2" t="s">
        <v>28</v>
      </c>
      <c r="L87" s="2" t="s">
        <v>30</v>
      </c>
      <c r="M87" s="3">
        <f t="shared" si="12"/>
        <v>18179.544884097751</v>
      </c>
      <c r="N87" s="3">
        <f t="shared" si="13"/>
        <v>259775.87230639515</v>
      </c>
      <c r="O87" s="3">
        <f t="shared" si="14"/>
        <v>14631.320112885947</v>
      </c>
      <c r="P87" s="3">
        <f t="shared" si="15"/>
        <v>4157985.0431786058</v>
      </c>
      <c r="Q87" s="3">
        <f t="shared" si="16"/>
        <v>1595167.4209889066</v>
      </c>
      <c r="R87" s="3">
        <f t="shared" si="17"/>
        <v>18260.341041521828</v>
      </c>
      <c r="U87" s="6" t="s">
        <v>28</v>
      </c>
      <c r="V87" s="2" t="s">
        <v>30</v>
      </c>
      <c r="W87" s="2">
        <f>_xlfn.RANK.EQ(Table1[[#This Row],[OLOA]],Table1[[#This Row],[OLOA]:[WOA]],1)</f>
        <v>2</v>
      </c>
      <c r="X87" s="2">
        <f>_xlfn.RANK.EQ(Table1[[#This Row],[LOA]],Table1[[#This Row],[OLOA]:[WOA]],1)</f>
        <v>4</v>
      </c>
      <c r="Y87" s="2">
        <f>_xlfn.RANK.EQ(Table1[[#This Row],[PSO]],Table1[[#This Row],[OLOA]:[WOA]],1)</f>
        <v>1</v>
      </c>
      <c r="Z87" s="2">
        <f>_xlfn.RANK.EQ(Table1[[#This Row],[GA]],Table1[[#This Row],[OLOA]:[WOA]],1)</f>
        <v>6</v>
      </c>
      <c r="AA87" s="2">
        <f>_xlfn.RANK.EQ(Table1[[#This Row],[GSA]],Table1[[#This Row],[OLOA]:[WOA]],1)</f>
        <v>5</v>
      </c>
      <c r="AB87" s="2">
        <f>_xlfn.RANK.EQ(Table1[[#This Row],[WOA]],Table1[[#This Row],[OLOA]:[WOA]],1)</f>
        <v>3</v>
      </c>
    </row>
    <row r="88" spans="1:28" x14ac:dyDescent="0.3">
      <c r="A88" s="18"/>
      <c r="B88" s="19"/>
      <c r="C88" s="18" t="s">
        <v>31</v>
      </c>
      <c r="D88" s="12">
        <v>8802.7586870765517</v>
      </c>
      <c r="E88" s="12">
        <v>343362.94752597983</v>
      </c>
      <c r="F88" s="12">
        <v>6980.3267552743382</v>
      </c>
      <c r="G88" s="12">
        <v>4012608.6846871078</v>
      </c>
      <c r="H88" s="12">
        <v>2397209.7560212938</v>
      </c>
      <c r="I88" s="12">
        <v>8078.5601827817372</v>
      </c>
      <c r="L88" s="2" t="s">
        <v>31</v>
      </c>
      <c r="M88" s="3">
        <f t="shared" si="12"/>
        <v>8802.7586870765517</v>
      </c>
      <c r="N88" s="3">
        <f t="shared" si="13"/>
        <v>343362.94752597983</v>
      </c>
      <c r="O88" s="3">
        <f t="shared" si="14"/>
        <v>6980.3267552743382</v>
      </c>
      <c r="P88" s="3">
        <f t="shared" si="15"/>
        <v>4012608.6846871078</v>
      </c>
      <c r="Q88" s="3">
        <f t="shared" si="16"/>
        <v>2397209.7560212938</v>
      </c>
      <c r="R88" s="3">
        <f t="shared" si="17"/>
        <v>8078.5601827817372</v>
      </c>
      <c r="U88" s="6"/>
      <c r="V88" s="2" t="s">
        <v>31</v>
      </c>
    </row>
    <row r="89" spans="1:28" x14ac:dyDescent="0.3">
      <c r="A89" s="18"/>
      <c r="B89" s="20"/>
      <c r="C89" s="8" t="s">
        <v>32</v>
      </c>
      <c r="D89" s="24">
        <v>0.58281249999999996</v>
      </c>
      <c r="E89" s="24">
        <v>0.25</v>
      </c>
      <c r="F89" s="24">
        <v>0.22031249999999999</v>
      </c>
      <c r="G89" s="24">
        <v>0.22031249999999999</v>
      </c>
      <c r="H89" s="24">
        <v>0.52500000000000002</v>
      </c>
      <c r="I89" s="24">
        <v>0.18906249999999999</v>
      </c>
      <c r="L89" s="2" t="s">
        <v>32</v>
      </c>
      <c r="M89" s="4">
        <f t="shared" si="12"/>
        <v>0.58281249999999996</v>
      </c>
      <c r="N89" s="4">
        <f t="shared" si="13"/>
        <v>0.25</v>
      </c>
      <c r="O89" s="4">
        <f t="shared" si="14"/>
        <v>0.22031249999999999</v>
      </c>
      <c r="P89" s="4">
        <f t="shared" si="15"/>
        <v>0.22031249999999999</v>
      </c>
      <c r="Q89" s="4">
        <f t="shared" si="16"/>
        <v>0.52500000000000002</v>
      </c>
      <c r="R89" s="4">
        <f t="shared" si="17"/>
        <v>0.18906249999999999</v>
      </c>
      <c r="U89" s="6"/>
      <c r="V89" s="2" t="s">
        <v>32</v>
      </c>
    </row>
    <row r="90" spans="1:28" x14ac:dyDescent="0.3">
      <c r="A90" s="18"/>
      <c r="B90" s="17" t="s">
        <v>29</v>
      </c>
      <c r="C90" s="16" t="s">
        <v>30</v>
      </c>
      <c r="D90" s="11">
        <v>3184847035.0004911</v>
      </c>
      <c r="E90" s="11">
        <v>9564962386.2368526</v>
      </c>
      <c r="F90" s="11">
        <v>5033616797.0342512</v>
      </c>
      <c r="G90" s="11">
        <v>19071486887.396599</v>
      </c>
      <c r="H90" s="11">
        <v>14679113658.039471</v>
      </c>
      <c r="I90" s="28">
        <v>1018525836.7849544</v>
      </c>
      <c r="K90" s="2" t="s">
        <v>29</v>
      </c>
      <c r="L90" s="2" t="s">
        <v>30</v>
      </c>
      <c r="M90" s="3">
        <f t="shared" si="12"/>
        <v>3184847035.0004911</v>
      </c>
      <c r="N90" s="3">
        <f t="shared" si="13"/>
        <v>9564962386.2368526</v>
      </c>
      <c r="O90" s="3">
        <f t="shared" si="14"/>
        <v>5033616797.0342512</v>
      </c>
      <c r="P90" s="3">
        <f t="shared" si="15"/>
        <v>19071486887.396599</v>
      </c>
      <c r="Q90" s="3">
        <f t="shared" si="16"/>
        <v>14679113658.039471</v>
      </c>
      <c r="R90" s="3">
        <f t="shared" si="17"/>
        <v>1018525836.7849544</v>
      </c>
      <c r="U90" s="6" t="s">
        <v>29</v>
      </c>
      <c r="V90" s="2" t="s">
        <v>30</v>
      </c>
      <c r="W90" s="2">
        <f>_xlfn.RANK.EQ(Table1[[#This Row],[OLOA]],Table1[[#This Row],[OLOA]:[WOA]],1)</f>
        <v>2</v>
      </c>
      <c r="X90" s="2">
        <f>_xlfn.RANK.EQ(Table1[[#This Row],[LOA]],Table1[[#This Row],[OLOA]:[WOA]],1)</f>
        <v>4</v>
      </c>
      <c r="Y90" s="2">
        <f>_xlfn.RANK.EQ(Table1[[#This Row],[PSO]],Table1[[#This Row],[OLOA]:[WOA]],1)</f>
        <v>3</v>
      </c>
      <c r="Z90" s="2">
        <f>_xlfn.RANK.EQ(Table1[[#This Row],[GA]],Table1[[#This Row],[OLOA]:[WOA]],1)</f>
        <v>6</v>
      </c>
      <c r="AA90" s="2">
        <f>_xlfn.RANK.EQ(Table1[[#This Row],[GSA]],Table1[[#This Row],[OLOA]:[WOA]],1)</f>
        <v>5</v>
      </c>
      <c r="AB90" s="2">
        <f>_xlfn.RANK.EQ(Table1[[#This Row],[WOA]],Table1[[#This Row],[OLOA]:[WOA]],1)</f>
        <v>1</v>
      </c>
    </row>
    <row r="91" spans="1:28" x14ac:dyDescent="0.3">
      <c r="A91" s="18"/>
      <c r="B91" s="19"/>
      <c r="C91" s="18" t="s">
        <v>31</v>
      </c>
      <c r="D91" s="12">
        <v>2246298991.4214387</v>
      </c>
      <c r="E91" s="12">
        <v>3001720083.9777842</v>
      </c>
      <c r="F91" s="12">
        <v>1707171081.3922873</v>
      </c>
      <c r="G91" s="12">
        <v>4474434339.356761</v>
      </c>
      <c r="H91" s="12">
        <v>6569986372.2816486</v>
      </c>
      <c r="I91" s="12">
        <v>360071304.70001179</v>
      </c>
      <c r="L91" s="2" t="s">
        <v>31</v>
      </c>
      <c r="M91" s="3">
        <f t="shared" si="12"/>
        <v>2246298991.4214387</v>
      </c>
      <c r="N91" s="3">
        <f t="shared" si="13"/>
        <v>3001720083.9777842</v>
      </c>
      <c r="O91" s="3">
        <f t="shared" si="14"/>
        <v>1707171081.3922873</v>
      </c>
      <c r="P91" s="3">
        <f t="shared" si="15"/>
        <v>4474434339.356761</v>
      </c>
      <c r="Q91" s="3">
        <f t="shared" si="16"/>
        <v>6569986372.2816486</v>
      </c>
      <c r="R91" s="3">
        <f t="shared" si="17"/>
        <v>360071304.70001179</v>
      </c>
      <c r="U91" s="6"/>
      <c r="V91" s="2" t="s">
        <v>31</v>
      </c>
    </row>
    <row r="92" spans="1:28" x14ac:dyDescent="0.3">
      <c r="A92" s="8"/>
      <c r="B92" s="20"/>
      <c r="C92" s="8" t="s">
        <v>32</v>
      </c>
      <c r="D92" s="24">
        <v>1.3140624999999999</v>
      </c>
      <c r="E92" s="24">
        <v>0.46718749999999998</v>
      </c>
      <c r="F92" s="24">
        <v>0.40312500000000001</v>
      </c>
      <c r="G92" s="24">
        <v>0.40937499999999999</v>
      </c>
      <c r="H92" s="24">
        <v>0.72187500000000004</v>
      </c>
      <c r="I92" s="24">
        <v>0.40625</v>
      </c>
      <c r="L92" s="2" t="s">
        <v>32</v>
      </c>
      <c r="M92" s="4">
        <f t="shared" si="12"/>
        <v>1.3140624999999999</v>
      </c>
      <c r="N92" s="4">
        <f t="shared" si="13"/>
        <v>0.46718749999999998</v>
      </c>
      <c r="O92" s="4">
        <f t="shared" si="14"/>
        <v>0.40312500000000001</v>
      </c>
      <c r="P92" s="4">
        <f t="shared" si="15"/>
        <v>0.40937499999999999</v>
      </c>
      <c r="Q92" s="4">
        <f t="shared" si="16"/>
        <v>0.72187500000000004</v>
      </c>
      <c r="R92" s="4">
        <f t="shared" si="17"/>
        <v>0.40625</v>
      </c>
      <c r="U92" s="6"/>
      <c r="V92" s="2" t="s">
        <v>32</v>
      </c>
    </row>
    <row r="93" spans="1:28" x14ac:dyDescent="0.3">
      <c r="B93" s="18"/>
      <c r="C93" s="18"/>
      <c r="D93" s="18"/>
      <c r="E93" s="18"/>
      <c r="F93" s="18"/>
      <c r="G93" s="18"/>
      <c r="H93" s="18"/>
      <c r="I93" s="18"/>
      <c r="W93" s="2">
        <f>COUNTIF(W3:W92,1)</f>
        <v>13</v>
      </c>
      <c r="X93" s="2">
        <f t="shared" ref="X93:AB93" si="18">COUNTIF(X3:X92,1)</f>
        <v>1</v>
      </c>
      <c r="Y93" s="2">
        <f t="shared" si="18"/>
        <v>4</v>
      </c>
      <c r="Z93" s="2">
        <f t="shared" si="18"/>
        <v>0</v>
      </c>
      <c r="AA93" s="2">
        <f t="shared" si="18"/>
        <v>0</v>
      </c>
      <c r="AB93" s="2">
        <f t="shared" si="18"/>
        <v>11</v>
      </c>
    </row>
    <row r="94" spans="1:28" x14ac:dyDescent="0.3">
      <c r="W94" s="2">
        <f t="shared" ref="W94:AB94" si="19">_xlfn.RANK.EQ(W93,$W93:$AB93,0)</f>
        <v>1</v>
      </c>
      <c r="X94" s="2">
        <f t="shared" si="19"/>
        <v>4</v>
      </c>
      <c r="Y94" s="2">
        <f t="shared" si="19"/>
        <v>3</v>
      </c>
      <c r="Z94" s="2">
        <f t="shared" si="19"/>
        <v>5</v>
      </c>
      <c r="AA94" s="2">
        <f t="shared" si="19"/>
        <v>5</v>
      </c>
      <c r="AB94" s="2">
        <f t="shared" si="19"/>
        <v>2</v>
      </c>
    </row>
    <row r="95" spans="1:28" x14ac:dyDescent="0.3">
      <c r="W95" s="5">
        <f>AVERAGE(W3:W92)</f>
        <v>1.7241379310344827</v>
      </c>
      <c r="X95" s="5">
        <f t="shared" ref="X95:AB95" si="20">AVERAGE(X3:X92)</f>
        <v>3.3448275862068964</v>
      </c>
      <c r="Y95" s="5">
        <f t="shared" si="20"/>
        <v>3.6206896551724137</v>
      </c>
      <c r="Z95" s="5">
        <f t="shared" si="20"/>
        <v>5.7931034482758621</v>
      </c>
      <c r="AA95" s="5">
        <f t="shared" si="20"/>
        <v>4.6206896551724137</v>
      </c>
      <c r="AB95" s="5">
        <f t="shared" si="20"/>
        <v>1.896551724137931</v>
      </c>
    </row>
    <row r="96" spans="1:28" x14ac:dyDescent="0.3">
      <c r="W96" s="2">
        <f t="shared" ref="W96:AB96" si="21">_xlfn.RANK.EQ(W95,$W95:$AB95,1)</f>
        <v>1</v>
      </c>
      <c r="X96" s="2">
        <f t="shared" si="21"/>
        <v>3</v>
      </c>
      <c r="Y96" s="2">
        <f t="shared" si="21"/>
        <v>4</v>
      </c>
      <c r="Z96" s="2">
        <f t="shared" si="21"/>
        <v>6</v>
      </c>
      <c r="AA96" s="2">
        <f t="shared" si="21"/>
        <v>5</v>
      </c>
      <c r="AB96" s="2">
        <f t="shared" si="21"/>
        <v>2</v>
      </c>
    </row>
  </sheetData>
  <mergeCells count="62">
    <mergeCell ref="A1:I1"/>
    <mergeCell ref="D6:I8"/>
    <mergeCell ref="B78:B80"/>
    <mergeCell ref="B81:B83"/>
    <mergeCell ref="B84:B86"/>
    <mergeCell ref="B87:B89"/>
    <mergeCell ref="B90:B92"/>
    <mergeCell ref="B63:B65"/>
    <mergeCell ref="B66:B68"/>
    <mergeCell ref="B69:B71"/>
    <mergeCell ref="B72:B74"/>
    <mergeCell ref="B75:B77"/>
    <mergeCell ref="B48:B50"/>
    <mergeCell ref="B51:B53"/>
    <mergeCell ref="B54:B56"/>
    <mergeCell ref="B57:B59"/>
    <mergeCell ref="B60:B62"/>
    <mergeCell ref="B33:B35"/>
    <mergeCell ref="B36:B38"/>
    <mergeCell ref="B39:B41"/>
    <mergeCell ref="B42:B44"/>
    <mergeCell ref="B45:B47"/>
    <mergeCell ref="B18:B20"/>
    <mergeCell ref="B21:B23"/>
    <mergeCell ref="B24:B26"/>
    <mergeCell ref="B27:B29"/>
    <mergeCell ref="B30:B32"/>
    <mergeCell ref="B3:B5"/>
    <mergeCell ref="B6:B8"/>
    <mergeCell ref="B9:B11"/>
    <mergeCell ref="B12:B14"/>
    <mergeCell ref="B15:B17"/>
    <mergeCell ref="U18:U20"/>
    <mergeCell ref="U3:U5"/>
    <mergeCell ref="U6:U8"/>
    <mergeCell ref="U9:U11"/>
    <mergeCell ref="U12:U14"/>
    <mergeCell ref="U15:U17"/>
    <mergeCell ref="U54:U56"/>
    <mergeCell ref="U21:U23"/>
    <mergeCell ref="U24:U26"/>
    <mergeCell ref="U27:U29"/>
    <mergeCell ref="U30:U32"/>
    <mergeCell ref="U33:U35"/>
    <mergeCell ref="U36:U38"/>
    <mergeCell ref="U39:U41"/>
    <mergeCell ref="U42:U44"/>
    <mergeCell ref="U45:U47"/>
    <mergeCell ref="U48:U50"/>
    <mergeCell ref="U51:U53"/>
    <mergeCell ref="U90:U92"/>
    <mergeCell ref="U57:U59"/>
    <mergeCell ref="U60:U62"/>
    <mergeCell ref="U63:U65"/>
    <mergeCell ref="U66:U68"/>
    <mergeCell ref="U69:U71"/>
    <mergeCell ref="U72:U74"/>
    <mergeCell ref="U75:U77"/>
    <mergeCell ref="U78:U80"/>
    <mergeCell ref="U81:U83"/>
    <mergeCell ref="U84:U86"/>
    <mergeCell ref="U87:U89"/>
  </mergeCells>
  <phoneticPr fontId="2" type="noConversion"/>
  <conditionalFormatting sqref="W3:AB3 W6:AB6 W9:AB9 W12:AB12 W15:AB15 W18:AB18 W21:AB21 W24:AB24 W27:AB27 W30:AB30 W33:AB33 W36:AB36 W39:AB39 W42:AB42 W45:AB45 W48:AB48 W51:AB51 W54:AB54 W57:AB57 W60:AB60 W63:AB63 W66:AB66 W69:AB69 W72:AB72 W75:AB75 W78:AB78 W81:AB81 W84:AB84 W87:AB87 W90:AB90">
    <cfRule type="top10" dxfId="0" priority="2" bottom="1" rank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"/>
  <sheetViews>
    <sheetView tabSelected="1" workbookViewId="0">
      <selection activeCell="G6" sqref="G6"/>
    </sheetView>
  </sheetViews>
  <sheetFormatPr defaultRowHeight="14.4" x14ac:dyDescent="0.3"/>
  <cols>
    <col min="1" max="1" width="1.109375" style="2" customWidth="1"/>
    <col min="2" max="2" width="8" style="2" bestFit="1" customWidth="1"/>
    <col min="3" max="3" width="15.109375" bestFit="1" customWidth="1"/>
    <col min="4" max="4" width="15" bestFit="1" customWidth="1"/>
    <col min="5" max="5" width="14.109375" bestFit="1" customWidth="1"/>
    <col min="6" max="6" width="15" bestFit="1" customWidth="1"/>
    <col min="7" max="7" width="16" bestFit="1" customWidth="1"/>
    <col min="8" max="8" width="15.5546875" customWidth="1"/>
  </cols>
  <sheetData>
    <row r="1" spans="1:7" ht="15" thickBot="1" x14ac:dyDescent="0.35">
      <c r="A1" s="7" t="s">
        <v>48</v>
      </c>
      <c r="B1" s="7"/>
      <c r="C1" s="7"/>
      <c r="D1" s="7"/>
      <c r="E1" s="7"/>
      <c r="F1" s="7"/>
      <c r="G1" s="7"/>
    </row>
    <row r="2" spans="1:7" x14ac:dyDescent="0.3">
      <c r="A2" s="8"/>
      <c r="B2" s="9" t="s">
        <v>41</v>
      </c>
      <c r="C2" s="10" t="s">
        <v>42</v>
      </c>
      <c r="D2" s="10" t="s">
        <v>43</v>
      </c>
      <c r="E2" s="10" t="s">
        <v>44</v>
      </c>
      <c r="F2" s="10" t="s">
        <v>45</v>
      </c>
      <c r="G2" s="10" t="s">
        <v>46</v>
      </c>
    </row>
    <row r="3" spans="1:7" x14ac:dyDescent="0.3">
      <c r="A3" s="11"/>
      <c r="B3" s="11" t="s">
        <v>0</v>
      </c>
      <c r="C3" s="11">
        <v>2.4299364723630578E-4</v>
      </c>
      <c r="D3" s="11">
        <v>1.6225600668030727E-12</v>
      </c>
      <c r="E3" s="11">
        <v>8.4564630235923575E-17</v>
      </c>
      <c r="F3" s="11">
        <v>9.6356621361299239E-8</v>
      </c>
      <c r="G3" s="11">
        <v>2.2648042130413919E-3</v>
      </c>
    </row>
    <row r="4" spans="1:7" x14ac:dyDescent="0.3">
      <c r="A4" s="12"/>
      <c r="B4" s="12" t="s">
        <v>1</v>
      </c>
      <c r="C4" s="15" t="s">
        <v>47</v>
      </c>
      <c r="D4" s="14">
        <v>0</v>
      </c>
      <c r="E4" s="14">
        <v>0</v>
      </c>
      <c r="F4" s="14">
        <v>0</v>
      </c>
      <c r="G4" s="14">
        <v>0</v>
      </c>
    </row>
    <row r="5" spans="1:7" x14ac:dyDescent="0.3">
      <c r="A5" s="12"/>
      <c r="B5" s="12" t="s">
        <v>2</v>
      </c>
      <c r="C5" s="12">
        <v>2.732323554743122E-2</v>
      </c>
      <c r="D5" s="12">
        <v>2.5692884875284633E-9</v>
      </c>
      <c r="E5" s="12">
        <v>0.23735386044322249</v>
      </c>
      <c r="F5" s="12">
        <v>0.31717952792823334</v>
      </c>
      <c r="G5" s="12">
        <v>1.5595625856118462E-6</v>
      </c>
    </row>
    <row r="6" spans="1:7" x14ac:dyDescent="0.3">
      <c r="A6" s="12"/>
      <c r="B6" s="12" t="s">
        <v>3</v>
      </c>
      <c r="C6" s="12">
        <v>1.1005121643841666E-7</v>
      </c>
      <c r="D6" s="12">
        <v>8.1851567940443356E-4</v>
      </c>
      <c r="E6" s="12">
        <v>7.2538535687099781E-13</v>
      </c>
      <c r="F6" s="12">
        <v>6.3014126853824621E-8</v>
      </c>
      <c r="G6" s="12">
        <v>1.8487045687346269E-3</v>
      </c>
    </row>
    <row r="7" spans="1:7" x14ac:dyDescent="0.3">
      <c r="A7" s="12"/>
      <c r="B7" s="12" t="s">
        <v>4</v>
      </c>
      <c r="C7" s="12">
        <v>1.0287603811326975E-8</v>
      </c>
      <c r="D7" s="12">
        <v>8.1318762662354141E-17</v>
      </c>
      <c r="E7" s="12">
        <v>5.9635401867279239E-16</v>
      </c>
      <c r="F7" s="12">
        <v>7.1756873724880429E-13</v>
      </c>
      <c r="G7" s="12">
        <v>5.1311102555934358E-10</v>
      </c>
    </row>
    <row r="8" spans="1:7" x14ac:dyDescent="0.3">
      <c r="A8" s="12"/>
      <c r="B8" s="12" t="s">
        <v>5</v>
      </c>
      <c r="C8" s="12">
        <v>0.13095519350017182</v>
      </c>
      <c r="D8" s="12">
        <v>1.2606763799193838E-9</v>
      </c>
      <c r="E8" s="12">
        <v>4.2611516126124426E-13</v>
      </c>
      <c r="F8" s="12">
        <v>1.1409911625556484E-8</v>
      </c>
      <c r="G8" s="12">
        <v>4.6631073545726524E-6</v>
      </c>
    </row>
    <row r="9" spans="1:7" x14ac:dyDescent="0.3">
      <c r="A9" s="12"/>
      <c r="B9" s="12" t="s">
        <v>6</v>
      </c>
      <c r="C9" s="12">
        <v>1.9504478019837846E-4</v>
      </c>
      <c r="D9" s="12">
        <v>2.0238563336611291E-17</v>
      </c>
      <c r="E9" s="12">
        <v>3.7796487980319042E-17</v>
      </c>
      <c r="F9" s="12">
        <v>3.4105322424859527E-7</v>
      </c>
      <c r="G9" s="12">
        <v>0.66353324529309587</v>
      </c>
    </row>
    <row r="10" spans="1:7" x14ac:dyDescent="0.3">
      <c r="A10" s="12"/>
      <c r="B10" s="12" t="s">
        <v>7</v>
      </c>
      <c r="C10" s="12">
        <v>7.5884415679555378E-11</v>
      </c>
      <c r="D10" s="12">
        <v>2.9520996210732465E-12</v>
      </c>
      <c r="E10" s="12">
        <v>1.4052258219095891E-17</v>
      </c>
      <c r="F10" s="12">
        <v>6.3319768197139237E-12</v>
      </c>
      <c r="G10" s="12">
        <v>7.5041907116261424E-8</v>
      </c>
    </row>
    <row r="11" spans="1:7" x14ac:dyDescent="0.3">
      <c r="A11" s="12"/>
      <c r="B11" s="12" t="s">
        <v>8</v>
      </c>
      <c r="C11" s="12">
        <v>3.566923302273391E-6</v>
      </c>
      <c r="D11" s="12">
        <v>3.4171224527927119E-10</v>
      </c>
      <c r="E11" s="12">
        <v>1.5735490771163182E-11</v>
      </c>
      <c r="F11" s="12">
        <v>1.3347162263874968E-2</v>
      </c>
      <c r="G11" s="12">
        <v>0.25258254179223727</v>
      </c>
    </row>
    <row r="12" spans="1:7" x14ac:dyDescent="0.3">
      <c r="A12" s="12"/>
      <c r="B12" s="12" t="s">
        <v>9</v>
      </c>
      <c r="C12" s="12">
        <v>1.3160590611686419E-11</v>
      </c>
      <c r="D12" s="12">
        <v>1.2994397029550265E-11</v>
      </c>
      <c r="E12" s="12">
        <v>4.6581554413810953E-12</v>
      </c>
      <c r="F12" s="12">
        <v>7.931043824598266E-15</v>
      </c>
      <c r="G12" s="12">
        <v>1.9169978275944987E-11</v>
      </c>
    </row>
    <row r="13" spans="1:7" x14ac:dyDescent="0.3">
      <c r="A13" s="12"/>
      <c r="B13" s="12" t="s">
        <v>10</v>
      </c>
      <c r="C13" s="12">
        <v>5.0527266537850053E-4</v>
      </c>
      <c r="D13" s="12">
        <v>6.3550914871345494E-7</v>
      </c>
      <c r="E13" s="12">
        <v>7.8659000007360227E-3</v>
      </c>
      <c r="F13" s="12">
        <v>8.4011979170915051E-5</v>
      </c>
      <c r="G13" s="12">
        <v>0.86456142937995395</v>
      </c>
    </row>
    <row r="14" spans="1:7" x14ac:dyDescent="0.3">
      <c r="A14" s="12"/>
      <c r="B14" s="12" t="s">
        <v>11</v>
      </c>
      <c r="C14" s="12">
        <v>5.1518096594146154E-4</v>
      </c>
      <c r="D14" s="12">
        <v>5.7968321696790906E-2</v>
      </c>
      <c r="E14" s="12">
        <v>5.7890625081753597E-7</v>
      </c>
      <c r="F14" s="12">
        <v>6.8805629976942165E-6</v>
      </c>
      <c r="G14" s="12">
        <v>3.3374866868750812E-6</v>
      </c>
    </row>
    <row r="15" spans="1:7" x14ac:dyDescent="0.3">
      <c r="A15" s="12"/>
      <c r="B15" s="12" t="s">
        <v>12</v>
      </c>
      <c r="C15" s="12">
        <v>3.6373695952687262E-8</v>
      </c>
      <c r="D15" s="12">
        <v>0.6359313418591741</v>
      </c>
      <c r="E15" s="12">
        <v>9.8045738968051512E-9</v>
      </c>
      <c r="F15" s="12">
        <v>2.1381554693037066E-8</v>
      </c>
      <c r="G15" s="12">
        <v>1.1324105288544245E-8</v>
      </c>
    </row>
    <row r="16" spans="1:7" x14ac:dyDescent="0.3">
      <c r="A16" s="12"/>
      <c r="B16" s="12" t="s">
        <v>13</v>
      </c>
      <c r="C16" s="12">
        <v>7.8651494531844528E-5</v>
      </c>
      <c r="D16" s="12">
        <v>0.39353812763261276</v>
      </c>
      <c r="E16" s="12">
        <v>2.9531614278905874E-5</v>
      </c>
      <c r="F16" s="12">
        <v>3.8486634556687205E-11</v>
      </c>
      <c r="G16" s="12">
        <v>3.8149225447502589E-3</v>
      </c>
    </row>
    <row r="17" spans="1:7" x14ac:dyDescent="0.3">
      <c r="A17" s="12"/>
      <c r="B17" s="12" t="s">
        <v>14</v>
      </c>
      <c r="C17" s="12">
        <v>4.4817608069573529E-7</v>
      </c>
      <c r="D17" s="12">
        <v>9.9828148564938737E-3</v>
      </c>
      <c r="E17" s="12">
        <v>2.0580001846915212E-11</v>
      </c>
      <c r="F17" s="12">
        <v>1.1304169935040399E-7</v>
      </c>
      <c r="G17" s="12">
        <v>9.5916433763960057E-2</v>
      </c>
    </row>
    <row r="18" spans="1:7" x14ac:dyDescent="0.3">
      <c r="A18" s="12"/>
      <c r="B18" s="12" t="s">
        <v>15</v>
      </c>
      <c r="C18" s="12">
        <v>6.1536337082812768E-5</v>
      </c>
      <c r="D18" s="12">
        <v>3.0539024922238756E-3</v>
      </c>
      <c r="E18" s="12">
        <v>2.1090289824267342E-9</v>
      </c>
      <c r="F18" s="12">
        <v>3.9195459167929124E-7</v>
      </c>
      <c r="G18" s="12">
        <v>4.1545651957758833E-2</v>
      </c>
    </row>
    <row r="19" spans="1:7" x14ac:dyDescent="0.3">
      <c r="A19" s="12"/>
      <c r="B19" s="12" t="s">
        <v>16</v>
      </c>
      <c r="C19" s="12">
        <v>1.536063957051687E-4</v>
      </c>
      <c r="D19" s="12">
        <v>0.13359790301266916</v>
      </c>
      <c r="E19" s="12">
        <v>3.8431908655966874E-3</v>
      </c>
      <c r="F19" s="12">
        <v>2.1759186709301479E-4</v>
      </c>
      <c r="G19" s="12">
        <v>2.2034866229041143E-3</v>
      </c>
    </row>
    <row r="20" spans="1:7" x14ac:dyDescent="0.3">
      <c r="A20" s="12"/>
      <c r="B20" s="12" t="s">
        <v>17</v>
      </c>
      <c r="C20" s="12">
        <v>6.521579199390364E-4</v>
      </c>
      <c r="D20" s="12">
        <v>1.669434654149015E-2</v>
      </c>
      <c r="E20" s="12">
        <v>1.6443748499828306E-5</v>
      </c>
      <c r="F20" s="12">
        <v>2.4490666281971749E-4</v>
      </c>
      <c r="G20" s="12">
        <v>5.8259912168659722E-2</v>
      </c>
    </row>
    <row r="21" spans="1:7" x14ac:dyDescent="0.3">
      <c r="A21" s="12"/>
      <c r="B21" s="12" t="s">
        <v>18</v>
      </c>
      <c r="C21" s="12">
        <v>2.1163832508855754E-5</v>
      </c>
      <c r="D21" s="12">
        <v>2.767645957509334E-3</v>
      </c>
      <c r="E21" s="12">
        <v>2.1196659484597468E-7</v>
      </c>
      <c r="F21" s="12">
        <v>3.041385500254258E-5</v>
      </c>
      <c r="G21" s="12">
        <v>2.4290997859492567E-3</v>
      </c>
    </row>
    <row r="22" spans="1:7" x14ac:dyDescent="0.3">
      <c r="A22" s="12"/>
      <c r="B22" s="12" t="s">
        <v>19</v>
      </c>
      <c r="C22" s="12">
        <v>2.8686044845209691E-2</v>
      </c>
      <c r="D22" s="12">
        <v>4.216754280622692E-8</v>
      </c>
      <c r="E22" s="12">
        <v>1.013693950814375E-6</v>
      </c>
      <c r="F22" s="12">
        <v>2.4672778219723044E-7</v>
      </c>
      <c r="G22" s="12">
        <v>4.1975413464974869E-3</v>
      </c>
    </row>
    <row r="23" spans="1:7" x14ac:dyDescent="0.3">
      <c r="A23" s="12"/>
      <c r="B23" s="12" t="s">
        <v>20</v>
      </c>
      <c r="C23" s="12">
        <v>8.0664674143920885E-6</v>
      </c>
      <c r="D23" s="12">
        <v>9.5909943292901211E-11</v>
      </c>
      <c r="E23" s="12">
        <v>3.6678132036577756E-11</v>
      </c>
      <c r="F23" s="12">
        <v>1.9912283896398703E-10</v>
      </c>
      <c r="G23" s="12">
        <v>2.4332584482475948E-5</v>
      </c>
    </row>
    <row r="24" spans="1:7" x14ac:dyDescent="0.3">
      <c r="A24" s="12"/>
      <c r="B24" s="12" t="s">
        <v>21</v>
      </c>
      <c r="C24" s="12">
        <v>1.9765488647703601E-5</v>
      </c>
      <c r="D24" s="12">
        <v>1.1172524784205083E-6</v>
      </c>
      <c r="E24" s="12">
        <v>1.105488986833042E-7</v>
      </c>
      <c r="F24" s="12">
        <v>1.3808563714550908E-7</v>
      </c>
      <c r="G24" s="12">
        <v>1.7858185356962601E-5</v>
      </c>
    </row>
    <row r="25" spans="1:7" x14ac:dyDescent="0.3">
      <c r="A25" s="12"/>
      <c r="B25" s="12" t="s">
        <v>22</v>
      </c>
      <c r="C25" s="12">
        <v>1.1973088159971095E-3</v>
      </c>
      <c r="D25" s="12">
        <v>4.1429871625285111E-5</v>
      </c>
      <c r="E25" s="12">
        <v>3.0983739618715002E-4</v>
      </c>
      <c r="F25" s="12">
        <v>1.1198852371033854E-4</v>
      </c>
      <c r="G25" s="12">
        <v>3.4655967046779242E-4</v>
      </c>
    </row>
    <row r="26" spans="1:7" x14ac:dyDescent="0.3">
      <c r="A26" s="12"/>
      <c r="B26" s="12" t="s">
        <v>23</v>
      </c>
      <c r="C26" s="12">
        <v>3.3217626587637913E-5</v>
      </c>
      <c r="D26" s="12">
        <v>2.4323770168443831E-9</v>
      </c>
      <c r="E26" s="12">
        <v>1.6965761747088186E-4</v>
      </c>
      <c r="F26" s="12">
        <v>8.617491039321587E-5</v>
      </c>
      <c r="G26" s="12">
        <v>1.1432011578132664E-7</v>
      </c>
    </row>
    <row r="27" spans="1:7" x14ac:dyDescent="0.3">
      <c r="A27" s="12"/>
      <c r="B27" s="12" t="s">
        <v>24</v>
      </c>
      <c r="C27" s="12">
        <v>3.7592062855688233E-5</v>
      </c>
      <c r="D27" s="12">
        <v>2.4722997929492255E-9</v>
      </c>
      <c r="E27" s="12">
        <v>1.2088579335407935E-12</v>
      </c>
      <c r="F27" s="12">
        <v>1.3032077931971568E-8</v>
      </c>
      <c r="G27" s="12">
        <v>0.31959002764169486</v>
      </c>
    </row>
    <row r="28" spans="1:7" x14ac:dyDescent="0.3">
      <c r="A28" s="12"/>
      <c r="B28" s="12" t="s">
        <v>25</v>
      </c>
      <c r="C28" s="12">
        <v>7.880680990549275E-9</v>
      </c>
      <c r="D28" s="12">
        <v>1.2769344167427401E-3</v>
      </c>
      <c r="E28" s="12">
        <v>2.6526254726887317E-12</v>
      </c>
      <c r="F28" s="12">
        <v>2.4643662966629444E-9</v>
      </c>
      <c r="G28" s="12">
        <v>5.4087248550698539E-4</v>
      </c>
    </row>
    <row r="29" spans="1:7" x14ac:dyDescent="0.3">
      <c r="A29" s="12"/>
      <c r="B29" s="12" t="s">
        <v>26</v>
      </c>
      <c r="C29" s="12">
        <v>4.2216467990505255E-4</v>
      </c>
      <c r="D29" s="12">
        <v>4.0251982524710332E-10</v>
      </c>
      <c r="E29" s="12">
        <v>6.9859874821067497E-6</v>
      </c>
      <c r="F29" s="12">
        <v>2.4191447875775374E-4</v>
      </c>
      <c r="G29" s="12">
        <v>1.4575222758863636E-3</v>
      </c>
    </row>
    <row r="30" spans="1:7" x14ac:dyDescent="0.3">
      <c r="A30" s="12"/>
      <c r="B30" s="12" t="s">
        <v>27</v>
      </c>
      <c r="C30" s="12">
        <v>1.1533924819046966E-5</v>
      </c>
      <c r="D30" s="12">
        <v>2.0201708232294298E-4</v>
      </c>
      <c r="E30" s="12">
        <v>1.4097616859113773E-14</v>
      </c>
      <c r="F30" s="12">
        <v>1.9046723494661927E-10</v>
      </c>
      <c r="G30" s="12">
        <v>9.1040079694952314E-2</v>
      </c>
    </row>
    <row r="31" spans="1:7" x14ac:dyDescent="0.3">
      <c r="A31" s="12"/>
      <c r="B31" s="12" t="s">
        <v>28</v>
      </c>
      <c r="C31" s="12">
        <v>3.9161302696265991E-2</v>
      </c>
      <c r="D31" s="12">
        <v>0.33115230039183452</v>
      </c>
      <c r="E31" s="12">
        <v>4.3245199937949992E-3</v>
      </c>
      <c r="F31" s="12">
        <v>5.2061008733171335E-2</v>
      </c>
      <c r="G31" s="12">
        <v>0.98317417309315303</v>
      </c>
    </row>
    <row r="32" spans="1:7" x14ac:dyDescent="0.3">
      <c r="A32" s="13"/>
      <c r="B32" s="13" t="s">
        <v>29</v>
      </c>
      <c r="C32" s="13">
        <v>4.0975789413959263E-5</v>
      </c>
      <c r="D32" s="13">
        <v>5.2893442266660991E-2</v>
      </c>
      <c r="E32" s="13">
        <v>8.4726525172924614E-9</v>
      </c>
      <c r="F32" s="13">
        <v>5.5994884072776093E-5</v>
      </c>
      <c r="G32" s="13">
        <v>7.4996747457944084E-3</v>
      </c>
    </row>
  </sheetData>
  <mergeCells count="2">
    <mergeCell ref="A1:G1"/>
    <mergeCell ref="C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"/>
  <sheetViews>
    <sheetView workbookViewId="0">
      <selection sqref="A1:F30"/>
    </sheetView>
  </sheetViews>
  <sheetFormatPr defaultRowHeight="14.4" x14ac:dyDescent="0.3"/>
  <cols>
    <col min="1" max="6" width="2" customWidth="1"/>
  </cols>
  <sheetData>
    <row r="1" spans="1:5" x14ac:dyDescent="0.3">
      <c r="A1">
        <v>1</v>
      </c>
      <c r="B1">
        <v>1</v>
      </c>
      <c r="C1">
        <v>1</v>
      </c>
      <c r="D1">
        <v>1</v>
      </c>
      <c r="E1">
        <v>1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1</v>
      </c>
      <c r="B3">
        <v>1</v>
      </c>
      <c r="C3">
        <v>0</v>
      </c>
      <c r="D3">
        <v>0</v>
      </c>
      <c r="E3">
        <v>1</v>
      </c>
    </row>
    <row r="4" spans="1:5" x14ac:dyDescent="0.3">
      <c r="A4">
        <v>1</v>
      </c>
      <c r="B4">
        <v>1</v>
      </c>
      <c r="C4">
        <v>1</v>
      </c>
      <c r="D4">
        <v>1</v>
      </c>
      <c r="E4">
        <v>1</v>
      </c>
    </row>
    <row r="5" spans="1:5" x14ac:dyDescent="0.3">
      <c r="A5">
        <v>1</v>
      </c>
      <c r="B5">
        <v>1</v>
      </c>
      <c r="C5">
        <v>1</v>
      </c>
      <c r="D5">
        <v>1</v>
      </c>
      <c r="E5">
        <v>1</v>
      </c>
    </row>
    <row r="6" spans="1:5" x14ac:dyDescent="0.3">
      <c r="A6">
        <v>0</v>
      </c>
      <c r="B6">
        <v>1</v>
      </c>
      <c r="C6">
        <v>1</v>
      </c>
      <c r="D6">
        <v>1</v>
      </c>
      <c r="E6">
        <v>1</v>
      </c>
    </row>
    <row r="7" spans="1:5" x14ac:dyDescent="0.3">
      <c r="A7">
        <v>1</v>
      </c>
      <c r="B7">
        <v>1</v>
      </c>
      <c r="C7">
        <v>1</v>
      </c>
      <c r="D7">
        <v>1</v>
      </c>
      <c r="E7">
        <v>0</v>
      </c>
    </row>
    <row r="8" spans="1:5" x14ac:dyDescent="0.3">
      <c r="A8">
        <v>1</v>
      </c>
      <c r="B8">
        <v>1</v>
      </c>
      <c r="C8">
        <v>1</v>
      </c>
      <c r="D8">
        <v>1</v>
      </c>
      <c r="E8">
        <v>1</v>
      </c>
    </row>
    <row r="9" spans="1:5" x14ac:dyDescent="0.3">
      <c r="A9">
        <v>1</v>
      </c>
      <c r="B9">
        <v>1</v>
      </c>
      <c r="C9">
        <v>1</v>
      </c>
      <c r="D9">
        <v>1</v>
      </c>
      <c r="E9">
        <v>0</v>
      </c>
    </row>
    <row r="10" spans="1:5" x14ac:dyDescent="0.3">
      <c r="A10">
        <v>1</v>
      </c>
      <c r="B10">
        <v>1</v>
      </c>
      <c r="C10">
        <v>1</v>
      </c>
      <c r="D10">
        <v>1</v>
      </c>
      <c r="E10">
        <v>1</v>
      </c>
    </row>
    <row r="11" spans="1:5" x14ac:dyDescent="0.3">
      <c r="A11">
        <v>1</v>
      </c>
      <c r="B11">
        <v>1</v>
      </c>
      <c r="C11">
        <v>1</v>
      </c>
      <c r="D11">
        <v>1</v>
      </c>
      <c r="E11">
        <v>0</v>
      </c>
    </row>
    <row r="12" spans="1:5" x14ac:dyDescent="0.3">
      <c r="A12">
        <v>1</v>
      </c>
      <c r="B12">
        <v>0</v>
      </c>
      <c r="C12">
        <v>1</v>
      </c>
      <c r="D12">
        <v>1</v>
      </c>
      <c r="E12">
        <v>1</v>
      </c>
    </row>
    <row r="13" spans="1:5" x14ac:dyDescent="0.3">
      <c r="A13">
        <v>1</v>
      </c>
      <c r="B13">
        <v>0</v>
      </c>
      <c r="C13">
        <v>1</v>
      </c>
      <c r="D13">
        <v>1</v>
      </c>
      <c r="E13">
        <v>1</v>
      </c>
    </row>
    <row r="14" spans="1:5" x14ac:dyDescent="0.3">
      <c r="A14">
        <v>1</v>
      </c>
      <c r="B14">
        <v>0</v>
      </c>
      <c r="C14">
        <v>1</v>
      </c>
      <c r="D14">
        <v>1</v>
      </c>
      <c r="E14">
        <v>1</v>
      </c>
    </row>
    <row r="15" spans="1:5" x14ac:dyDescent="0.3">
      <c r="A15">
        <v>1</v>
      </c>
      <c r="B15">
        <v>1</v>
      </c>
      <c r="C15">
        <v>1</v>
      </c>
      <c r="D15">
        <v>1</v>
      </c>
      <c r="E15">
        <v>0</v>
      </c>
    </row>
    <row r="16" spans="1:5" x14ac:dyDescent="0.3">
      <c r="A16">
        <v>1</v>
      </c>
      <c r="B16">
        <v>1</v>
      </c>
      <c r="C16">
        <v>1</v>
      </c>
      <c r="D16">
        <v>1</v>
      </c>
      <c r="E16">
        <v>1</v>
      </c>
    </row>
    <row r="17" spans="1:5" x14ac:dyDescent="0.3">
      <c r="A17">
        <v>1</v>
      </c>
      <c r="B17">
        <v>0</v>
      </c>
      <c r="C17">
        <v>1</v>
      </c>
      <c r="D17">
        <v>1</v>
      </c>
      <c r="E17">
        <v>1</v>
      </c>
    </row>
    <row r="18" spans="1:5" x14ac:dyDescent="0.3">
      <c r="A18">
        <v>1</v>
      </c>
      <c r="B18">
        <v>1</v>
      </c>
      <c r="C18">
        <v>1</v>
      </c>
      <c r="D18">
        <v>1</v>
      </c>
      <c r="E18">
        <v>0</v>
      </c>
    </row>
    <row r="19" spans="1:5" x14ac:dyDescent="0.3">
      <c r="A19">
        <v>1</v>
      </c>
      <c r="B19">
        <v>1</v>
      </c>
      <c r="C19">
        <v>1</v>
      </c>
      <c r="D19">
        <v>1</v>
      </c>
      <c r="E19">
        <v>1</v>
      </c>
    </row>
    <row r="20" spans="1:5" x14ac:dyDescent="0.3">
      <c r="A20">
        <v>1</v>
      </c>
      <c r="B20">
        <v>1</v>
      </c>
      <c r="C20">
        <v>1</v>
      </c>
      <c r="D20">
        <v>1</v>
      </c>
      <c r="E20">
        <v>1</v>
      </c>
    </row>
    <row r="21" spans="1:5" x14ac:dyDescent="0.3">
      <c r="A21">
        <v>1</v>
      </c>
      <c r="B21">
        <v>1</v>
      </c>
      <c r="C21">
        <v>1</v>
      </c>
      <c r="D21">
        <v>1</v>
      </c>
      <c r="E21">
        <v>1</v>
      </c>
    </row>
    <row r="22" spans="1:5" x14ac:dyDescent="0.3">
      <c r="A22">
        <v>1</v>
      </c>
      <c r="B22">
        <v>1</v>
      </c>
      <c r="C22">
        <v>1</v>
      </c>
      <c r="D22">
        <v>1</v>
      </c>
      <c r="E22">
        <v>1</v>
      </c>
    </row>
    <row r="23" spans="1:5" x14ac:dyDescent="0.3">
      <c r="A23">
        <v>1</v>
      </c>
      <c r="B23">
        <v>1</v>
      </c>
      <c r="C23">
        <v>1</v>
      </c>
      <c r="D23">
        <v>1</v>
      </c>
      <c r="E23">
        <v>1</v>
      </c>
    </row>
    <row r="24" spans="1:5" x14ac:dyDescent="0.3">
      <c r="A24">
        <v>1</v>
      </c>
      <c r="B24">
        <v>1</v>
      </c>
      <c r="C24">
        <v>1</v>
      </c>
      <c r="D24">
        <v>1</v>
      </c>
      <c r="E24">
        <v>1</v>
      </c>
    </row>
    <row r="25" spans="1:5" x14ac:dyDescent="0.3">
      <c r="A25">
        <v>1</v>
      </c>
      <c r="B25">
        <v>1</v>
      </c>
      <c r="C25">
        <v>1</v>
      </c>
      <c r="D25">
        <v>1</v>
      </c>
      <c r="E25">
        <v>0</v>
      </c>
    </row>
    <row r="26" spans="1:5" x14ac:dyDescent="0.3">
      <c r="A26">
        <v>1</v>
      </c>
      <c r="B26">
        <v>1</v>
      </c>
      <c r="C26">
        <v>1</v>
      </c>
      <c r="D26">
        <v>1</v>
      </c>
      <c r="E26">
        <v>1</v>
      </c>
    </row>
    <row r="27" spans="1:5" x14ac:dyDescent="0.3">
      <c r="A27">
        <v>1</v>
      </c>
      <c r="B27">
        <v>1</v>
      </c>
      <c r="C27">
        <v>1</v>
      </c>
      <c r="D27">
        <v>1</v>
      </c>
      <c r="E27">
        <v>1</v>
      </c>
    </row>
    <row r="28" spans="1:5" x14ac:dyDescent="0.3">
      <c r="A28">
        <v>1</v>
      </c>
      <c r="B28">
        <v>1</v>
      </c>
      <c r="C28">
        <v>1</v>
      </c>
      <c r="D28">
        <v>1</v>
      </c>
      <c r="E28">
        <v>0</v>
      </c>
    </row>
    <row r="29" spans="1:5" x14ac:dyDescent="0.3">
      <c r="A29">
        <v>1</v>
      </c>
      <c r="B29">
        <v>0</v>
      </c>
      <c r="C29">
        <v>1</v>
      </c>
      <c r="D29">
        <v>0</v>
      </c>
      <c r="E29">
        <v>0</v>
      </c>
    </row>
    <row r="30" spans="1:5" x14ac:dyDescent="0.3">
      <c r="A30">
        <v>1</v>
      </c>
      <c r="B30">
        <v>0</v>
      </c>
      <c r="C30">
        <v>1</v>
      </c>
      <c r="D30">
        <v>1</v>
      </c>
      <c r="E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Conclusions</vt:lpstr>
      <vt:lpstr>P-Value</vt:lpstr>
      <vt:lpstr>null Hypothesis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Seyed Mohammad Mahdi Hashemi</cp:lastModifiedBy>
  <dcterms:modified xsi:type="dcterms:W3CDTF">2024-08-17T00:09:24Z</dcterms:modified>
</cp:coreProperties>
</file>