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20\"/>
    </mc:Choice>
  </mc:AlternateContent>
  <xr:revisionPtr revIDLastSave="0" documentId="13_ncr:1_{905F7931-F52B-4EA3-A938-40536B5F0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20" i="1"/>
  <c r="P20" i="1"/>
  <c r="O20" i="1"/>
  <c r="N20" i="1"/>
  <c r="M20" i="1"/>
  <c r="L20" i="1"/>
  <c r="K20" i="1"/>
  <c r="J20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J2" i="1"/>
  <c r="Y2" i="1" l="1"/>
  <c r="AA20" i="1"/>
  <c r="Y11" i="1"/>
  <c r="Y14" i="1"/>
  <c r="X8" i="1"/>
  <c r="Y8" i="1"/>
  <c r="X17" i="1"/>
  <c r="Y26" i="1"/>
  <c r="W20" i="1"/>
  <c r="X23" i="1"/>
  <c r="AA2" i="1"/>
  <c r="X5" i="1"/>
  <c r="AA11" i="1"/>
  <c r="X20" i="1"/>
  <c r="Y23" i="1"/>
  <c r="AA29" i="1"/>
  <c r="X2" i="1"/>
  <c r="Y5" i="1"/>
  <c r="AA14" i="1"/>
  <c r="Z23" i="1"/>
  <c r="V29" i="1"/>
  <c r="AA5" i="1"/>
  <c r="X14" i="1"/>
  <c r="Y17" i="1"/>
  <c r="W29" i="1"/>
  <c r="Y20" i="1"/>
  <c r="AA26" i="1"/>
  <c r="X29" i="1"/>
  <c r="AA8" i="1"/>
  <c r="X11" i="1"/>
  <c r="AA17" i="1"/>
  <c r="X26" i="1"/>
  <c r="Y29" i="1"/>
  <c r="Z5" i="1"/>
  <c r="Z11" i="1"/>
  <c r="V14" i="1"/>
  <c r="Z17" i="1"/>
  <c r="V20" i="1"/>
  <c r="V26" i="1"/>
  <c r="Z29" i="1"/>
  <c r="W2" i="1"/>
  <c r="W8" i="1"/>
  <c r="W14" i="1"/>
  <c r="AA23" i="1"/>
  <c r="W26" i="1"/>
  <c r="V2" i="1"/>
  <c r="V8" i="1"/>
  <c r="Z2" i="1"/>
  <c r="V5" i="1"/>
  <c r="Z8" i="1"/>
  <c r="V11" i="1"/>
  <c r="Z14" i="1"/>
  <c r="V17" i="1"/>
  <c r="Z20" i="1"/>
  <c r="V23" i="1"/>
  <c r="Z26" i="1"/>
  <c r="W5" i="1"/>
  <c r="W11" i="1"/>
  <c r="W17" i="1"/>
  <c r="W23" i="1"/>
  <c r="Y32" i="1" l="1"/>
  <c r="X32" i="1"/>
  <c r="Y34" i="1"/>
  <c r="X34" i="1"/>
  <c r="AA32" i="1"/>
  <c r="W34" i="1"/>
  <c r="W32" i="1"/>
  <c r="Z32" i="1"/>
  <c r="Z34" i="1"/>
  <c r="AA34" i="1"/>
  <c r="V34" i="1"/>
  <c r="V32" i="1"/>
  <c r="V35" i="1" l="1"/>
  <c r="AA35" i="1"/>
  <c r="Z33" i="1"/>
  <c r="X35" i="1"/>
  <c r="Y35" i="1"/>
  <c r="Z35" i="1"/>
  <c r="W33" i="1"/>
  <c r="X33" i="1"/>
  <c r="W35" i="1"/>
  <c r="Y33" i="1"/>
  <c r="V33" i="1"/>
  <c r="AA33" i="1"/>
</calcChain>
</file>

<file path=xl/sharedStrings.xml><?xml version="1.0" encoding="utf-8"?>
<sst xmlns="http://schemas.openxmlformats.org/spreadsheetml/2006/main" count="122" uniqueCount="21">
  <si>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</si>
  <si>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</si>
  <si>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</si>
  <si>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</si>
  <si>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</si>
  <si>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</si>
  <si>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</si>
  <si>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</si>
  <si>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</si>
  <si>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</si>
  <si>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Mean</t>
  </si>
  <si>
    <t>Std</t>
  </si>
  <si>
    <t>CPU</t>
  </si>
  <si>
    <t>OLOA</t>
  </si>
  <si>
    <t>LOA</t>
  </si>
  <si>
    <t>PSO</t>
  </si>
  <si>
    <t>GA</t>
  </si>
  <si>
    <t>GSA</t>
  </si>
  <si>
    <t>WOA</t>
  </si>
  <si>
    <t>Functions</t>
  </si>
  <si>
    <t>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</si>
</sst>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J1:Q31" totalsRowShown="0" headerRowDxfId="18" dataDxfId="17">
  <autoFilter ref="J1:Q31" xr:uid="{00000000-0009-0000-0100-000002000000}"/>
  <tableColumns count="8">
    <tableColumn id="1" xr3:uid="{00000000-0010-0000-0000-000001000000}" name="Functions" dataDxfId="16"/>
    <tableColumn id="2" xr3:uid="{00000000-0010-0000-0000-000002000000}" name="Mesure" dataDxfId="15">
      <calculatedColumnFormula>B2</calculatedColumnFormula>
    </tableColumn>
    <tableColumn id="3" xr3:uid="{00000000-0010-0000-0000-000003000000}" name="OLOA" dataDxfId="14">
      <calculatedColumnFormula>C2</calculatedColumnFormula>
    </tableColumn>
    <tableColumn id="4" xr3:uid="{00000000-0010-0000-0000-000004000000}" name="LOA" dataDxfId="13">
      <calculatedColumnFormula>D2</calculatedColumnFormula>
    </tableColumn>
    <tableColumn id="6" xr3:uid="{00000000-0010-0000-0000-000006000000}" name="PSO" dataDxfId="12">
      <calculatedColumnFormula>E2</calculatedColumnFormula>
    </tableColumn>
    <tableColumn id="7" xr3:uid="{00000000-0010-0000-0000-000007000000}" name="GA" dataDxfId="11">
      <calculatedColumnFormula>F2</calculatedColumnFormula>
    </tableColumn>
    <tableColumn id="9" xr3:uid="{00000000-0010-0000-0000-000009000000}" name="GSA" dataDxfId="10">
      <calculatedColumnFormula>G2</calculatedColumnFormula>
    </tableColumn>
    <tableColumn id="10" xr3:uid="{00000000-0010-0000-0000-00000A000000}" name="WOA" dataDxfId="9">
      <calculatedColumnFormula>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workbookViewId="0">
      <selection activeCell="O36" sqref="O36"/>
    </sheetView>
  </sheetViews>
  <sheetFormatPr defaultRowHeight="14.4" x14ac:dyDescent="0.3"/>
  <cols>
    <col min="1" max="1" width="3.88671875" style="1" bestFit="1" customWidth="1"/>
    <col min="2" max="2" width="5.6640625" style="1" bestFit="1" customWidth="1"/>
    <col min="3" max="8" width="8.5546875" style="1" bestFit="1" customWidth="1"/>
    <col min="9" max="9" width="8.88671875" style="1"/>
    <col min="10" max="10" width="11.33203125" style="1" bestFit="1" customWidth="1"/>
    <col min="11" max="11" width="9.5546875" style="1" bestFit="1" customWidth="1"/>
    <col min="12" max="17" width="8.5546875" style="1" bestFit="1" customWidth="1"/>
    <col min="18" max="19" width="8.88671875" style="1"/>
    <col min="20" max="20" width="8.77734375" style="1" bestFit="1" customWidth="1"/>
    <col min="21" max="21" width="7.109375" style="1" bestFit="1" customWidth="1"/>
    <col min="22" max="22" width="5.6640625" style="1" bestFit="1" customWidth="1"/>
    <col min="23" max="23" width="4.33203125" style="1" bestFit="1" customWidth="1"/>
    <col min="24" max="24" width="4.21875" style="1" bestFit="1" customWidth="1"/>
    <col min="25" max="25" width="4" style="1" bestFit="1" customWidth="1"/>
    <col min="26" max="26" width="4.21875" style="1" bestFit="1" customWidth="1"/>
    <col min="27" max="27" width="5.21875" style="1" bestFit="1" customWidth="1"/>
    <col min="28" max="16384" width="8.88671875" style="1"/>
  </cols>
  <sheetData>
    <row r="1" spans="1:27" x14ac:dyDescent="0.3">
      <c r="A1" s="2"/>
      <c r="B1" s="2"/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J1" s="2" t="s">
        <v>19</v>
      </c>
      <c r="K1" s="2" t="s">
        <v>20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T1" s="2" t="s">
        <v>19</v>
      </c>
      <c r="U1" s="2" t="s">
        <v>20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3">
      <c r="A2" s="3" t="s">
        <v>0</v>
      </c>
      <c r="B2" s="3" t="s">
        <v>10</v>
      </c>
      <c r="C2" s="4">
        <v>2948826296.5093246</v>
      </c>
      <c r="D2" s="4">
        <v>8333144779.3025637</v>
      </c>
      <c r="E2" s="4">
        <v>3412288242.2122378</v>
      </c>
      <c r="F2" s="4">
        <v>22308451338.044861</v>
      </c>
      <c r="G2" s="4">
        <v>15540067088.731924</v>
      </c>
      <c r="H2" s="4">
        <v>1385178282.9138474</v>
      </c>
      <c r="J2" s="1" t="str">
        <f t="shared" ref="J2:Q2" si="0">A2</f>
        <v>F1</v>
      </c>
      <c r="K2" s="1" t="str">
        <f t="shared" si="0"/>
        <v>Mean</v>
      </c>
      <c r="L2" s="4">
        <f t="shared" si="0"/>
        <v>2948826296.5093246</v>
      </c>
      <c r="M2" s="4">
        <f t="shared" si="0"/>
        <v>8333144779.3025637</v>
      </c>
      <c r="N2" s="4">
        <f t="shared" si="0"/>
        <v>3412288242.2122378</v>
      </c>
      <c r="O2" s="4">
        <f t="shared" si="0"/>
        <v>22308451338.044861</v>
      </c>
      <c r="P2" s="4">
        <f t="shared" si="0"/>
        <v>15540067088.731924</v>
      </c>
      <c r="Q2" s="4">
        <f t="shared" si="0"/>
        <v>1385178282.9138474</v>
      </c>
      <c r="T2" s="9" t="s">
        <v>0</v>
      </c>
      <c r="U2" s="3" t="s">
        <v>10</v>
      </c>
      <c r="V2" s="1">
        <f>_xlfn.RANK.EQ(Table2[[#This Row],[OLOA]],Table2[[#This Row],[OLOA]:[WOA]],1)</f>
        <v>2</v>
      </c>
      <c r="W2" s="1">
        <f>_xlfn.RANK.EQ(Table2[[#This Row],[LOA]],Table2[[#This Row],[OLOA]:[WOA]],1)</f>
        <v>4</v>
      </c>
      <c r="X2" s="1">
        <f>_xlfn.RANK.EQ(Table2[[#This Row],[PSO]],Table2[[#This Row],[OLOA]:[WOA]],1)</f>
        <v>3</v>
      </c>
      <c r="Y2" s="1">
        <f>_xlfn.RANK.EQ(Table2[[#This Row],[GA]],Table2[[#This Row],[OLOA]:[WOA]],1)</f>
        <v>6</v>
      </c>
      <c r="Z2" s="1">
        <f>_xlfn.RANK.EQ(Table2[[#This Row],[GSA]],Table2[[#This Row],[OLOA]:[WOA]],1)</f>
        <v>5</v>
      </c>
      <c r="AA2" s="1">
        <f>_xlfn.RANK.EQ(Table2[[#This Row],[WOA]],Table2[[#This Row],[OLOA]:[WOA]],1)</f>
        <v>1</v>
      </c>
    </row>
    <row r="3" spans="1:27" x14ac:dyDescent="0.3">
      <c r="A3" s="5" t="s">
        <v>0</v>
      </c>
      <c r="B3" s="5" t="s">
        <v>11</v>
      </c>
      <c r="C3" s="6">
        <v>1894059153.8803196</v>
      </c>
      <c r="D3" s="6">
        <v>3675826548.0493712</v>
      </c>
      <c r="E3" s="6">
        <v>1220050149.2987285</v>
      </c>
      <c r="F3" s="6">
        <v>6301843548.2560625</v>
      </c>
      <c r="G3" s="6">
        <v>5060833449.3929987</v>
      </c>
      <c r="H3" s="6">
        <v>865118905.62194729</v>
      </c>
      <c r="K3" s="1" t="str">
        <f t="shared" ref="K3:K31" si="1">B3</f>
        <v>Std</v>
      </c>
      <c r="L3" s="6">
        <f t="shared" ref="L3:L31" si="2">C3</f>
        <v>1894059153.8803196</v>
      </c>
      <c r="M3" s="6">
        <f t="shared" ref="M3:M31" si="3">D3</f>
        <v>3675826548.0493712</v>
      </c>
      <c r="N3" s="6">
        <f t="shared" ref="N3:N31" si="4">E3</f>
        <v>1220050149.2987285</v>
      </c>
      <c r="O3" s="6">
        <f t="shared" ref="O3:O31" si="5">F3</f>
        <v>6301843548.2560625</v>
      </c>
      <c r="P3" s="6">
        <f t="shared" ref="P3:P31" si="6">G3</f>
        <v>5060833449.3929987</v>
      </c>
      <c r="Q3" s="6">
        <f t="shared" ref="Q3:Q31" si="7">H3</f>
        <v>865118905.62194729</v>
      </c>
      <c r="T3" s="10"/>
      <c r="U3" s="5" t="s">
        <v>11</v>
      </c>
    </row>
    <row r="4" spans="1:27" x14ac:dyDescent="0.3">
      <c r="A4" s="7" t="s">
        <v>0</v>
      </c>
      <c r="B4" s="7" t="s">
        <v>12</v>
      </c>
      <c r="C4" s="8">
        <v>7.9687499999999994E-2</v>
      </c>
      <c r="D4" s="8">
        <v>3.7499999999999999E-2</v>
      </c>
      <c r="E4" s="8">
        <v>8.4375000000000006E-2</v>
      </c>
      <c r="F4" s="8">
        <v>0.1171875</v>
      </c>
      <c r="G4" s="8">
        <v>0.36562499999999998</v>
      </c>
      <c r="H4" s="8">
        <v>0.1015625</v>
      </c>
      <c r="K4" s="1" t="str">
        <f t="shared" si="1"/>
        <v>CPU</v>
      </c>
      <c r="L4" s="8">
        <f t="shared" si="2"/>
        <v>7.9687499999999994E-2</v>
      </c>
      <c r="M4" s="8">
        <f t="shared" si="3"/>
        <v>3.7499999999999999E-2</v>
      </c>
      <c r="N4" s="8">
        <f t="shared" si="4"/>
        <v>8.4375000000000006E-2</v>
      </c>
      <c r="O4" s="8">
        <f t="shared" si="5"/>
        <v>0.1171875</v>
      </c>
      <c r="P4" s="8">
        <f t="shared" si="6"/>
        <v>0.36562499999999998</v>
      </c>
      <c r="Q4" s="8">
        <f t="shared" si="7"/>
        <v>0.1015625</v>
      </c>
      <c r="T4" s="11"/>
      <c r="U4" s="7" t="s">
        <v>12</v>
      </c>
    </row>
    <row r="5" spans="1:27" x14ac:dyDescent="0.3">
      <c r="A5" s="3" t="s">
        <v>1</v>
      </c>
      <c r="B5" s="3" t="s">
        <v>10</v>
      </c>
      <c r="C5" s="4">
        <v>2402.6063189278198</v>
      </c>
      <c r="D5" s="4">
        <v>2745.3911535682628</v>
      </c>
      <c r="E5" s="4">
        <v>2727.5992962967257</v>
      </c>
      <c r="F5" s="4">
        <v>3146.0138031432352</v>
      </c>
      <c r="G5" s="4">
        <v>3280.4557816685665</v>
      </c>
      <c r="H5" s="4">
        <v>2386.1600763419174</v>
      </c>
      <c r="J5" s="1" t="str">
        <f>A5</f>
        <v>F2</v>
      </c>
      <c r="K5" s="1" t="str">
        <f t="shared" si="1"/>
        <v>Mean</v>
      </c>
      <c r="L5" s="4">
        <f t="shared" si="2"/>
        <v>2402.6063189278198</v>
      </c>
      <c r="M5" s="4">
        <f t="shared" si="3"/>
        <v>2745.3911535682628</v>
      </c>
      <c r="N5" s="4">
        <f t="shared" si="4"/>
        <v>2727.5992962967257</v>
      </c>
      <c r="O5" s="4">
        <f t="shared" si="5"/>
        <v>3146.0138031432352</v>
      </c>
      <c r="P5" s="4">
        <f t="shared" si="6"/>
        <v>3280.4557816685665</v>
      </c>
      <c r="Q5" s="4">
        <f t="shared" si="7"/>
        <v>2386.1600763419174</v>
      </c>
      <c r="T5" s="9" t="s">
        <v>1</v>
      </c>
      <c r="U5" s="3" t="s">
        <v>10</v>
      </c>
      <c r="V5" s="1">
        <f>_xlfn.RANK.EQ(Table2[[#This Row],[OLOA]],Table2[[#This Row],[OLOA]:[WOA]],1)</f>
        <v>2</v>
      </c>
      <c r="W5" s="1">
        <f>_xlfn.RANK.EQ(Table2[[#This Row],[LOA]],Table2[[#This Row],[OLOA]:[WOA]],1)</f>
        <v>4</v>
      </c>
      <c r="X5" s="1">
        <f>_xlfn.RANK.EQ(Table2[[#This Row],[PSO]],Table2[[#This Row],[OLOA]:[WOA]],1)</f>
        <v>3</v>
      </c>
      <c r="Y5" s="1">
        <f>_xlfn.RANK.EQ(Table2[[#This Row],[GA]],Table2[[#This Row],[OLOA]:[WOA]],1)</f>
        <v>5</v>
      </c>
      <c r="Z5" s="1">
        <f>_xlfn.RANK.EQ(Table2[[#This Row],[GSA]],Table2[[#This Row],[OLOA]:[WOA]],1)</f>
        <v>6</v>
      </c>
      <c r="AA5" s="1">
        <f>_xlfn.RANK.EQ(Table2[[#This Row],[WOA]],Table2[[#This Row],[OLOA]:[WOA]],1)</f>
        <v>1</v>
      </c>
    </row>
    <row r="6" spans="1:27" x14ac:dyDescent="0.3">
      <c r="A6" s="5" t="s">
        <v>1</v>
      </c>
      <c r="B6" s="5" t="s">
        <v>11</v>
      </c>
      <c r="C6" s="6">
        <v>395.43655006625136</v>
      </c>
      <c r="D6" s="6">
        <v>296.09939537039452</v>
      </c>
      <c r="E6" s="6">
        <v>236.16782950510546</v>
      </c>
      <c r="F6" s="6">
        <v>203.84727434660212</v>
      </c>
      <c r="G6" s="6">
        <v>346.4101087519889</v>
      </c>
      <c r="H6" s="6">
        <v>277.56835343150073</v>
      </c>
      <c r="K6" s="1" t="str">
        <f t="shared" si="1"/>
        <v>Std</v>
      </c>
      <c r="L6" s="6">
        <f t="shared" si="2"/>
        <v>395.43655006625136</v>
      </c>
      <c r="M6" s="6">
        <f t="shared" si="3"/>
        <v>296.09939537039452</v>
      </c>
      <c r="N6" s="6">
        <f t="shared" si="4"/>
        <v>236.16782950510546</v>
      </c>
      <c r="O6" s="6">
        <f t="shared" si="5"/>
        <v>203.84727434660212</v>
      </c>
      <c r="P6" s="6">
        <f t="shared" si="6"/>
        <v>346.4101087519889</v>
      </c>
      <c r="Q6" s="6">
        <f t="shared" si="7"/>
        <v>277.56835343150073</v>
      </c>
      <c r="T6" s="10"/>
      <c r="U6" s="5" t="s">
        <v>11</v>
      </c>
    </row>
    <row r="7" spans="1:27" x14ac:dyDescent="0.3">
      <c r="A7" s="7" t="s">
        <v>1</v>
      </c>
      <c r="B7" s="7" t="s">
        <v>12</v>
      </c>
      <c r="C7" s="8">
        <v>0.1125</v>
      </c>
      <c r="D7" s="8">
        <v>3.5937499999999997E-2</v>
      </c>
      <c r="E7" s="8">
        <v>5.7812500000000003E-2</v>
      </c>
      <c r="F7" s="8">
        <v>0.10312499999999999</v>
      </c>
      <c r="G7" s="8">
        <v>0.35312500000000002</v>
      </c>
      <c r="H7" s="8">
        <v>8.2812499999999997E-2</v>
      </c>
      <c r="K7" s="1" t="str">
        <f t="shared" si="1"/>
        <v>CPU</v>
      </c>
      <c r="L7" s="8">
        <f t="shared" si="2"/>
        <v>0.1125</v>
      </c>
      <c r="M7" s="8">
        <f t="shared" si="3"/>
        <v>3.5937499999999997E-2</v>
      </c>
      <c r="N7" s="8">
        <f t="shared" si="4"/>
        <v>5.7812500000000003E-2</v>
      </c>
      <c r="O7" s="8">
        <f t="shared" si="5"/>
        <v>0.10312499999999999</v>
      </c>
      <c r="P7" s="8">
        <f t="shared" si="6"/>
        <v>0.35312500000000002</v>
      </c>
      <c r="Q7" s="8">
        <f t="shared" si="7"/>
        <v>8.2812499999999997E-2</v>
      </c>
      <c r="T7" s="11"/>
      <c r="U7" s="7" t="s">
        <v>12</v>
      </c>
    </row>
    <row r="8" spans="1:27" x14ac:dyDescent="0.3">
      <c r="A8" s="3" t="s">
        <v>2</v>
      </c>
      <c r="B8" s="3" t="s">
        <v>10</v>
      </c>
      <c r="C8" s="4">
        <v>790.15925677952487</v>
      </c>
      <c r="D8" s="4">
        <v>789.11779723784048</v>
      </c>
      <c r="E8" s="4">
        <v>942.46408234532828</v>
      </c>
      <c r="F8" s="4">
        <v>1138.1267976927011</v>
      </c>
      <c r="G8" s="4">
        <v>806.42809996463279</v>
      </c>
      <c r="H8" s="4">
        <v>819.53958050660697</v>
      </c>
      <c r="J8" s="1" t="str">
        <f>A8</f>
        <v>F3</v>
      </c>
      <c r="K8" s="1" t="str">
        <f t="shared" si="1"/>
        <v>Mean</v>
      </c>
      <c r="L8" s="4">
        <f t="shared" si="2"/>
        <v>790.15925677952487</v>
      </c>
      <c r="M8" s="4">
        <f t="shared" si="3"/>
        <v>789.11779723784048</v>
      </c>
      <c r="N8" s="4">
        <f t="shared" si="4"/>
        <v>942.46408234532828</v>
      </c>
      <c r="O8" s="4">
        <f t="shared" si="5"/>
        <v>1138.1267976927011</v>
      </c>
      <c r="P8" s="4">
        <f t="shared" si="6"/>
        <v>806.42809996463279</v>
      </c>
      <c r="Q8" s="4">
        <f t="shared" si="7"/>
        <v>819.53958050660697</v>
      </c>
      <c r="T8" s="9" t="s">
        <v>2</v>
      </c>
      <c r="U8" s="3" t="s">
        <v>10</v>
      </c>
      <c r="V8" s="1">
        <f>_xlfn.RANK.EQ(Table2[[#This Row],[OLOA]],Table2[[#This Row],[OLOA]:[WOA]],1)</f>
        <v>2</v>
      </c>
      <c r="W8" s="1">
        <f>_xlfn.RANK.EQ(Table2[[#This Row],[LOA]],Table2[[#This Row],[OLOA]:[WOA]],1)</f>
        <v>1</v>
      </c>
      <c r="X8" s="1">
        <f>_xlfn.RANK.EQ(Table2[[#This Row],[PSO]],Table2[[#This Row],[OLOA]:[WOA]],1)</f>
        <v>5</v>
      </c>
      <c r="Y8" s="1">
        <f>_xlfn.RANK.EQ(Table2[[#This Row],[GA]],Table2[[#This Row],[OLOA]:[WOA]],1)</f>
        <v>6</v>
      </c>
      <c r="Z8" s="1">
        <f>_xlfn.RANK.EQ(Table2[[#This Row],[GSA]],Table2[[#This Row],[OLOA]:[WOA]],1)</f>
        <v>3</v>
      </c>
      <c r="AA8" s="1">
        <f>_xlfn.RANK.EQ(Table2[[#This Row],[WOA]],Table2[[#This Row],[OLOA]:[WOA]],1)</f>
        <v>4</v>
      </c>
    </row>
    <row r="9" spans="1:27" x14ac:dyDescent="0.3">
      <c r="A9" s="5" t="s">
        <v>2</v>
      </c>
      <c r="B9" s="5" t="s">
        <v>11</v>
      </c>
      <c r="C9" s="6">
        <v>41.086069360985682</v>
      </c>
      <c r="D9" s="6">
        <v>24.827422318509619</v>
      </c>
      <c r="E9" s="6">
        <v>74.399322654232037</v>
      </c>
      <c r="F9" s="6">
        <v>67.854282008038211</v>
      </c>
      <c r="G9" s="6">
        <v>20.554495290311856</v>
      </c>
      <c r="H9" s="6">
        <v>37.870316538939768</v>
      </c>
      <c r="K9" s="1" t="str">
        <f t="shared" si="1"/>
        <v>Std</v>
      </c>
      <c r="L9" s="6">
        <f t="shared" si="2"/>
        <v>41.086069360985682</v>
      </c>
      <c r="M9" s="6">
        <f t="shared" si="3"/>
        <v>24.827422318509619</v>
      </c>
      <c r="N9" s="6">
        <f t="shared" si="4"/>
        <v>74.399322654232037</v>
      </c>
      <c r="O9" s="6">
        <f t="shared" si="5"/>
        <v>67.854282008038211</v>
      </c>
      <c r="P9" s="6">
        <f t="shared" si="6"/>
        <v>20.554495290311856</v>
      </c>
      <c r="Q9" s="6">
        <f t="shared" si="7"/>
        <v>37.870316538939768</v>
      </c>
      <c r="T9" s="10"/>
      <c r="U9" s="5" t="s">
        <v>11</v>
      </c>
    </row>
    <row r="10" spans="1:27" x14ac:dyDescent="0.3">
      <c r="A10" s="7" t="s">
        <v>2</v>
      </c>
      <c r="B10" s="7" t="s">
        <v>12</v>
      </c>
      <c r="C10" s="8">
        <v>0.121875</v>
      </c>
      <c r="D10" s="8">
        <v>3.2812500000000001E-2</v>
      </c>
      <c r="E10" s="8">
        <v>5.7812500000000003E-2</v>
      </c>
      <c r="F10" s="8">
        <v>0.1125</v>
      </c>
      <c r="G10" s="8">
        <v>0.23906250000000001</v>
      </c>
      <c r="H10" s="8">
        <v>3.4375000000000003E-2</v>
      </c>
      <c r="K10" s="1" t="str">
        <f t="shared" si="1"/>
        <v>CPU</v>
      </c>
      <c r="L10" s="8">
        <f t="shared" si="2"/>
        <v>0.121875</v>
      </c>
      <c r="M10" s="8">
        <f t="shared" si="3"/>
        <v>3.2812500000000001E-2</v>
      </c>
      <c r="N10" s="8">
        <f t="shared" si="4"/>
        <v>5.7812500000000003E-2</v>
      </c>
      <c r="O10" s="8">
        <f t="shared" si="5"/>
        <v>0.1125</v>
      </c>
      <c r="P10" s="8">
        <f t="shared" si="6"/>
        <v>0.23906250000000001</v>
      </c>
      <c r="Q10" s="8">
        <f t="shared" si="7"/>
        <v>3.4375000000000003E-2</v>
      </c>
      <c r="T10" s="11"/>
      <c r="U10" s="7" t="s">
        <v>12</v>
      </c>
    </row>
    <row r="11" spans="1:27" x14ac:dyDescent="0.3">
      <c r="A11" s="3" t="s">
        <v>3</v>
      </c>
      <c r="B11" s="3" t="s">
        <v>10</v>
      </c>
      <c r="C11" s="4">
        <v>8614.3852893988151</v>
      </c>
      <c r="D11" s="4">
        <v>323945.86153620866</v>
      </c>
      <c r="E11" s="4">
        <v>2865.0667888400103</v>
      </c>
      <c r="F11" s="4">
        <v>1256406.7259859333</v>
      </c>
      <c r="G11" s="4">
        <v>472161.43822775612</v>
      </c>
      <c r="H11" s="4">
        <v>1938.2981620389746</v>
      </c>
      <c r="J11" s="1" t="str">
        <f>A11</f>
        <v>F4</v>
      </c>
      <c r="K11" s="1" t="str">
        <f t="shared" si="1"/>
        <v>Mean</v>
      </c>
      <c r="L11" s="4">
        <f t="shared" si="2"/>
        <v>8614.3852893988151</v>
      </c>
      <c r="M11" s="4">
        <f t="shared" si="3"/>
        <v>323945.86153620866</v>
      </c>
      <c r="N11" s="4">
        <f t="shared" si="4"/>
        <v>2865.0667888400103</v>
      </c>
      <c r="O11" s="4">
        <f t="shared" si="5"/>
        <v>1256406.7259859333</v>
      </c>
      <c r="P11" s="4">
        <f t="shared" si="6"/>
        <v>472161.43822775612</v>
      </c>
      <c r="Q11" s="4">
        <f t="shared" si="7"/>
        <v>1938.2981620389746</v>
      </c>
      <c r="T11" s="9" t="s">
        <v>3</v>
      </c>
      <c r="U11" s="3" t="s">
        <v>10</v>
      </c>
      <c r="V11" s="1">
        <f>_xlfn.RANK.EQ(Table2[[#This Row],[OLOA]],Table2[[#This Row],[OLOA]:[WOA]],1)</f>
        <v>3</v>
      </c>
      <c r="W11" s="1">
        <f>_xlfn.RANK.EQ(Table2[[#This Row],[LOA]],Table2[[#This Row],[OLOA]:[WOA]],1)</f>
        <v>4</v>
      </c>
      <c r="X11" s="1">
        <f>_xlfn.RANK.EQ(Table2[[#This Row],[PSO]],Table2[[#This Row],[OLOA]:[WOA]],1)</f>
        <v>2</v>
      </c>
      <c r="Y11" s="1">
        <f>_xlfn.RANK.EQ(Table2[[#This Row],[GA]],Table2[[#This Row],[OLOA]:[WOA]],1)</f>
        <v>6</v>
      </c>
      <c r="Z11" s="1">
        <f>_xlfn.RANK.EQ(Table2[[#This Row],[GSA]],Table2[[#This Row],[OLOA]:[WOA]],1)</f>
        <v>5</v>
      </c>
      <c r="AA11" s="1">
        <f>_xlfn.RANK.EQ(Table2[[#This Row],[WOA]],Table2[[#This Row],[OLOA]:[WOA]],1)</f>
        <v>1</v>
      </c>
    </row>
    <row r="12" spans="1:27" x14ac:dyDescent="0.3">
      <c r="A12" s="5" t="s">
        <v>3</v>
      </c>
      <c r="B12" s="5" t="s">
        <v>11</v>
      </c>
      <c r="C12" s="6">
        <v>12802.722149803132</v>
      </c>
      <c r="D12" s="6">
        <v>302859.85215848987</v>
      </c>
      <c r="E12" s="6">
        <v>1343.6222326094123</v>
      </c>
      <c r="F12" s="6">
        <v>1959063.7156336843</v>
      </c>
      <c r="G12" s="6">
        <v>505747.90978819848</v>
      </c>
      <c r="H12" s="6">
        <v>35.872513765868504</v>
      </c>
      <c r="K12" s="1" t="str">
        <f t="shared" si="1"/>
        <v>Std</v>
      </c>
      <c r="L12" s="6">
        <f t="shared" si="2"/>
        <v>12802.722149803132</v>
      </c>
      <c r="M12" s="6">
        <f t="shared" si="3"/>
        <v>302859.85215848987</v>
      </c>
      <c r="N12" s="6">
        <f t="shared" si="4"/>
        <v>1343.6222326094123</v>
      </c>
      <c r="O12" s="6">
        <f t="shared" si="5"/>
        <v>1959063.7156336843</v>
      </c>
      <c r="P12" s="6">
        <f t="shared" si="6"/>
        <v>505747.90978819848</v>
      </c>
      <c r="Q12" s="6">
        <f t="shared" si="7"/>
        <v>35.872513765868504</v>
      </c>
      <c r="T12" s="10"/>
      <c r="U12" s="5" t="s">
        <v>11</v>
      </c>
    </row>
    <row r="13" spans="1:27" x14ac:dyDescent="0.3">
      <c r="A13" s="7" t="s">
        <v>3</v>
      </c>
      <c r="B13" s="7" t="s">
        <v>12</v>
      </c>
      <c r="C13" s="8">
        <v>2.0312500000000001E-2</v>
      </c>
      <c r="D13" s="8">
        <v>9.3749999999999997E-3</v>
      </c>
      <c r="E13" s="8">
        <v>2.0312500000000001E-2</v>
      </c>
      <c r="F13" s="8">
        <v>3.125E-2</v>
      </c>
      <c r="G13" s="8">
        <v>0.1</v>
      </c>
      <c r="H13" s="8">
        <v>2.6562499999999999E-2</v>
      </c>
      <c r="K13" s="1" t="str">
        <f t="shared" si="1"/>
        <v>CPU</v>
      </c>
      <c r="L13" s="8">
        <f t="shared" si="2"/>
        <v>2.0312500000000001E-2</v>
      </c>
      <c r="M13" s="8">
        <f t="shared" si="3"/>
        <v>9.3749999999999997E-3</v>
      </c>
      <c r="N13" s="8">
        <f t="shared" si="4"/>
        <v>2.0312500000000001E-2</v>
      </c>
      <c r="O13" s="8">
        <f t="shared" si="5"/>
        <v>3.125E-2</v>
      </c>
      <c r="P13" s="8">
        <f t="shared" si="6"/>
        <v>0.1</v>
      </c>
      <c r="Q13" s="8">
        <f t="shared" si="7"/>
        <v>2.6562499999999999E-2</v>
      </c>
      <c r="T13" s="11"/>
      <c r="U13" s="7" t="s">
        <v>12</v>
      </c>
    </row>
    <row r="14" spans="1:27" x14ac:dyDescent="0.3">
      <c r="A14" s="3" t="s">
        <v>4</v>
      </c>
      <c r="B14" s="3" t="s">
        <v>10</v>
      </c>
      <c r="C14" s="4">
        <v>378064.50383185234</v>
      </c>
      <c r="D14" s="4">
        <v>1030364.0452988418</v>
      </c>
      <c r="E14" s="4">
        <v>565520.82911179704</v>
      </c>
      <c r="F14" s="4">
        <v>17451920.486337304</v>
      </c>
      <c r="G14" s="4">
        <v>1031685.513815792</v>
      </c>
      <c r="H14" s="4">
        <v>575631.51972874312</v>
      </c>
      <c r="J14" s="1" t="str">
        <f>A14</f>
        <v>F5</v>
      </c>
      <c r="K14" s="1" t="str">
        <f t="shared" si="1"/>
        <v>Mean</v>
      </c>
      <c r="L14" s="4">
        <f t="shared" si="2"/>
        <v>378064.50383185234</v>
      </c>
      <c r="M14" s="4">
        <f t="shared" si="3"/>
        <v>1030364.0452988418</v>
      </c>
      <c r="N14" s="4">
        <f t="shared" si="4"/>
        <v>565520.82911179704</v>
      </c>
      <c r="O14" s="4">
        <f t="shared" si="5"/>
        <v>17451920.486337304</v>
      </c>
      <c r="P14" s="4">
        <f t="shared" si="6"/>
        <v>1031685.513815792</v>
      </c>
      <c r="Q14" s="4">
        <f t="shared" si="7"/>
        <v>575631.51972874312</v>
      </c>
      <c r="T14" s="9" t="s">
        <v>4</v>
      </c>
      <c r="U14" s="3" t="s">
        <v>10</v>
      </c>
      <c r="V14" s="1">
        <f>_xlfn.RANK.EQ(Table2[[#This Row],[OLOA]],Table2[[#This Row],[OLOA]:[WOA]],1)</f>
        <v>1</v>
      </c>
      <c r="W14" s="1">
        <f>_xlfn.RANK.EQ(Table2[[#This Row],[LOA]],Table2[[#This Row],[OLOA]:[WOA]],1)</f>
        <v>4</v>
      </c>
      <c r="X14" s="1">
        <f>_xlfn.RANK.EQ(Table2[[#This Row],[PSO]],Table2[[#This Row],[OLOA]:[WOA]],1)</f>
        <v>2</v>
      </c>
      <c r="Y14" s="1">
        <f>_xlfn.RANK.EQ(Table2[[#This Row],[GA]],Table2[[#This Row],[OLOA]:[WOA]],1)</f>
        <v>6</v>
      </c>
      <c r="Z14" s="1">
        <f>_xlfn.RANK.EQ(Table2[[#This Row],[GSA]],Table2[[#This Row],[OLOA]:[WOA]],1)</f>
        <v>5</v>
      </c>
      <c r="AA14" s="1">
        <f>_xlfn.RANK.EQ(Table2[[#This Row],[WOA]],Table2[[#This Row],[OLOA]:[WOA]],1)</f>
        <v>3</v>
      </c>
    </row>
    <row r="15" spans="1:27" x14ac:dyDescent="0.3">
      <c r="A15" s="5" t="s">
        <v>4</v>
      </c>
      <c r="B15" s="5" t="s">
        <v>11</v>
      </c>
      <c r="C15" s="6">
        <v>199815.78126190885</v>
      </c>
      <c r="D15" s="6">
        <v>926972.71358017297</v>
      </c>
      <c r="E15" s="6">
        <v>863301.93140060257</v>
      </c>
      <c r="F15" s="6">
        <v>21769812.420073036</v>
      </c>
      <c r="G15" s="6">
        <v>881701.4599509621</v>
      </c>
      <c r="H15" s="6">
        <v>851397.44619939255</v>
      </c>
      <c r="K15" s="1" t="str">
        <f t="shared" si="1"/>
        <v>Std</v>
      </c>
      <c r="L15" s="6">
        <f t="shared" si="2"/>
        <v>199815.78126190885</v>
      </c>
      <c r="M15" s="6">
        <f t="shared" si="3"/>
        <v>926972.71358017297</v>
      </c>
      <c r="N15" s="6">
        <f t="shared" si="4"/>
        <v>863301.93140060257</v>
      </c>
      <c r="O15" s="6">
        <f t="shared" si="5"/>
        <v>21769812.420073036</v>
      </c>
      <c r="P15" s="6">
        <f t="shared" si="6"/>
        <v>881701.4599509621</v>
      </c>
      <c r="Q15" s="6">
        <f t="shared" si="7"/>
        <v>851397.44619939255</v>
      </c>
      <c r="T15" s="10"/>
      <c r="U15" s="5" t="s">
        <v>11</v>
      </c>
    </row>
    <row r="16" spans="1:27" x14ac:dyDescent="0.3">
      <c r="A16" s="7" t="s">
        <v>4</v>
      </c>
      <c r="B16" s="7" t="s">
        <v>12</v>
      </c>
      <c r="C16" s="8">
        <v>2.0312500000000001E-2</v>
      </c>
      <c r="D16" s="8">
        <v>1.2500000000000001E-2</v>
      </c>
      <c r="E16" s="8">
        <v>2.5000000000000001E-2</v>
      </c>
      <c r="F16" s="8">
        <v>3.5937499999999997E-2</v>
      </c>
      <c r="G16" s="8">
        <v>0.11093749999999999</v>
      </c>
      <c r="H16" s="8">
        <v>2.1874999999999999E-2</v>
      </c>
      <c r="K16" s="1" t="str">
        <f t="shared" si="1"/>
        <v>CPU</v>
      </c>
      <c r="L16" s="8">
        <f t="shared" si="2"/>
        <v>2.0312500000000001E-2</v>
      </c>
      <c r="M16" s="8">
        <f t="shared" si="3"/>
        <v>1.2500000000000001E-2</v>
      </c>
      <c r="N16" s="8">
        <f t="shared" si="4"/>
        <v>2.5000000000000001E-2</v>
      </c>
      <c r="O16" s="8">
        <f t="shared" si="5"/>
        <v>3.5937499999999997E-2</v>
      </c>
      <c r="P16" s="8">
        <f t="shared" si="6"/>
        <v>0.11093749999999999</v>
      </c>
      <c r="Q16" s="8">
        <f t="shared" si="7"/>
        <v>2.1874999999999999E-2</v>
      </c>
      <c r="T16" s="11"/>
      <c r="U16" s="7" t="s">
        <v>12</v>
      </c>
    </row>
    <row r="17" spans="1:27" x14ac:dyDescent="0.3">
      <c r="A17" s="3" t="s">
        <v>5</v>
      </c>
      <c r="B17" s="3" t="s">
        <v>10</v>
      </c>
      <c r="C17" s="4">
        <v>1641.7392346061049</v>
      </c>
      <c r="D17" s="4">
        <v>1620.8564906907288</v>
      </c>
      <c r="E17" s="4">
        <v>1616.9238646355511</v>
      </c>
      <c r="F17" s="4">
        <v>1663.0633666811086</v>
      </c>
      <c r="G17" s="4">
        <v>1642.5893282132067</v>
      </c>
      <c r="H17" s="4">
        <v>1630.0409063020013</v>
      </c>
      <c r="J17" s="1" t="str">
        <f>A17</f>
        <v>F6</v>
      </c>
      <c r="K17" s="1" t="str">
        <f t="shared" si="1"/>
        <v>Mean</v>
      </c>
      <c r="L17" s="4">
        <f t="shared" si="2"/>
        <v>1641.7392346061049</v>
      </c>
      <c r="M17" s="4">
        <f t="shared" si="3"/>
        <v>1620.8564906907288</v>
      </c>
      <c r="N17" s="4">
        <f t="shared" si="4"/>
        <v>1616.9238646355511</v>
      </c>
      <c r="O17" s="4">
        <f t="shared" si="5"/>
        <v>1663.0633666811086</v>
      </c>
      <c r="P17" s="4">
        <f t="shared" si="6"/>
        <v>1642.5893282132067</v>
      </c>
      <c r="Q17" s="4">
        <f t="shared" si="7"/>
        <v>1630.0409063020013</v>
      </c>
      <c r="T17" s="9" t="s">
        <v>5</v>
      </c>
      <c r="U17" s="3" t="s">
        <v>10</v>
      </c>
      <c r="V17" s="1">
        <f>_xlfn.RANK.EQ(Table2[[#This Row],[OLOA]],Table2[[#This Row],[OLOA]:[WOA]],1)</f>
        <v>4</v>
      </c>
      <c r="W17" s="1">
        <f>_xlfn.RANK.EQ(Table2[[#This Row],[LOA]],Table2[[#This Row],[OLOA]:[WOA]],1)</f>
        <v>2</v>
      </c>
      <c r="X17" s="1">
        <f>_xlfn.RANK.EQ(Table2[[#This Row],[PSO]],Table2[[#This Row],[OLOA]:[WOA]],1)</f>
        <v>1</v>
      </c>
      <c r="Y17" s="1">
        <f>_xlfn.RANK.EQ(Table2[[#This Row],[GA]],Table2[[#This Row],[OLOA]:[WOA]],1)</f>
        <v>6</v>
      </c>
      <c r="Z17" s="1">
        <f>_xlfn.RANK.EQ(Table2[[#This Row],[GSA]],Table2[[#This Row],[OLOA]:[WOA]],1)</f>
        <v>5</v>
      </c>
      <c r="AA17" s="1">
        <f>_xlfn.RANK.EQ(Table2[[#This Row],[WOA]],Table2[[#This Row],[OLOA]:[WOA]],1)</f>
        <v>3</v>
      </c>
    </row>
    <row r="18" spans="1:27" x14ac:dyDescent="0.3">
      <c r="A18" s="5" t="s">
        <v>5</v>
      </c>
      <c r="B18" s="5" t="s">
        <v>11</v>
      </c>
      <c r="C18" s="6">
        <v>24.447862035703348</v>
      </c>
      <c r="D18" s="6">
        <v>19.700401166588737</v>
      </c>
      <c r="E18" s="6">
        <v>27.663133902858</v>
      </c>
      <c r="F18" s="6">
        <v>29.265398206925681</v>
      </c>
      <c r="G18" s="6">
        <v>30.876034148367985</v>
      </c>
      <c r="H18" s="6">
        <v>24.165316745220988</v>
      </c>
      <c r="K18" s="1" t="str">
        <f t="shared" si="1"/>
        <v>Std</v>
      </c>
      <c r="L18" s="6">
        <f t="shared" si="2"/>
        <v>24.447862035703348</v>
      </c>
      <c r="M18" s="6">
        <f t="shared" si="3"/>
        <v>19.700401166588737</v>
      </c>
      <c r="N18" s="6">
        <f t="shared" si="4"/>
        <v>27.663133902858</v>
      </c>
      <c r="O18" s="6">
        <f t="shared" si="5"/>
        <v>29.265398206925681</v>
      </c>
      <c r="P18" s="6">
        <f t="shared" si="6"/>
        <v>30.876034148367985</v>
      </c>
      <c r="Q18" s="6">
        <f t="shared" si="7"/>
        <v>24.165316745220988</v>
      </c>
      <c r="T18" s="10"/>
      <c r="U18" s="5" t="s">
        <v>11</v>
      </c>
    </row>
    <row r="19" spans="1:27" x14ac:dyDescent="0.3">
      <c r="A19" s="7" t="s">
        <v>5</v>
      </c>
      <c r="B19" s="7" t="s">
        <v>12</v>
      </c>
      <c r="C19" s="8">
        <v>2.8125000000000001E-2</v>
      </c>
      <c r="D19" s="8">
        <v>2.34375E-2</v>
      </c>
      <c r="E19" s="8">
        <v>2.34375E-2</v>
      </c>
      <c r="F19" s="8">
        <v>3.7499999999999999E-2</v>
      </c>
      <c r="G19" s="8">
        <v>0.109375</v>
      </c>
      <c r="H19" s="8">
        <v>2.34375E-2</v>
      </c>
      <c r="K19" s="1" t="str">
        <f t="shared" si="1"/>
        <v>CPU</v>
      </c>
      <c r="L19" s="8">
        <f t="shared" si="2"/>
        <v>2.8125000000000001E-2</v>
      </c>
      <c r="M19" s="8">
        <f t="shared" si="3"/>
        <v>2.34375E-2</v>
      </c>
      <c r="N19" s="8">
        <f t="shared" si="4"/>
        <v>2.34375E-2</v>
      </c>
      <c r="O19" s="8">
        <f t="shared" si="5"/>
        <v>3.7499999999999999E-2</v>
      </c>
      <c r="P19" s="8">
        <f t="shared" si="6"/>
        <v>0.109375</v>
      </c>
      <c r="Q19" s="8">
        <f t="shared" si="7"/>
        <v>2.34375E-2</v>
      </c>
      <c r="T19" s="11"/>
      <c r="U19" s="7" t="s">
        <v>12</v>
      </c>
    </row>
    <row r="20" spans="1:27" x14ac:dyDescent="0.3">
      <c r="A20" s="3" t="s">
        <v>6</v>
      </c>
      <c r="B20" s="3" t="s">
        <v>10</v>
      </c>
      <c r="C20" s="4">
        <v>100633.01223543155</v>
      </c>
      <c r="D20" s="4">
        <v>389730.85185214801</v>
      </c>
      <c r="E20" s="4">
        <v>397337.66197709832</v>
      </c>
      <c r="F20" s="4">
        <v>8798032.9505904354</v>
      </c>
      <c r="G20" s="4">
        <v>1446356.9185846734</v>
      </c>
      <c r="H20" s="4">
        <v>1241030.7423711212</v>
      </c>
      <c r="J20" s="1" t="str">
        <f>A20</f>
        <v>F7</v>
      </c>
      <c r="K20" s="1" t="str">
        <f t="shared" si="1"/>
        <v>Mean</v>
      </c>
      <c r="L20" s="4">
        <f t="shared" si="2"/>
        <v>100633.01223543155</v>
      </c>
      <c r="M20" s="4">
        <f t="shared" si="3"/>
        <v>389730.85185214801</v>
      </c>
      <c r="N20" s="4">
        <f t="shared" si="4"/>
        <v>397337.66197709832</v>
      </c>
      <c r="O20" s="4">
        <f t="shared" si="5"/>
        <v>8798032.9505904354</v>
      </c>
      <c r="P20" s="4">
        <f t="shared" si="6"/>
        <v>1446356.9185846734</v>
      </c>
      <c r="Q20" s="4">
        <f t="shared" si="7"/>
        <v>1241030.7423711212</v>
      </c>
      <c r="T20" s="9" t="s">
        <v>6</v>
      </c>
      <c r="U20" s="3" t="s">
        <v>10</v>
      </c>
      <c r="V20" s="1">
        <f>_xlfn.RANK.EQ(Table2[[#This Row],[OLOA]],Table2[[#This Row],[OLOA]:[WOA]],1)</f>
        <v>1</v>
      </c>
      <c r="W20" s="1">
        <f>_xlfn.RANK.EQ(Table2[[#This Row],[LOA]],Table2[[#This Row],[OLOA]:[WOA]],1)</f>
        <v>2</v>
      </c>
      <c r="X20" s="1">
        <f>_xlfn.RANK.EQ(Table2[[#This Row],[PSO]],Table2[[#This Row],[OLOA]:[WOA]],1)</f>
        <v>3</v>
      </c>
      <c r="Y20" s="1">
        <f>_xlfn.RANK.EQ(Table2[[#This Row],[GA]],Table2[[#This Row],[OLOA]:[WOA]],1)</f>
        <v>6</v>
      </c>
      <c r="Z20" s="1">
        <f>_xlfn.RANK.EQ(Table2[[#This Row],[GSA]],Table2[[#This Row],[OLOA]:[WOA]],1)</f>
        <v>5</v>
      </c>
      <c r="AA20" s="1">
        <f>_xlfn.RANK.EQ(Table2[[#This Row],[WOA]],Table2[[#This Row],[OLOA]:[WOA]],1)</f>
        <v>4</v>
      </c>
    </row>
    <row r="21" spans="1:27" x14ac:dyDescent="0.3">
      <c r="A21" s="5" t="s">
        <v>6</v>
      </c>
      <c r="B21" s="5" t="s">
        <v>11</v>
      </c>
      <c r="C21" s="6">
        <v>173853.77957049091</v>
      </c>
      <c r="D21" s="6">
        <v>813030.81448282348</v>
      </c>
      <c r="E21" s="6">
        <v>1048473.2828200789</v>
      </c>
      <c r="F21" s="6">
        <v>15428655.415057499</v>
      </c>
      <c r="G21" s="6">
        <v>930122.49254286906</v>
      </c>
      <c r="H21" s="6">
        <v>1015118.4278908874</v>
      </c>
      <c r="K21" s="1" t="str">
        <f t="shared" si="1"/>
        <v>Std</v>
      </c>
      <c r="L21" s="6">
        <f t="shared" si="2"/>
        <v>173853.77957049091</v>
      </c>
      <c r="M21" s="6">
        <f t="shared" si="3"/>
        <v>813030.81448282348</v>
      </c>
      <c r="N21" s="6">
        <f t="shared" si="4"/>
        <v>1048473.2828200789</v>
      </c>
      <c r="O21" s="6">
        <f t="shared" si="5"/>
        <v>15428655.415057499</v>
      </c>
      <c r="P21" s="6">
        <f t="shared" si="6"/>
        <v>930122.49254286906</v>
      </c>
      <c r="Q21" s="6">
        <f t="shared" si="7"/>
        <v>1015118.4278908874</v>
      </c>
      <c r="T21" s="10"/>
      <c r="U21" s="5" t="s">
        <v>11</v>
      </c>
    </row>
    <row r="22" spans="1:27" x14ac:dyDescent="0.3">
      <c r="A22" s="7" t="s">
        <v>6</v>
      </c>
      <c r="B22" s="7" t="s">
        <v>12</v>
      </c>
      <c r="C22" s="8">
        <v>1.7187500000000001E-2</v>
      </c>
      <c r="D22" s="8">
        <v>1.5625E-2</v>
      </c>
      <c r="E22" s="8">
        <v>2.0312500000000001E-2</v>
      </c>
      <c r="F22" s="8">
        <v>4.3749999999999997E-2</v>
      </c>
      <c r="G22" s="8">
        <v>0.1125</v>
      </c>
      <c r="H22" s="8">
        <v>2.8125000000000001E-2</v>
      </c>
      <c r="K22" s="1" t="str">
        <f t="shared" si="1"/>
        <v>CPU</v>
      </c>
      <c r="L22" s="8">
        <f t="shared" si="2"/>
        <v>1.7187500000000001E-2</v>
      </c>
      <c r="M22" s="8">
        <f t="shared" si="3"/>
        <v>1.5625E-2</v>
      </c>
      <c r="N22" s="8">
        <f t="shared" si="4"/>
        <v>2.0312500000000001E-2</v>
      </c>
      <c r="O22" s="8">
        <f t="shared" si="5"/>
        <v>4.3749999999999997E-2</v>
      </c>
      <c r="P22" s="8">
        <f t="shared" si="6"/>
        <v>0.1125</v>
      </c>
      <c r="Q22" s="8">
        <f t="shared" si="7"/>
        <v>2.8125000000000001E-2</v>
      </c>
      <c r="T22" s="11"/>
      <c r="U22" s="7" t="s">
        <v>12</v>
      </c>
    </row>
    <row r="23" spans="1:27" x14ac:dyDescent="0.3">
      <c r="A23" s="3" t="s">
        <v>7</v>
      </c>
      <c r="B23" s="3" t="s">
        <v>10</v>
      </c>
      <c r="C23" s="4">
        <v>2519.0031100566571</v>
      </c>
      <c r="D23" s="4">
        <v>2980.0755468322727</v>
      </c>
      <c r="E23" s="4">
        <v>2734.9833011204432</v>
      </c>
      <c r="F23" s="4">
        <v>3148.7269859514718</v>
      </c>
      <c r="G23" s="4">
        <v>3892.6170934147085</v>
      </c>
      <c r="H23" s="4">
        <v>2610.4206438735882</v>
      </c>
      <c r="J23" s="1" t="str">
        <f>A23</f>
        <v>F8</v>
      </c>
      <c r="K23" s="1" t="str">
        <f t="shared" si="1"/>
        <v>Mean</v>
      </c>
      <c r="L23" s="4">
        <f t="shared" si="2"/>
        <v>2519.0031100566571</v>
      </c>
      <c r="M23" s="4">
        <f t="shared" si="3"/>
        <v>2980.0755468322727</v>
      </c>
      <c r="N23" s="4">
        <f t="shared" si="4"/>
        <v>2734.9833011204432</v>
      </c>
      <c r="O23" s="4">
        <f t="shared" si="5"/>
        <v>3148.7269859514718</v>
      </c>
      <c r="P23" s="4">
        <f t="shared" si="6"/>
        <v>3892.6170934147085</v>
      </c>
      <c r="Q23" s="4">
        <f t="shared" si="7"/>
        <v>2610.4206438735882</v>
      </c>
      <c r="T23" s="9" t="s">
        <v>7</v>
      </c>
      <c r="U23" s="3" t="s">
        <v>10</v>
      </c>
      <c r="V23" s="1">
        <f>_xlfn.RANK.EQ(Table2[[#This Row],[OLOA]],Table2[[#This Row],[OLOA]:[WOA]],1)</f>
        <v>1</v>
      </c>
      <c r="W23" s="1">
        <f>_xlfn.RANK.EQ(Table2[[#This Row],[LOA]],Table2[[#This Row],[OLOA]:[WOA]],1)</f>
        <v>4</v>
      </c>
      <c r="X23" s="1">
        <f>_xlfn.RANK.EQ(Table2[[#This Row],[PSO]],Table2[[#This Row],[OLOA]:[WOA]],1)</f>
        <v>3</v>
      </c>
      <c r="Y23" s="1">
        <f>_xlfn.RANK.EQ(Table2[[#This Row],[GA]],Table2[[#This Row],[OLOA]:[WOA]],1)</f>
        <v>5</v>
      </c>
      <c r="Z23" s="1">
        <f>_xlfn.RANK.EQ(Table2[[#This Row],[GSA]],Table2[[#This Row],[OLOA]:[WOA]],1)</f>
        <v>6</v>
      </c>
      <c r="AA23" s="1">
        <f>_xlfn.RANK.EQ(Table2[[#This Row],[WOA]],Table2[[#This Row],[OLOA]:[WOA]],1)</f>
        <v>2</v>
      </c>
    </row>
    <row r="24" spans="1:27" x14ac:dyDescent="0.3">
      <c r="A24" s="5" t="s">
        <v>7</v>
      </c>
      <c r="B24" s="5" t="s">
        <v>11</v>
      </c>
      <c r="C24" s="6">
        <v>124.95127661446141</v>
      </c>
      <c r="D24" s="6">
        <v>207.63429845755908</v>
      </c>
      <c r="E24" s="6">
        <v>220.54253467061744</v>
      </c>
      <c r="F24" s="6">
        <v>566.00907161986459</v>
      </c>
      <c r="G24" s="6">
        <v>525.03186590382415</v>
      </c>
      <c r="H24" s="6">
        <v>667.26434148432054</v>
      </c>
      <c r="K24" s="1" t="str">
        <f t="shared" si="1"/>
        <v>Std</v>
      </c>
      <c r="L24" s="6">
        <f t="shared" si="2"/>
        <v>124.95127661446141</v>
      </c>
      <c r="M24" s="6">
        <f t="shared" si="3"/>
        <v>207.63429845755908</v>
      </c>
      <c r="N24" s="6">
        <f t="shared" si="4"/>
        <v>220.54253467061744</v>
      </c>
      <c r="O24" s="6">
        <f t="shared" si="5"/>
        <v>566.00907161986459</v>
      </c>
      <c r="P24" s="6">
        <f t="shared" si="6"/>
        <v>525.03186590382415</v>
      </c>
      <c r="Q24" s="6">
        <f t="shared" si="7"/>
        <v>667.26434148432054</v>
      </c>
      <c r="T24" s="10"/>
      <c r="U24" s="5" t="s">
        <v>11</v>
      </c>
    </row>
    <row r="25" spans="1:27" x14ac:dyDescent="0.3">
      <c r="A25" s="7" t="s">
        <v>7</v>
      </c>
      <c r="B25" s="7" t="s">
        <v>12</v>
      </c>
      <c r="C25" s="8">
        <v>6.8750000000000006E-2</v>
      </c>
      <c r="D25" s="8">
        <v>2.1874999999999999E-2</v>
      </c>
      <c r="E25" s="8">
        <v>3.5937499999999997E-2</v>
      </c>
      <c r="F25" s="8">
        <v>4.8437500000000001E-2</v>
      </c>
      <c r="G25" s="8">
        <v>0.1203125</v>
      </c>
      <c r="H25" s="8">
        <v>4.3749999999999997E-2</v>
      </c>
      <c r="K25" s="1" t="str">
        <f t="shared" si="1"/>
        <v>CPU</v>
      </c>
      <c r="L25" s="8">
        <f t="shared" si="2"/>
        <v>6.8750000000000006E-2</v>
      </c>
      <c r="M25" s="8">
        <f t="shared" si="3"/>
        <v>2.1874999999999999E-2</v>
      </c>
      <c r="N25" s="8">
        <f t="shared" si="4"/>
        <v>3.5937499999999997E-2</v>
      </c>
      <c r="O25" s="8">
        <f t="shared" si="5"/>
        <v>4.8437500000000001E-2</v>
      </c>
      <c r="P25" s="8">
        <f t="shared" si="6"/>
        <v>0.1203125</v>
      </c>
      <c r="Q25" s="8">
        <f t="shared" si="7"/>
        <v>4.3749999999999997E-2</v>
      </c>
      <c r="T25" s="11"/>
      <c r="U25" s="7" t="s">
        <v>12</v>
      </c>
    </row>
    <row r="26" spans="1:27" x14ac:dyDescent="0.3">
      <c r="A26" s="3" t="s">
        <v>8</v>
      </c>
      <c r="B26" s="3" t="s">
        <v>10</v>
      </c>
      <c r="C26" s="4">
        <v>2856.547774728248</v>
      </c>
      <c r="D26" s="4">
        <v>2957.7369683477364</v>
      </c>
      <c r="E26" s="4">
        <v>2819.9269335268978</v>
      </c>
      <c r="F26" s="4">
        <v>2926.5046247082651</v>
      </c>
      <c r="G26" s="4">
        <v>2994.2487378763362</v>
      </c>
      <c r="H26" s="4">
        <v>2795.1955245481786</v>
      </c>
      <c r="J26" s="1" t="str">
        <f>A26</f>
        <v>F9</v>
      </c>
      <c r="K26" s="1" t="str">
        <f t="shared" si="1"/>
        <v>Mean</v>
      </c>
      <c r="L26" s="4">
        <f t="shared" si="2"/>
        <v>2856.547774728248</v>
      </c>
      <c r="M26" s="4">
        <f t="shared" si="3"/>
        <v>2957.7369683477364</v>
      </c>
      <c r="N26" s="4">
        <f t="shared" si="4"/>
        <v>2819.9269335268978</v>
      </c>
      <c r="O26" s="4">
        <f t="shared" si="5"/>
        <v>2926.5046247082651</v>
      </c>
      <c r="P26" s="4">
        <f t="shared" si="6"/>
        <v>2994.2487378763362</v>
      </c>
      <c r="Q26" s="4">
        <f t="shared" si="7"/>
        <v>2795.1955245481786</v>
      </c>
      <c r="T26" s="9" t="s">
        <v>8</v>
      </c>
      <c r="U26" s="3" t="s">
        <v>10</v>
      </c>
      <c r="V26" s="1">
        <f>_xlfn.RANK.EQ(Table2[[#This Row],[OLOA]],Table2[[#This Row],[OLOA]:[WOA]],1)</f>
        <v>3</v>
      </c>
      <c r="W26" s="1">
        <f>_xlfn.RANK.EQ(Table2[[#This Row],[LOA]],Table2[[#This Row],[OLOA]:[WOA]],1)</f>
        <v>5</v>
      </c>
      <c r="X26" s="1">
        <f>_xlfn.RANK.EQ(Table2[[#This Row],[PSO]],Table2[[#This Row],[OLOA]:[WOA]],1)</f>
        <v>2</v>
      </c>
      <c r="Y26" s="1">
        <f>_xlfn.RANK.EQ(Table2[[#This Row],[GA]],Table2[[#This Row],[OLOA]:[WOA]],1)</f>
        <v>4</v>
      </c>
      <c r="Z26" s="1">
        <f>_xlfn.RANK.EQ(Table2[[#This Row],[GSA]],Table2[[#This Row],[OLOA]:[WOA]],1)</f>
        <v>6</v>
      </c>
      <c r="AA26" s="1">
        <f>_xlfn.RANK.EQ(Table2[[#This Row],[WOA]],Table2[[#This Row],[OLOA]:[WOA]],1)</f>
        <v>1</v>
      </c>
    </row>
    <row r="27" spans="1:27" x14ac:dyDescent="0.3">
      <c r="A27" s="5" t="s">
        <v>8</v>
      </c>
      <c r="B27" s="5" t="s">
        <v>11</v>
      </c>
      <c r="C27" s="6">
        <v>144.80192295734992</v>
      </c>
      <c r="D27" s="6">
        <v>125.40058464128171</v>
      </c>
      <c r="E27" s="6">
        <v>41.898310177226222</v>
      </c>
      <c r="F27" s="6">
        <v>103.19211018462377</v>
      </c>
      <c r="G27" s="6">
        <v>98.821842756036261</v>
      </c>
      <c r="H27" s="6">
        <v>66.150495063567917</v>
      </c>
      <c r="K27" s="1" t="str">
        <f t="shared" si="1"/>
        <v>Std</v>
      </c>
      <c r="L27" s="6">
        <f t="shared" si="2"/>
        <v>144.80192295734992</v>
      </c>
      <c r="M27" s="6">
        <f t="shared" si="3"/>
        <v>125.40058464128171</v>
      </c>
      <c r="N27" s="6">
        <f t="shared" si="4"/>
        <v>41.898310177226222</v>
      </c>
      <c r="O27" s="6">
        <f t="shared" si="5"/>
        <v>103.19211018462377</v>
      </c>
      <c r="P27" s="6">
        <f t="shared" si="6"/>
        <v>98.821842756036261</v>
      </c>
      <c r="Q27" s="6">
        <f t="shared" si="7"/>
        <v>66.150495063567917</v>
      </c>
      <c r="T27" s="10"/>
      <c r="U27" s="5" t="s">
        <v>11</v>
      </c>
    </row>
    <row r="28" spans="1:27" x14ac:dyDescent="0.3">
      <c r="A28" s="7" t="s">
        <v>8</v>
      </c>
      <c r="B28" s="7" t="s">
        <v>12</v>
      </c>
      <c r="C28" s="8">
        <v>7.9687499999999994E-2</v>
      </c>
      <c r="D28" s="8">
        <v>3.4375000000000003E-2</v>
      </c>
      <c r="E28" s="8">
        <v>3.7499999999999999E-2</v>
      </c>
      <c r="F28" s="8">
        <v>5.6250000000000001E-2</v>
      </c>
      <c r="G28" s="8">
        <v>0.12968750000000001</v>
      </c>
      <c r="H28" s="8">
        <v>3.5937499999999997E-2</v>
      </c>
      <c r="K28" s="1" t="str">
        <f t="shared" si="1"/>
        <v>CPU</v>
      </c>
      <c r="L28" s="8">
        <f t="shared" si="2"/>
        <v>7.9687499999999994E-2</v>
      </c>
      <c r="M28" s="8">
        <f t="shared" si="3"/>
        <v>3.4375000000000003E-2</v>
      </c>
      <c r="N28" s="8">
        <f t="shared" si="4"/>
        <v>3.7499999999999999E-2</v>
      </c>
      <c r="O28" s="8">
        <f t="shared" si="5"/>
        <v>5.6250000000000001E-2</v>
      </c>
      <c r="P28" s="8">
        <f t="shared" si="6"/>
        <v>0.12968750000000001</v>
      </c>
      <c r="Q28" s="8">
        <f t="shared" si="7"/>
        <v>3.5937499999999997E-2</v>
      </c>
      <c r="T28" s="11"/>
      <c r="U28" s="7" t="s">
        <v>12</v>
      </c>
    </row>
    <row r="29" spans="1:27" x14ac:dyDescent="0.3">
      <c r="A29" s="3" t="s">
        <v>9</v>
      </c>
      <c r="B29" s="3" t="s">
        <v>10</v>
      </c>
      <c r="C29" s="4">
        <v>3073.3364039075873</v>
      </c>
      <c r="D29" s="4">
        <v>3554.2678141614133</v>
      </c>
      <c r="E29" s="4">
        <v>3122.68101997953</v>
      </c>
      <c r="F29" s="4">
        <v>4775.7863138514585</v>
      </c>
      <c r="G29" s="4">
        <v>3714.8983098327226</v>
      </c>
      <c r="H29" s="4">
        <v>3039.0149580058364</v>
      </c>
      <c r="J29" s="1" t="str">
        <f>A29</f>
        <v>F10</v>
      </c>
      <c r="K29" s="1" t="str">
        <f t="shared" si="1"/>
        <v>Mean</v>
      </c>
      <c r="L29" s="4">
        <f t="shared" si="2"/>
        <v>3073.3364039075873</v>
      </c>
      <c r="M29" s="4">
        <f t="shared" si="3"/>
        <v>3554.2678141614133</v>
      </c>
      <c r="N29" s="4">
        <f t="shared" si="4"/>
        <v>3122.68101997953</v>
      </c>
      <c r="O29" s="4">
        <f t="shared" si="5"/>
        <v>4775.7863138514585</v>
      </c>
      <c r="P29" s="4">
        <f t="shared" si="6"/>
        <v>3714.8983098327226</v>
      </c>
      <c r="Q29" s="4">
        <f t="shared" si="7"/>
        <v>3039.0149580058364</v>
      </c>
      <c r="T29" s="9" t="s">
        <v>9</v>
      </c>
      <c r="U29" s="3" t="s">
        <v>10</v>
      </c>
      <c r="V29" s="1">
        <f>_xlfn.RANK.EQ(Table2[[#This Row],[OLOA]],Table2[[#This Row],[OLOA]:[WOA]],1)</f>
        <v>2</v>
      </c>
      <c r="W29" s="1">
        <f>_xlfn.RANK.EQ(Table2[[#This Row],[LOA]],Table2[[#This Row],[OLOA]:[WOA]],1)</f>
        <v>4</v>
      </c>
      <c r="X29" s="1">
        <f>_xlfn.RANK.EQ(Table2[[#This Row],[PSO]],Table2[[#This Row],[OLOA]:[WOA]],1)</f>
        <v>3</v>
      </c>
      <c r="Y29" s="1">
        <f>_xlfn.RANK.EQ(Table2[[#This Row],[GA]],Table2[[#This Row],[OLOA]:[WOA]],1)</f>
        <v>6</v>
      </c>
      <c r="Z29" s="1">
        <f>_xlfn.RANK.EQ(Table2[[#This Row],[GSA]],Table2[[#This Row],[OLOA]:[WOA]],1)</f>
        <v>5</v>
      </c>
      <c r="AA29" s="1">
        <f>_xlfn.RANK.EQ(Table2[[#This Row],[WOA]],Table2[[#This Row],[OLOA]:[WOA]],1)</f>
        <v>1</v>
      </c>
    </row>
    <row r="30" spans="1:27" x14ac:dyDescent="0.3">
      <c r="A30" s="5" t="s">
        <v>9</v>
      </c>
      <c r="B30" s="5" t="s">
        <v>11</v>
      </c>
      <c r="C30" s="6">
        <v>122.72839221573565</v>
      </c>
      <c r="D30" s="6">
        <v>380.52527596352343</v>
      </c>
      <c r="E30" s="6">
        <v>60.624072480002738</v>
      </c>
      <c r="F30" s="6">
        <v>541.44387710074488</v>
      </c>
      <c r="G30" s="6">
        <v>263.74467798198918</v>
      </c>
      <c r="H30" s="6">
        <v>91.375219941562108</v>
      </c>
      <c r="K30" s="1" t="str">
        <f t="shared" si="1"/>
        <v>Std</v>
      </c>
      <c r="L30" s="6">
        <f t="shared" si="2"/>
        <v>122.72839221573565</v>
      </c>
      <c r="M30" s="6">
        <f t="shared" si="3"/>
        <v>380.52527596352343</v>
      </c>
      <c r="N30" s="6">
        <f t="shared" si="4"/>
        <v>60.624072480002738</v>
      </c>
      <c r="O30" s="6">
        <f t="shared" si="5"/>
        <v>541.44387710074488</v>
      </c>
      <c r="P30" s="6">
        <f t="shared" si="6"/>
        <v>263.74467798198918</v>
      </c>
      <c r="Q30" s="6">
        <f t="shared" si="7"/>
        <v>91.375219941562108</v>
      </c>
      <c r="T30" s="10"/>
      <c r="U30" s="5" t="s">
        <v>11</v>
      </c>
    </row>
    <row r="31" spans="1:27" x14ac:dyDescent="0.3">
      <c r="A31" s="7" t="s">
        <v>9</v>
      </c>
      <c r="B31" s="7" t="s">
        <v>12</v>
      </c>
      <c r="C31" s="8">
        <v>7.3437500000000003E-2</v>
      </c>
      <c r="D31" s="8">
        <v>5.1562499999999997E-2</v>
      </c>
      <c r="E31" s="8">
        <v>5.1562499999999997E-2</v>
      </c>
      <c r="F31" s="8">
        <v>8.7499999999999994E-2</v>
      </c>
      <c r="G31" s="8">
        <v>0.19843749999999999</v>
      </c>
      <c r="H31" s="8">
        <v>6.8750000000000006E-2</v>
      </c>
      <c r="K31" s="1" t="str">
        <f t="shared" si="1"/>
        <v>CPU</v>
      </c>
      <c r="L31" s="8">
        <f t="shared" si="2"/>
        <v>7.3437500000000003E-2</v>
      </c>
      <c r="M31" s="8">
        <f t="shared" si="3"/>
        <v>5.1562499999999997E-2</v>
      </c>
      <c r="N31" s="8">
        <f t="shared" si="4"/>
        <v>5.1562499999999997E-2</v>
      </c>
      <c r="O31" s="8">
        <f t="shared" si="5"/>
        <v>8.7499999999999994E-2</v>
      </c>
      <c r="P31" s="8">
        <f t="shared" si="6"/>
        <v>0.19843749999999999</v>
      </c>
      <c r="Q31" s="8">
        <f t="shared" si="7"/>
        <v>6.8750000000000006E-2</v>
      </c>
      <c r="T31" s="11"/>
      <c r="U31" s="7" t="s">
        <v>12</v>
      </c>
    </row>
    <row r="32" spans="1:27" x14ac:dyDescent="0.3">
      <c r="V32" s="1">
        <f>COUNTIF(V2:V31,1)</f>
        <v>3</v>
      </c>
      <c r="W32" s="1">
        <f t="shared" ref="W32:AA32" si="8">COUNTIF(W2:W31,1)</f>
        <v>1</v>
      </c>
      <c r="X32" s="1">
        <f t="shared" si="8"/>
        <v>1</v>
      </c>
      <c r="Y32" s="1">
        <f t="shared" si="8"/>
        <v>0</v>
      </c>
      <c r="Z32" s="1">
        <f t="shared" si="8"/>
        <v>0</v>
      </c>
      <c r="AA32" s="1">
        <f t="shared" si="8"/>
        <v>5</v>
      </c>
    </row>
    <row r="33" spans="22:27" x14ac:dyDescent="0.3">
      <c r="V33" s="1">
        <f t="shared" ref="V33:AA33" si="9">_xlfn.RANK.EQ(V32,$V32:$AA32,0)</f>
        <v>2</v>
      </c>
      <c r="W33" s="1">
        <f t="shared" si="9"/>
        <v>3</v>
      </c>
      <c r="X33" s="1">
        <f t="shared" si="9"/>
        <v>3</v>
      </c>
      <c r="Y33" s="1">
        <f t="shared" si="9"/>
        <v>5</v>
      </c>
      <c r="Z33" s="1">
        <f t="shared" si="9"/>
        <v>5</v>
      </c>
      <c r="AA33" s="1">
        <f t="shared" si="9"/>
        <v>1</v>
      </c>
    </row>
    <row r="34" spans="22:27" x14ac:dyDescent="0.3">
      <c r="V34" s="1">
        <f>AVERAGE(V2:V31)</f>
        <v>2.1</v>
      </c>
      <c r="W34" s="1">
        <f t="shared" ref="W34:AA34" si="10">AVERAGE(W2:W31)</f>
        <v>3.4</v>
      </c>
      <c r="X34" s="1">
        <f t="shared" si="10"/>
        <v>2.7</v>
      </c>
      <c r="Y34" s="1">
        <f t="shared" si="10"/>
        <v>5.6</v>
      </c>
      <c r="Z34" s="1">
        <f t="shared" si="10"/>
        <v>5.0999999999999996</v>
      </c>
      <c r="AA34" s="1">
        <f t="shared" si="10"/>
        <v>2.1</v>
      </c>
    </row>
    <row r="35" spans="22:27" x14ac:dyDescent="0.3">
      <c r="V35" s="1">
        <f t="shared" ref="V35:AA35" si="11">_xlfn.RANK.EQ(V34,$V34:$AA34,1)</f>
        <v>1</v>
      </c>
      <c r="W35" s="1">
        <f t="shared" si="11"/>
        <v>4</v>
      </c>
      <c r="X35" s="1">
        <f t="shared" si="11"/>
        <v>3</v>
      </c>
      <c r="Y35" s="1">
        <f t="shared" si="11"/>
        <v>6</v>
      </c>
      <c r="Z35" s="1">
        <f t="shared" si="11"/>
        <v>5</v>
      </c>
      <c r="AA35" s="1">
        <f t="shared" si="11"/>
        <v>1</v>
      </c>
    </row>
  </sheetData>
  <mergeCells count="10">
    <mergeCell ref="T20:T22"/>
    <mergeCell ref="T23:T25"/>
    <mergeCell ref="T26:T28"/>
    <mergeCell ref="T29:T31"/>
    <mergeCell ref="T2:T4"/>
    <mergeCell ref="T5:T7"/>
    <mergeCell ref="T8:T10"/>
    <mergeCell ref="T11:T13"/>
    <mergeCell ref="T14:T16"/>
    <mergeCell ref="T17:T19"/>
  </mergeCells>
  <phoneticPr fontId="2" type="noConversion"/>
  <conditionalFormatting sqref="V2:AA2 V5:AA5 V8:AA8 V11:AA11 V14:AA14 V17:AA17 V20:AA20 V23:AA23 V26:AA26 V29:AA29">
    <cfRule type="top10" dxfId="8" priority="44" bottom="1" rank="1"/>
  </conditionalFormatting>
  <conditionalFormatting sqref="V32:AA32">
    <cfRule type="top10" dxfId="7" priority="64" bottom="1" rank="1"/>
    <cfRule type="top10" dxfId="6" priority="65" percent="1" rank="1"/>
  </conditionalFormatting>
  <conditionalFormatting sqref="V33:AA33">
    <cfRule type="top10" dxfId="5" priority="68" rank="1"/>
    <cfRule type="top10" dxfId="4" priority="69" bottom="1" rank="1"/>
  </conditionalFormatting>
  <conditionalFormatting sqref="V34:AA34">
    <cfRule type="top10" dxfId="3" priority="72" bottom="1" rank="1"/>
    <cfRule type="top10" dxfId="2" priority="73" rank="1"/>
  </conditionalFormatting>
  <conditionalFormatting sqref="V35:AA35">
    <cfRule type="top10" dxfId="1" priority="76" bottom="1" rank="1"/>
    <cfRule type="top10" dxfId="0" priority="77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14" sqref="A1:XFD1048576"/>
    </sheetView>
  </sheetViews>
  <sheetFormatPr defaultRowHeight="14.4" x14ac:dyDescent="0.3"/>
  <cols>
    <col min="1" max="1" width="15.5546875" customWidth="1"/>
    <col min="2" max="3" width="15.21875" customWidth="1"/>
    <col min="4" max="4" width="15.5546875" customWidth="1"/>
    <col min="5" max="6" width="14.5546875" customWidth="1"/>
    <col min="7" max="7" width="15.5546875" customWidth="1"/>
  </cols>
  <sheetData>
    <row r="1" spans="1:5" x14ac:dyDescent="0.3">
      <c r="A1">
        <v>6.4642150206248902E-4</v>
      </c>
      <c r="B1">
        <v>0.52358005831471943</v>
      </c>
      <c r="C1">
        <v>2.680300374836906E-8</v>
      </c>
      <c r="D1">
        <v>7.7439957618741705E-7</v>
      </c>
      <c r="E1">
        <v>2.8889056791520658E-2</v>
      </c>
    </row>
    <row r="2" spans="1:5" x14ac:dyDescent="0.3">
      <c r="A2">
        <v>4.1581855322183052E-2</v>
      </c>
      <c r="B2">
        <v>3.8617035779220869E-2</v>
      </c>
      <c r="C2">
        <v>5.0398740269016057E-5</v>
      </c>
      <c r="D2">
        <v>5.0797319065667416E-5</v>
      </c>
      <c r="E2">
        <v>0.91546631133706069</v>
      </c>
    </row>
    <row r="3" spans="1:5" x14ac:dyDescent="0.3">
      <c r="A3">
        <v>0.94606023174262566</v>
      </c>
      <c r="B3">
        <v>2.2452615908406102E-5</v>
      </c>
      <c r="C3">
        <v>4.7335496770712242E-11</v>
      </c>
      <c r="D3">
        <v>0.27749970828777415</v>
      </c>
      <c r="E3">
        <v>0.11367881588999336</v>
      </c>
    </row>
    <row r="4" spans="1:5" x14ac:dyDescent="0.3">
      <c r="A4">
        <v>4.0740948106733049E-3</v>
      </c>
      <c r="B4">
        <v>0.17490962910106977</v>
      </c>
      <c r="C4">
        <v>5.9190650197433949E-2</v>
      </c>
      <c r="D4">
        <v>9.5974593605501288E-3</v>
      </c>
      <c r="E4">
        <v>0.11649242393628238</v>
      </c>
    </row>
    <row r="5" spans="1:5" x14ac:dyDescent="0.3">
      <c r="A5">
        <v>4.3178920367186013E-2</v>
      </c>
      <c r="B5">
        <v>0.51200525094459848</v>
      </c>
      <c r="C5">
        <v>2.3251889737442584E-2</v>
      </c>
      <c r="D5">
        <v>3.4574213962981597E-2</v>
      </c>
      <c r="E5">
        <v>0.48414438775605495</v>
      </c>
    </row>
    <row r="6" spans="1:5" x14ac:dyDescent="0.3">
      <c r="A6">
        <v>4.9771728726278372E-2</v>
      </c>
      <c r="B6">
        <v>4.7634920352505022E-2</v>
      </c>
      <c r="C6">
        <v>9.3948963344766254E-2</v>
      </c>
      <c r="D6">
        <v>0.94633236511373797</v>
      </c>
      <c r="E6">
        <v>0.29606828051760825</v>
      </c>
    </row>
    <row r="7" spans="1:5" x14ac:dyDescent="0.3">
      <c r="A7">
        <v>0.28600220863370474</v>
      </c>
      <c r="B7">
        <v>0.38896660212089174</v>
      </c>
      <c r="C7">
        <v>9.1540003213484142E-2</v>
      </c>
      <c r="D7">
        <v>2.7860960138215835E-4</v>
      </c>
      <c r="E7">
        <v>2.5478674586483165E-3</v>
      </c>
    </row>
    <row r="8" spans="1:5" x14ac:dyDescent="0.3">
      <c r="A8">
        <v>1.0891245277811006E-5</v>
      </c>
      <c r="B8">
        <v>1.4825131937660134E-2</v>
      </c>
      <c r="C8">
        <v>2.949870813527186E-3</v>
      </c>
      <c r="D8">
        <v>2.2482778154973524E-7</v>
      </c>
      <c r="E8">
        <v>0.67527205000629431</v>
      </c>
    </row>
    <row r="9" spans="1:5" x14ac:dyDescent="0.3">
      <c r="A9">
        <v>0.11211939305786076</v>
      </c>
      <c r="B9">
        <v>0.45230858539390462</v>
      </c>
      <c r="C9">
        <v>0.22939994995234037</v>
      </c>
      <c r="D9">
        <v>2.3067039795093232E-2</v>
      </c>
      <c r="E9">
        <v>0.23868954126475872</v>
      </c>
    </row>
    <row r="10" spans="1:5" x14ac:dyDescent="0.3">
      <c r="A10">
        <v>1.3005048511354777E-3</v>
      </c>
      <c r="B10">
        <v>0.26925193376405143</v>
      </c>
      <c r="C10">
        <v>1.4307300708829197E-8</v>
      </c>
      <c r="D10">
        <v>1.6323235559577059E-6</v>
      </c>
      <c r="E10">
        <v>0.48720604996956995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L22" sqref="L22"/>
    </sheetView>
  </sheetViews>
  <sheetFormatPr defaultRowHeight="14.4" x14ac:dyDescent="0.3"/>
  <cols>
    <col min="1" max="7" width="2" customWidth="1"/>
  </cols>
  <sheetData>
    <row r="1" spans="1:5" x14ac:dyDescent="0.3">
      <c r="A1">
        <v>1</v>
      </c>
      <c r="B1">
        <v>0</v>
      </c>
      <c r="C1">
        <v>1</v>
      </c>
      <c r="D1">
        <v>1</v>
      </c>
      <c r="E1">
        <v>1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0</v>
      </c>
    </row>
    <row r="3" spans="1:5" x14ac:dyDescent="0.3">
      <c r="A3">
        <v>0</v>
      </c>
      <c r="B3">
        <v>1</v>
      </c>
      <c r="C3">
        <v>1</v>
      </c>
      <c r="D3">
        <v>0</v>
      </c>
      <c r="E3">
        <v>0</v>
      </c>
    </row>
    <row r="4" spans="1:5" x14ac:dyDescent="0.3">
      <c r="A4">
        <v>1</v>
      </c>
      <c r="B4">
        <v>0</v>
      </c>
      <c r="C4">
        <v>0</v>
      </c>
      <c r="D4">
        <v>1</v>
      </c>
      <c r="E4">
        <v>0</v>
      </c>
    </row>
    <row r="5" spans="1:5" x14ac:dyDescent="0.3">
      <c r="A5">
        <v>1</v>
      </c>
      <c r="B5">
        <v>0</v>
      </c>
      <c r="C5">
        <v>1</v>
      </c>
      <c r="D5">
        <v>1</v>
      </c>
      <c r="E5">
        <v>0</v>
      </c>
    </row>
    <row r="6" spans="1:5" x14ac:dyDescent="0.3">
      <c r="A6">
        <v>1</v>
      </c>
      <c r="B6">
        <v>1</v>
      </c>
      <c r="C6">
        <v>0</v>
      </c>
      <c r="D6">
        <v>0</v>
      </c>
      <c r="E6">
        <v>0</v>
      </c>
    </row>
    <row r="7" spans="1:5" x14ac:dyDescent="0.3">
      <c r="A7">
        <v>0</v>
      </c>
      <c r="B7">
        <v>0</v>
      </c>
      <c r="C7">
        <v>0</v>
      </c>
      <c r="D7">
        <v>1</v>
      </c>
      <c r="E7">
        <v>1</v>
      </c>
    </row>
    <row r="8" spans="1:5" x14ac:dyDescent="0.3">
      <c r="A8">
        <v>1</v>
      </c>
      <c r="B8">
        <v>1</v>
      </c>
      <c r="C8">
        <v>1</v>
      </c>
      <c r="D8">
        <v>1</v>
      </c>
      <c r="E8">
        <v>0</v>
      </c>
    </row>
    <row r="9" spans="1:5" x14ac:dyDescent="0.3">
      <c r="A9">
        <v>0</v>
      </c>
      <c r="B9">
        <v>0</v>
      </c>
      <c r="C9">
        <v>0</v>
      </c>
      <c r="D9">
        <v>1</v>
      </c>
      <c r="E9">
        <v>0</v>
      </c>
    </row>
    <row r="10" spans="1:5" x14ac:dyDescent="0.3">
      <c r="A10">
        <v>1</v>
      </c>
      <c r="B10">
        <v>0</v>
      </c>
      <c r="C10">
        <v>1</v>
      </c>
      <c r="D10">
        <v>1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2024-08-17T00:01:39Z</dcterms:modified>
</cp:coreProperties>
</file>