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Research\Project-002\Results\CEC2020\"/>
    </mc:Choice>
  </mc:AlternateContent>
  <xr:revisionPtr revIDLastSave="0" documentId="13_ncr:1_{E78E42C6-D3A2-489D-BCCD-769E59FCAABC}" xr6:coauthVersionLast="47" xr6:coauthVersionMax="47" xr10:uidLastSave="{00000000-0000-0000-0000-000000000000}"/>
  <bookViews>
    <workbookView xWindow="22932" yWindow="204" windowWidth="17016" windowHeight="12096" xr2:uid="{00000000-000D-0000-FFFF-FFFF00000000}"/>
  </bookViews>
  <sheets>
    <sheet name="Conclusions" sheetId="1" r:id="rId1"/>
    <sheet name="P-Value" sheetId="2" r:id="rId2"/>
    <sheet name="null Hypothe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Z29" i="1" s="1"/>
  <c r="O29" i="1"/>
  <c r="N29" i="1"/>
  <c r="M29" i="1"/>
  <c r="L29" i="1"/>
  <c r="K29" i="1"/>
  <c r="J29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J26" i="1"/>
  <c r="Q25" i="1"/>
  <c r="P25" i="1"/>
  <c r="O25" i="1"/>
  <c r="N25" i="1"/>
  <c r="M25" i="1"/>
  <c r="L25" i="1"/>
  <c r="K25" i="1"/>
  <c r="Q24" i="1"/>
  <c r="P24" i="1"/>
  <c r="O24" i="1"/>
  <c r="N24" i="1"/>
  <c r="M24" i="1"/>
  <c r="L24" i="1"/>
  <c r="K24" i="1"/>
  <c r="Q23" i="1"/>
  <c r="P23" i="1"/>
  <c r="O23" i="1"/>
  <c r="N23" i="1"/>
  <c r="M23" i="1"/>
  <c r="L23" i="1"/>
  <c r="K23" i="1"/>
  <c r="J23" i="1"/>
  <c r="Q22" i="1"/>
  <c r="P22" i="1"/>
  <c r="O22" i="1"/>
  <c r="N22" i="1"/>
  <c r="M22" i="1"/>
  <c r="L22" i="1"/>
  <c r="K22" i="1"/>
  <c r="Q21" i="1"/>
  <c r="P21" i="1"/>
  <c r="O21" i="1"/>
  <c r="N21" i="1"/>
  <c r="M21" i="1"/>
  <c r="L21" i="1"/>
  <c r="K21" i="1"/>
  <c r="Q20" i="1"/>
  <c r="P20" i="1"/>
  <c r="O20" i="1"/>
  <c r="N20" i="1"/>
  <c r="M20" i="1"/>
  <c r="L20" i="1"/>
  <c r="V20" i="1" s="1"/>
  <c r="K20" i="1"/>
  <c r="J20" i="1"/>
  <c r="Q19" i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O14" i="1"/>
  <c r="N14" i="1"/>
  <c r="M14" i="1"/>
  <c r="L14" i="1"/>
  <c r="K14" i="1"/>
  <c r="J14" i="1"/>
  <c r="Q13" i="1"/>
  <c r="P13" i="1"/>
  <c r="O13" i="1"/>
  <c r="N13" i="1"/>
  <c r="M13" i="1"/>
  <c r="L13" i="1"/>
  <c r="K13" i="1"/>
  <c r="Q12" i="1"/>
  <c r="P12" i="1"/>
  <c r="O12" i="1"/>
  <c r="N12" i="1"/>
  <c r="M12" i="1"/>
  <c r="L12" i="1"/>
  <c r="K12" i="1"/>
  <c r="Q11" i="1"/>
  <c r="P11" i="1"/>
  <c r="O11" i="1"/>
  <c r="N11" i="1"/>
  <c r="M11" i="1"/>
  <c r="L11" i="1"/>
  <c r="K11" i="1"/>
  <c r="J11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J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M5" i="1"/>
  <c r="L5" i="1"/>
  <c r="K5" i="1"/>
  <c r="J5" i="1"/>
  <c r="Q4" i="1"/>
  <c r="P4" i="1"/>
  <c r="O4" i="1"/>
  <c r="N4" i="1"/>
  <c r="M4" i="1"/>
  <c r="L4" i="1"/>
  <c r="K4" i="1"/>
  <c r="Q3" i="1"/>
  <c r="P3" i="1"/>
  <c r="O3" i="1"/>
  <c r="N3" i="1"/>
  <c r="M3" i="1"/>
  <c r="L3" i="1"/>
  <c r="K3" i="1"/>
  <c r="Q2" i="1"/>
  <c r="P2" i="1"/>
  <c r="O2" i="1"/>
  <c r="N2" i="1"/>
  <c r="M2" i="1"/>
  <c r="L2" i="1"/>
  <c r="K2" i="1"/>
  <c r="J2" i="1"/>
  <c r="Z11" i="1" l="1"/>
  <c r="Z23" i="1"/>
  <c r="X5" i="1"/>
  <c r="V14" i="1"/>
  <c r="V26" i="1"/>
  <c r="Z2" i="1"/>
  <c r="Z14" i="1"/>
  <c r="W20" i="1"/>
  <c r="W26" i="1"/>
  <c r="Z8" i="1"/>
  <c r="X11" i="1"/>
  <c r="Y17" i="1"/>
  <c r="W2" i="1"/>
  <c r="AA8" i="1"/>
  <c r="X17" i="1"/>
  <c r="AA2" i="1"/>
  <c r="Y11" i="1"/>
  <c r="Y5" i="1"/>
  <c r="AA26" i="1"/>
  <c r="W29" i="1"/>
  <c r="V8" i="1"/>
  <c r="W14" i="1"/>
  <c r="AA20" i="1"/>
  <c r="X26" i="1"/>
  <c r="X29" i="1"/>
  <c r="W8" i="1"/>
  <c r="X20" i="1"/>
  <c r="X23" i="1"/>
  <c r="Y29" i="1"/>
  <c r="V2" i="1"/>
  <c r="AA14" i="1"/>
  <c r="Y23" i="1"/>
  <c r="AA5" i="1"/>
  <c r="X2" i="1"/>
  <c r="X8" i="1"/>
  <c r="X14" i="1"/>
  <c r="AA17" i="1"/>
  <c r="Y2" i="1"/>
  <c r="Y8" i="1"/>
  <c r="Y14" i="1"/>
  <c r="Y20" i="1"/>
  <c r="Y26" i="1"/>
  <c r="V5" i="1"/>
  <c r="V11" i="1"/>
  <c r="V17" i="1"/>
  <c r="Z20" i="1"/>
  <c r="V23" i="1"/>
  <c r="Z26" i="1"/>
  <c r="V29" i="1"/>
  <c r="AA11" i="1"/>
  <c r="AA23" i="1"/>
  <c r="W5" i="1"/>
  <c r="W11" i="1"/>
  <c r="W17" i="1"/>
  <c r="W23" i="1"/>
  <c r="Z5" i="1"/>
  <c r="Z17" i="1"/>
  <c r="AA29" i="1"/>
  <c r="Z32" i="1" l="1"/>
  <c r="Z34" i="1"/>
  <c r="W32" i="1"/>
  <c r="V32" i="1"/>
  <c r="V34" i="1"/>
  <c r="AA32" i="1"/>
  <c r="Y34" i="1"/>
  <c r="Y32" i="1"/>
  <c r="W34" i="1"/>
  <c r="X34" i="1"/>
  <c r="X32" i="1"/>
  <c r="AA34" i="1"/>
  <c r="Z35" i="1" l="1"/>
  <c r="Y33" i="1"/>
  <c r="V35" i="1"/>
  <c r="AA33" i="1"/>
  <c r="X35" i="1"/>
  <c r="Y35" i="1"/>
  <c r="AA35" i="1"/>
  <c r="X33" i="1"/>
  <c r="W33" i="1"/>
  <c r="V33" i="1"/>
  <c r="W35" i="1"/>
  <c r="Z33" i="1"/>
</calcChain>
</file>

<file path=xl/sharedStrings.xml><?xml version="1.0" encoding="utf-8"?>
<sst xmlns="http://schemas.openxmlformats.org/spreadsheetml/2006/main" count="122" uniqueCount="21">
  <si>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</si>
  <si>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</si>
  <si>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</si>
  <si>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</si>
  <si>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</si>
  <si>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</si>
  <si>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</si>
  <si>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</si>
  <si>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</si>
  <si>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</si>
  <si>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Mean</t>
  </si>
  <si>
    <t>Std</t>
  </si>
  <si>
    <t>CPU</t>
  </si>
  <si>
    <t>OLOA</t>
  </si>
  <si>
    <t>LOA</t>
  </si>
  <si>
    <t>PSO</t>
  </si>
  <si>
    <t>GA</t>
  </si>
  <si>
    <t>GSA</t>
  </si>
  <si>
    <t>WOA</t>
  </si>
  <si>
    <t>Functions</t>
  </si>
  <si>
    <t>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</si>
</sst>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left" vertical="top"/>
    </xf>
    <xf numFmtId="11" fontId="0" fillId="0" borderId="2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J1:Q31" totalsRowShown="0" headerRowDxfId="18" dataDxfId="17">
  <autoFilter ref="J1:Q31" xr:uid="{00000000-0009-0000-0100-000002000000}"/>
  <tableColumns count="8">
    <tableColumn id="1" xr3:uid="{00000000-0010-0000-0000-000001000000}" name="Functions" dataDxfId="16"/>
    <tableColumn id="2" xr3:uid="{00000000-0010-0000-0000-000002000000}" name="Mesure" dataDxfId="15">
      <calculatedColumnFormula>B2</calculatedColumnFormula>
    </tableColumn>
    <tableColumn id="3" xr3:uid="{00000000-0010-0000-0000-000003000000}" name="OLOA" dataDxfId="14">
      <calculatedColumnFormula>C2</calculatedColumnFormula>
    </tableColumn>
    <tableColumn id="4" xr3:uid="{00000000-0010-0000-0000-000004000000}" name="LOA" dataDxfId="13">
      <calculatedColumnFormula>D2</calculatedColumnFormula>
    </tableColumn>
    <tableColumn id="6" xr3:uid="{00000000-0010-0000-0000-000006000000}" name="PSO" dataDxfId="12">
      <calculatedColumnFormula>E2</calculatedColumnFormula>
    </tableColumn>
    <tableColumn id="7" xr3:uid="{00000000-0010-0000-0000-000007000000}" name="GA" dataDxfId="11">
      <calculatedColumnFormula>F2</calculatedColumnFormula>
    </tableColumn>
    <tableColumn id="9" xr3:uid="{00000000-0010-0000-0000-000009000000}" name="GSA" dataDxfId="10">
      <calculatedColumnFormula>G2</calculatedColumnFormula>
    </tableColumn>
    <tableColumn id="10" xr3:uid="{00000000-0010-0000-0000-00000A000000}" name="WOA" dataDxfId="9">
      <calculatedColumnFormula>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topLeftCell="I16" workbookViewId="0">
      <selection activeCell="T36" sqref="T36"/>
    </sheetView>
  </sheetViews>
  <sheetFormatPr defaultRowHeight="14.4" x14ac:dyDescent="0.3"/>
  <cols>
    <col min="1" max="1" width="3.88671875" style="1" bestFit="1" customWidth="1"/>
    <col min="2" max="2" width="5.6640625" style="1" bestFit="1" customWidth="1"/>
    <col min="3" max="8" width="8.5546875" style="1" bestFit="1" customWidth="1"/>
    <col min="9" max="9" width="8.88671875" style="1"/>
    <col min="10" max="10" width="11.33203125" style="1" bestFit="1" customWidth="1"/>
    <col min="11" max="11" width="9.5546875" style="1" bestFit="1" customWidth="1"/>
    <col min="12" max="17" width="8.5546875" style="1" bestFit="1" customWidth="1"/>
    <col min="18" max="19" width="8.88671875" style="1"/>
    <col min="20" max="20" width="8.77734375" style="1" bestFit="1" customWidth="1"/>
    <col min="21" max="21" width="7.109375" style="1" bestFit="1" customWidth="1"/>
    <col min="22" max="22" width="5.6640625" style="1" bestFit="1" customWidth="1"/>
    <col min="23" max="23" width="4.33203125" style="1" bestFit="1" customWidth="1"/>
    <col min="24" max="24" width="4.21875" style="1" bestFit="1" customWidth="1"/>
    <col min="25" max="25" width="4" style="1" bestFit="1" customWidth="1"/>
    <col min="26" max="26" width="4.21875" style="1" bestFit="1" customWidth="1"/>
    <col min="27" max="27" width="5.21875" style="1" bestFit="1" customWidth="1"/>
    <col min="28" max="16384" width="8.88671875" style="1"/>
  </cols>
  <sheetData>
    <row r="1" spans="1:27" x14ac:dyDescent="0.3">
      <c r="A1" s="2"/>
      <c r="B1" s="2"/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J1" s="2" t="s">
        <v>19</v>
      </c>
      <c r="K1" s="2" t="s">
        <v>20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T1" s="2" t="s">
        <v>19</v>
      </c>
      <c r="U1" s="2" t="s">
        <v>20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</row>
    <row r="2" spans="1:27" x14ac:dyDescent="0.3">
      <c r="A2" s="3" t="s">
        <v>0</v>
      </c>
      <c r="B2" s="3" t="s">
        <v>10</v>
      </c>
      <c r="C2" s="4">
        <v>17537654791.54425</v>
      </c>
      <c r="D2" s="4">
        <v>26155479283.979778</v>
      </c>
      <c r="E2" s="4">
        <v>24358065535.383598</v>
      </c>
      <c r="F2" s="4">
        <v>61009987522.793312</v>
      </c>
      <c r="G2" s="4">
        <v>33772465503.273949</v>
      </c>
      <c r="H2" s="4">
        <v>9781364385.0684757</v>
      </c>
      <c r="J2" s="1" t="str">
        <f t="shared" ref="J2:Q2" si="0">A2</f>
        <v>F1</v>
      </c>
      <c r="K2" s="1" t="str">
        <f t="shared" si="0"/>
        <v>Mean</v>
      </c>
      <c r="L2" s="4">
        <f t="shared" si="0"/>
        <v>17537654791.54425</v>
      </c>
      <c r="M2" s="4">
        <f t="shared" si="0"/>
        <v>26155479283.979778</v>
      </c>
      <c r="N2" s="4">
        <f t="shared" si="0"/>
        <v>24358065535.383598</v>
      </c>
      <c r="O2" s="4">
        <f t="shared" si="0"/>
        <v>61009987522.793312</v>
      </c>
      <c r="P2" s="4">
        <f t="shared" si="0"/>
        <v>33772465503.273949</v>
      </c>
      <c r="Q2" s="4">
        <f t="shared" si="0"/>
        <v>9781364385.0684757</v>
      </c>
      <c r="T2" s="9" t="s">
        <v>0</v>
      </c>
      <c r="U2" s="3" t="s">
        <v>10</v>
      </c>
      <c r="V2" s="1">
        <f>_xlfn.RANK.EQ(Table2[[#This Row],[OLOA]],Table2[[#This Row],[OLOA]:[WOA]],1)</f>
        <v>2</v>
      </c>
      <c r="W2" s="1">
        <f>_xlfn.RANK.EQ(Table2[[#This Row],[LOA]],Table2[[#This Row],[OLOA]:[WOA]],1)</f>
        <v>4</v>
      </c>
      <c r="X2" s="1">
        <f>_xlfn.RANK.EQ(Table2[[#This Row],[PSO]],Table2[[#This Row],[OLOA]:[WOA]],1)</f>
        <v>3</v>
      </c>
      <c r="Y2" s="1">
        <f>_xlfn.RANK.EQ(Table2[[#This Row],[GA]],Table2[[#This Row],[OLOA]:[WOA]],1)</f>
        <v>6</v>
      </c>
      <c r="Z2" s="1">
        <f>_xlfn.RANK.EQ(Table2[[#This Row],[GSA]],Table2[[#This Row],[OLOA]:[WOA]],1)</f>
        <v>5</v>
      </c>
      <c r="AA2" s="1">
        <f>_xlfn.RANK.EQ(Table2[[#This Row],[WOA]],Table2[[#This Row],[OLOA]:[WOA]],1)</f>
        <v>1</v>
      </c>
    </row>
    <row r="3" spans="1:27" x14ac:dyDescent="0.3">
      <c r="A3" s="5" t="s">
        <v>0</v>
      </c>
      <c r="B3" s="5" t="s">
        <v>11</v>
      </c>
      <c r="C3" s="6">
        <v>4126073511.3942285</v>
      </c>
      <c r="D3" s="6">
        <v>6127576531.7650986</v>
      </c>
      <c r="E3" s="6">
        <v>5123886692.1187811</v>
      </c>
      <c r="F3" s="6">
        <v>11848340120.633884</v>
      </c>
      <c r="G3" s="6">
        <v>6652262169.4529543</v>
      </c>
      <c r="H3" s="6">
        <v>2982104254.7022333</v>
      </c>
      <c r="K3" s="1" t="str">
        <f t="shared" ref="K3:K31" si="1">B3</f>
        <v>Std</v>
      </c>
      <c r="L3" s="6">
        <f t="shared" ref="L3:L31" si="2">C3</f>
        <v>4126073511.3942285</v>
      </c>
      <c r="M3" s="6">
        <f t="shared" ref="M3:M31" si="3">D3</f>
        <v>6127576531.7650986</v>
      </c>
      <c r="N3" s="6">
        <f t="shared" ref="N3:N31" si="4">E3</f>
        <v>5123886692.1187811</v>
      </c>
      <c r="O3" s="6">
        <f t="shared" ref="O3:O31" si="5">F3</f>
        <v>11848340120.633884</v>
      </c>
      <c r="P3" s="6">
        <f t="shared" ref="P3:P31" si="6">G3</f>
        <v>6652262169.4529543</v>
      </c>
      <c r="Q3" s="6">
        <f t="shared" ref="Q3:Q31" si="7">H3</f>
        <v>2982104254.7022333</v>
      </c>
      <c r="T3" s="10"/>
      <c r="U3" s="5" t="s">
        <v>11</v>
      </c>
    </row>
    <row r="4" spans="1:27" x14ac:dyDescent="0.3">
      <c r="A4" s="7" t="s">
        <v>0</v>
      </c>
      <c r="B4" s="7" t="s">
        <v>12</v>
      </c>
      <c r="C4" s="8">
        <v>4.0625000000000001E-2</v>
      </c>
      <c r="D4" s="8">
        <v>2.5000000000000001E-2</v>
      </c>
      <c r="E4" s="8">
        <v>5.6250000000000001E-2</v>
      </c>
      <c r="F4" s="8">
        <v>0.109375</v>
      </c>
      <c r="G4" s="8">
        <v>0.46250000000000002</v>
      </c>
      <c r="H4" s="8">
        <v>4.8437500000000001E-2</v>
      </c>
      <c r="K4" s="1" t="str">
        <f t="shared" si="1"/>
        <v>CPU</v>
      </c>
      <c r="L4" s="8">
        <f t="shared" si="2"/>
        <v>4.0625000000000001E-2</v>
      </c>
      <c r="M4" s="8">
        <f t="shared" si="3"/>
        <v>2.5000000000000001E-2</v>
      </c>
      <c r="N4" s="8">
        <f t="shared" si="4"/>
        <v>5.6250000000000001E-2</v>
      </c>
      <c r="O4" s="8">
        <f t="shared" si="5"/>
        <v>0.109375</v>
      </c>
      <c r="P4" s="8">
        <f t="shared" si="6"/>
        <v>0.46250000000000002</v>
      </c>
      <c r="Q4" s="8">
        <f t="shared" si="7"/>
        <v>4.8437500000000001E-2</v>
      </c>
      <c r="T4" s="11"/>
      <c r="U4" s="7" t="s">
        <v>12</v>
      </c>
    </row>
    <row r="5" spans="1:27" x14ac:dyDescent="0.3">
      <c r="A5" s="3" t="s">
        <v>1</v>
      </c>
      <c r="B5" s="3" t="s">
        <v>10</v>
      </c>
      <c r="C5" s="4">
        <v>4038.8865559757446</v>
      </c>
      <c r="D5" s="4">
        <v>5491.6816217316782</v>
      </c>
      <c r="E5" s="4">
        <v>5712.8583007433172</v>
      </c>
      <c r="F5" s="4">
        <v>6487.3313846404399</v>
      </c>
      <c r="G5" s="4">
        <v>6425.2960545497799</v>
      </c>
      <c r="H5" s="4">
        <v>5072.1286956211388</v>
      </c>
      <c r="J5" s="1" t="str">
        <f>A5</f>
        <v>F2</v>
      </c>
      <c r="K5" s="1" t="str">
        <f t="shared" si="1"/>
        <v>Mean</v>
      </c>
      <c r="L5" s="4">
        <f t="shared" si="2"/>
        <v>4038.8865559757446</v>
      </c>
      <c r="M5" s="4">
        <f t="shared" si="3"/>
        <v>5491.6816217316782</v>
      </c>
      <c r="N5" s="4">
        <f t="shared" si="4"/>
        <v>5712.8583007433172</v>
      </c>
      <c r="O5" s="4">
        <f t="shared" si="5"/>
        <v>6487.3313846404399</v>
      </c>
      <c r="P5" s="4">
        <f t="shared" si="6"/>
        <v>6425.2960545497799</v>
      </c>
      <c r="Q5" s="4">
        <f t="shared" si="7"/>
        <v>5072.1286956211388</v>
      </c>
      <c r="T5" s="9" t="s">
        <v>1</v>
      </c>
      <c r="U5" s="3" t="s">
        <v>10</v>
      </c>
      <c r="V5" s="1">
        <f>_xlfn.RANK.EQ(Table2[[#This Row],[OLOA]],Table2[[#This Row],[OLOA]:[WOA]],1)</f>
        <v>1</v>
      </c>
      <c r="W5" s="1">
        <f>_xlfn.RANK.EQ(Table2[[#This Row],[LOA]],Table2[[#This Row],[OLOA]:[WOA]],1)</f>
        <v>3</v>
      </c>
      <c r="X5" s="1">
        <f>_xlfn.RANK.EQ(Table2[[#This Row],[PSO]],Table2[[#This Row],[OLOA]:[WOA]],1)</f>
        <v>4</v>
      </c>
      <c r="Y5" s="1">
        <f>_xlfn.RANK.EQ(Table2[[#This Row],[GA]],Table2[[#This Row],[OLOA]:[WOA]],1)</f>
        <v>6</v>
      </c>
      <c r="Z5" s="1">
        <f>_xlfn.RANK.EQ(Table2[[#This Row],[GSA]],Table2[[#This Row],[OLOA]:[WOA]],1)</f>
        <v>5</v>
      </c>
      <c r="AA5" s="1">
        <f>_xlfn.RANK.EQ(Table2[[#This Row],[WOA]],Table2[[#This Row],[OLOA]:[WOA]],1)</f>
        <v>2</v>
      </c>
    </row>
    <row r="6" spans="1:27" x14ac:dyDescent="0.3">
      <c r="A6" s="5" t="s">
        <v>1</v>
      </c>
      <c r="B6" s="5" t="s">
        <v>11</v>
      </c>
      <c r="C6" s="6">
        <v>465.37001091678957</v>
      </c>
      <c r="D6" s="6">
        <v>505.26206314541383</v>
      </c>
      <c r="E6" s="6">
        <v>301.7691328829448</v>
      </c>
      <c r="F6" s="6">
        <v>522.89137333647136</v>
      </c>
      <c r="G6" s="6">
        <v>331.2858271875786</v>
      </c>
      <c r="H6" s="6">
        <v>444.46785021381493</v>
      </c>
      <c r="K6" s="1" t="str">
        <f t="shared" si="1"/>
        <v>Std</v>
      </c>
      <c r="L6" s="6">
        <f t="shared" si="2"/>
        <v>465.37001091678957</v>
      </c>
      <c r="M6" s="6">
        <f t="shared" si="3"/>
        <v>505.26206314541383</v>
      </c>
      <c r="N6" s="6">
        <f t="shared" si="4"/>
        <v>301.7691328829448</v>
      </c>
      <c r="O6" s="6">
        <f t="shared" si="5"/>
        <v>522.89137333647136</v>
      </c>
      <c r="P6" s="6">
        <f t="shared" si="6"/>
        <v>331.2858271875786</v>
      </c>
      <c r="Q6" s="6">
        <f t="shared" si="7"/>
        <v>444.46785021381493</v>
      </c>
      <c r="T6" s="10"/>
      <c r="U6" s="5" t="s">
        <v>11</v>
      </c>
    </row>
    <row r="7" spans="1:27" x14ac:dyDescent="0.3">
      <c r="A7" s="7" t="s">
        <v>1</v>
      </c>
      <c r="B7" s="7" t="s">
        <v>12</v>
      </c>
      <c r="C7" s="8">
        <v>0.18124999999999999</v>
      </c>
      <c r="D7" s="8">
        <v>6.7187499999999997E-2</v>
      </c>
      <c r="E7" s="8">
        <v>0.109375</v>
      </c>
      <c r="F7" s="8">
        <v>0.15</v>
      </c>
      <c r="G7" s="8">
        <v>0.515625</v>
      </c>
      <c r="H7" s="8">
        <v>6.0937499999999999E-2</v>
      </c>
      <c r="K7" s="1" t="str">
        <f t="shared" si="1"/>
        <v>CPU</v>
      </c>
      <c r="L7" s="8">
        <f t="shared" si="2"/>
        <v>0.18124999999999999</v>
      </c>
      <c r="M7" s="8">
        <f t="shared" si="3"/>
        <v>6.7187499999999997E-2</v>
      </c>
      <c r="N7" s="8">
        <f t="shared" si="4"/>
        <v>0.109375</v>
      </c>
      <c r="O7" s="8">
        <f t="shared" si="5"/>
        <v>0.15</v>
      </c>
      <c r="P7" s="8">
        <f t="shared" si="6"/>
        <v>0.515625</v>
      </c>
      <c r="Q7" s="8">
        <f t="shared" si="7"/>
        <v>6.0937499999999999E-2</v>
      </c>
      <c r="T7" s="11"/>
      <c r="U7" s="7" t="s">
        <v>12</v>
      </c>
    </row>
    <row r="8" spans="1:27" x14ac:dyDescent="0.3">
      <c r="A8" s="3" t="s">
        <v>2</v>
      </c>
      <c r="B8" s="3" t="s">
        <v>10</v>
      </c>
      <c r="C8" s="4">
        <v>1012.4771139009499</v>
      </c>
      <c r="D8" s="4">
        <v>1049.0336863673572</v>
      </c>
      <c r="E8" s="4">
        <v>1856.1795195999268</v>
      </c>
      <c r="F8" s="4">
        <v>2019.1966200294657</v>
      </c>
      <c r="G8" s="4">
        <v>1069.915119638383</v>
      </c>
      <c r="H8" s="4">
        <v>1010.7073526553884</v>
      </c>
      <c r="J8" s="1" t="str">
        <f>A8</f>
        <v>F3</v>
      </c>
      <c r="K8" s="1" t="str">
        <f t="shared" si="1"/>
        <v>Mean</v>
      </c>
      <c r="L8" s="4">
        <f t="shared" si="2"/>
        <v>1012.4771139009499</v>
      </c>
      <c r="M8" s="4">
        <f t="shared" si="3"/>
        <v>1049.0336863673572</v>
      </c>
      <c r="N8" s="4">
        <f t="shared" si="4"/>
        <v>1856.1795195999268</v>
      </c>
      <c r="O8" s="4">
        <f t="shared" si="5"/>
        <v>2019.1966200294657</v>
      </c>
      <c r="P8" s="4">
        <f t="shared" si="6"/>
        <v>1069.915119638383</v>
      </c>
      <c r="Q8" s="4">
        <f t="shared" si="7"/>
        <v>1010.7073526553884</v>
      </c>
      <c r="T8" s="9" t="s">
        <v>2</v>
      </c>
      <c r="U8" s="3" t="s">
        <v>10</v>
      </c>
      <c r="V8" s="1">
        <f>_xlfn.RANK.EQ(Table2[[#This Row],[OLOA]],Table2[[#This Row],[OLOA]:[WOA]],1)</f>
        <v>2</v>
      </c>
      <c r="W8" s="1">
        <f>_xlfn.RANK.EQ(Table2[[#This Row],[LOA]],Table2[[#This Row],[OLOA]:[WOA]],1)</f>
        <v>3</v>
      </c>
      <c r="X8" s="1">
        <f>_xlfn.RANK.EQ(Table2[[#This Row],[PSO]],Table2[[#This Row],[OLOA]:[WOA]],1)</f>
        <v>5</v>
      </c>
      <c r="Y8" s="1">
        <f>_xlfn.RANK.EQ(Table2[[#This Row],[GA]],Table2[[#This Row],[OLOA]:[WOA]],1)</f>
        <v>6</v>
      </c>
      <c r="Z8" s="1">
        <f>_xlfn.RANK.EQ(Table2[[#This Row],[GSA]],Table2[[#This Row],[OLOA]:[WOA]],1)</f>
        <v>4</v>
      </c>
      <c r="AA8" s="1">
        <f>_xlfn.RANK.EQ(Table2[[#This Row],[WOA]],Table2[[#This Row],[OLOA]:[WOA]],1)</f>
        <v>1</v>
      </c>
    </row>
    <row r="9" spans="1:27" x14ac:dyDescent="0.3">
      <c r="A9" s="5" t="s">
        <v>2</v>
      </c>
      <c r="B9" s="5" t="s">
        <v>11</v>
      </c>
      <c r="C9" s="6">
        <v>32.783481734233128</v>
      </c>
      <c r="D9" s="6">
        <v>105.42974883178152</v>
      </c>
      <c r="E9" s="6">
        <v>181.31088029103168</v>
      </c>
      <c r="F9" s="6">
        <v>202.41563287545657</v>
      </c>
      <c r="G9" s="6">
        <v>36.030644568374832</v>
      </c>
      <c r="H9" s="6">
        <v>28.323597646069462</v>
      </c>
      <c r="K9" s="1" t="str">
        <f t="shared" si="1"/>
        <v>Std</v>
      </c>
      <c r="L9" s="6">
        <f t="shared" si="2"/>
        <v>32.783481734233128</v>
      </c>
      <c r="M9" s="6">
        <f t="shared" si="3"/>
        <v>105.42974883178152</v>
      </c>
      <c r="N9" s="6">
        <f t="shared" si="4"/>
        <v>181.31088029103168</v>
      </c>
      <c r="O9" s="6">
        <f t="shared" si="5"/>
        <v>202.41563287545657</v>
      </c>
      <c r="P9" s="6">
        <f t="shared" si="6"/>
        <v>36.030644568374832</v>
      </c>
      <c r="Q9" s="6">
        <f t="shared" si="7"/>
        <v>28.323597646069462</v>
      </c>
      <c r="T9" s="10"/>
      <c r="U9" s="5" t="s">
        <v>11</v>
      </c>
    </row>
    <row r="10" spans="1:27" x14ac:dyDescent="0.3">
      <c r="A10" s="7" t="s">
        <v>2</v>
      </c>
      <c r="B10" s="7" t="s">
        <v>12</v>
      </c>
      <c r="C10" s="8">
        <v>9.5312499999999994E-2</v>
      </c>
      <c r="D10" s="8">
        <v>3.5937499999999997E-2</v>
      </c>
      <c r="E10" s="8">
        <v>3.90625E-2</v>
      </c>
      <c r="F10" s="8">
        <v>5.6250000000000001E-2</v>
      </c>
      <c r="G10" s="8">
        <v>0.18437500000000001</v>
      </c>
      <c r="H10" s="8">
        <v>3.2812500000000001E-2</v>
      </c>
      <c r="K10" s="1" t="str">
        <f t="shared" si="1"/>
        <v>CPU</v>
      </c>
      <c r="L10" s="8">
        <f t="shared" si="2"/>
        <v>9.5312499999999994E-2</v>
      </c>
      <c r="M10" s="8">
        <f t="shared" si="3"/>
        <v>3.5937499999999997E-2</v>
      </c>
      <c r="N10" s="8">
        <f t="shared" si="4"/>
        <v>3.90625E-2</v>
      </c>
      <c r="O10" s="8">
        <f t="shared" si="5"/>
        <v>5.6250000000000001E-2</v>
      </c>
      <c r="P10" s="8">
        <f t="shared" si="6"/>
        <v>0.18437500000000001</v>
      </c>
      <c r="Q10" s="8">
        <f t="shared" si="7"/>
        <v>3.2812500000000001E-2</v>
      </c>
      <c r="T10" s="11"/>
      <c r="U10" s="7" t="s">
        <v>12</v>
      </c>
    </row>
    <row r="11" spans="1:27" x14ac:dyDescent="0.3">
      <c r="A11" s="3" t="s">
        <v>3</v>
      </c>
      <c r="B11" s="3" t="s">
        <v>10</v>
      </c>
      <c r="C11" s="4">
        <v>87705.127351026385</v>
      </c>
      <c r="D11" s="4">
        <v>1321227.4852268039</v>
      </c>
      <c r="E11" s="4">
        <v>173795.64457770676</v>
      </c>
      <c r="F11" s="4">
        <v>9250800.7830010839</v>
      </c>
      <c r="G11" s="4">
        <v>1689250.2152353455</v>
      </c>
      <c r="H11" s="4">
        <v>64720.276907880558</v>
      </c>
      <c r="J11" s="1" t="str">
        <f>A11</f>
        <v>F4</v>
      </c>
      <c r="K11" s="1" t="str">
        <f t="shared" si="1"/>
        <v>Mean</v>
      </c>
      <c r="L11" s="4">
        <f t="shared" si="2"/>
        <v>87705.127351026385</v>
      </c>
      <c r="M11" s="4">
        <f t="shared" si="3"/>
        <v>1321227.4852268039</v>
      </c>
      <c r="N11" s="4">
        <f t="shared" si="4"/>
        <v>173795.64457770676</v>
      </c>
      <c r="O11" s="4">
        <f t="shared" si="5"/>
        <v>9250800.7830010839</v>
      </c>
      <c r="P11" s="4">
        <f t="shared" si="6"/>
        <v>1689250.2152353455</v>
      </c>
      <c r="Q11" s="4">
        <f t="shared" si="7"/>
        <v>64720.276907880558</v>
      </c>
      <c r="T11" s="9" t="s">
        <v>3</v>
      </c>
      <c r="U11" s="3" t="s">
        <v>10</v>
      </c>
      <c r="V11" s="1">
        <f>_xlfn.RANK.EQ(Table2[[#This Row],[OLOA]],Table2[[#This Row],[OLOA]:[WOA]],1)</f>
        <v>2</v>
      </c>
      <c r="W11" s="1">
        <f>_xlfn.RANK.EQ(Table2[[#This Row],[LOA]],Table2[[#This Row],[OLOA]:[WOA]],1)</f>
        <v>4</v>
      </c>
      <c r="X11" s="1">
        <f>_xlfn.RANK.EQ(Table2[[#This Row],[PSO]],Table2[[#This Row],[OLOA]:[WOA]],1)</f>
        <v>3</v>
      </c>
      <c r="Y11" s="1">
        <f>_xlfn.RANK.EQ(Table2[[#This Row],[GA]],Table2[[#This Row],[OLOA]:[WOA]],1)</f>
        <v>6</v>
      </c>
      <c r="Z11" s="1">
        <f>_xlfn.RANK.EQ(Table2[[#This Row],[GSA]],Table2[[#This Row],[OLOA]:[WOA]],1)</f>
        <v>5</v>
      </c>
      <c r="AA11" s="1">
        <f>_xlfn.RANK.EQ(Table2[[#This Row],[WOA]],Table2[[#This Row],[OLOA]:[WOA]],1)</f>
        <v>1</v>
      </c>
    </row>
    <row r="12" spans="1:27" x14ac:dyDescent="0.3">
      <c r="A12" s="5" t="s">
        <v>3</v>
      </c>
      <c r="B12" s="5" t="s">
        <v>11</v>
      </c>
      <c r="C12" s="6">
        <v>65421.367012956296</v>
      </c>
      <c r="D12" s="6">
        <v>486235.48806171567</v>
      </c>
      <c r="E12" s="6">
        <v>178942.13787353507</v>
      </c>
      <c r="F12" s="6">
        <v>6917870.5505900374</v>
      </c>
      <c r="G12" s="6">
        <v>1126486.2725182544</v>
      </c>
      <c r="H12" s="6">
        <v>124270.29943638248</v>
      </c>
      <c r="K12" s="1" t="str">
        <f t="shared" si="1"/>
        <v>Std</v>
      </c>
      <c r="L12" s="6">
        <f t="shared" si="2"/>
        <v>65421.367012956296</v>
      </c>
      <c r="M12" s="6">
        <f t="shared" si="3"/>
        <v>486235.48806171567</v>
      </c>
      <c r="N12" s="6">
        <f t="shared" si="4"/>
        <v>178942.13787353507</v>
      </c>
      <c r="O12" s="6">
        <f t="shared" si="5"/>
        <v>6917870.5505900374</v>
      </c>
      <c r="P12" s="6">
        <f t="shared" si="6"/>
        <v>1126486.2725182544</v>
      </c>
      <c r="Q12" s="6">
        <f t="shared" si="7"/>
        <v>124270.29943638248</v>
      </c>
      <c r="T12" s="10"/>
      <c r="U12" s="5" t="s">
        <v>11</v>
      </c>
    </row>
    <row r="13" spans="1:27" x14ac:dyDescent="0.3">
      <c r="A13" s="7" t="s">
        <v>3</v>
      </c>
      <c r="B13" s="7" t="s">
        <v>12</v>
      </c>
      <c r="C13" s="8">
        <v>4.2187500000000003E-2</v>
      </c>
      <c r="D13" s="8">
        <v>1.8749999999999999E-2</v>
      </c>
      <c r="E13" s="8">
        <v>2.6562499999999999E-2</v>
      </c>
      <c r="F13" s="8">
        <v>4.8437500000000001E-2</v>
      </c>
      <c r="G13" s="8">
        <v>0.16562499999999999</v>
      </c>
      <c r="H13" s="8">
        <v>2.6562499999999999E-2</v>
      </c>
      <c r="K13" s="1" t="str">
        <f t="shared" si="1"/>
        <v>CPU</v>
      </c>
      <c r="L13" s="8">
        <f t="shared" si="2"/>
        <v>4.2187500000000003E-2</v>
      </c>
      <c r="M13" s="8">
        <f t="shared" si="3"/>
        <v>1.8749999999999999E-2</v>
      </c>
      <c r="N13" s="8">
        <f t="shared" si="4"/>
        <v>2.6562499999999999E-2</v>
      </c>
      <c r="O13" s="8">
        <f t="shared" si="5"/>
        <v>4.8437500000000001E-2</v>
      </c>
      <c r="P13" s="8">
        <f t="shared" si="6"/>
        <v>0.16562499999999999</v>
      </c>
      <c r="Q13" s="8">
        <f t="shared" si="7"/>
        <v>2.6562499999999999E-2</v>
      </c>
      <c r="T13" s="11"/>
      <c r="U13" s="7" t="s">
        <v>12</v>
      </c>
    </row>
    <row r="14" spans="1:27" x14ac:dyDescent="0.3">
      <c r="A14" s="3" t="s">
        <v>4</v>
      </c>
      <c r="B14" s="3" t="s">
        <v>10</v>
      </c>
      <c r="C14" s="4">
        <v>1271490.4029199423</v>
      </c>
      <c r="D14" s="4">
        <v>22063786.23456144</v>
      </c>
      <c r="E14" s="4">
        <v>13825198.166675609</v>
      </c>
      <c r="F14" s="4">
        <v>95835210.631226957</v>
      </c>
      <c r="G14" s="4">
        <v>18633305.265040293</v>
      </c>
      <c r="H14" s="4">
        <v>6749778.5337470891</v>
      </c>
      <c r="J14" s="1" t="str">
        <f>A14</f>
        <v>F5</v>
      </c>
      <c r="K14" s="1" t="str">
        <f t="shared" si="1"/>
        <v>Mean</v>
      </c>
      <c r="L14" s="4">
        <f t="shared" si="2"/>
        <v>1271490.4029199423</v>
      </c>
      <c r="M14" s="4">
        <f t="shared" si="3"/>
        <v>22063786.23456144</v>
      </c>
      <c r="N14" s="4">
        <f t="shared" si="4"/>
        <v>13825198.166675609</v>
      </c>
      <c r="O14" s="4">
        <f t="shared" si="5"/>
        <v>95835210.631226957</v>
      </c>
      <c r="P14" s="4">
        <f t="shared" si="6"/>
        <v>18633305.265040293</v>
      </c>
      <c r="Q14" s="4">
        <f t="shared" si="7"/>
        <v>6749778.5337470891</v>
      </c>
      <c r="T14" s="9" t="s">
        <v>4</v>
      </c>
      <c r="U14" s="3" t="s">
        <v>10</v>
      </c>
      <c r="V14" s="1">
        <f>_xlfn.RANK.EQ(Table2[[#This Row],[OLOA]],Table2[[#This Row],[OLOA]:[WOA]],1)</f>
        <v>1</v>
      </c>
      <c r="W14" s="1">
        <f>_xlfn.RANK.EQ(Table2[[#This Row],[LOA]],Table2[[#This Row],[OLOA]:[WOA]],1)</f>
        <v>5</v>
      </c>
      <c r="X14" s="1">
        <f>_xlfn.RANK.EQ(Table2[[#This Row],[PSO]],Table2[[#This Row],[OLOA]:[WOA]],1)</f>
        <v>3</v>
      </c>
      <c r="Y14" s="1">
        <f>_xlfn.RANK.EQ(Table2[[#This Row],[GA]],Table2[[#This Row],[OLOA]:[WOA]],1)</f>
        <v>6</v>
      </c>
      <c r="Z14" s="1">
        <f>_xlfn.RANK.EQ(Table2[[#This Row],[GSA]],Table2[[#This Row],[OLOA]:[WOA]],1)</f>
        <v>4</v>
      </c>
      <c r="AA14" s="1">
        <f>_xlfn.RANK.EQ(Table2[[#This Row],[WOA]],Table2[[#This Row],[OLOA]:[WOA]],1)</f>
        <v>2</v>
      </c>
    </row>
    <row r="15" spans="1:27" x14ac:dyDescent="0.3">
      <c r="A15" s="5" t="s">
        <v>4</v>
      </c>
      <c r="B15" s="5" t="s">
        <v>11</v>
      </c>
      <c r="C15" s="6">
        <v>663346.63466528722</v>
      </c>
      <c r="D15" s="6">
        <v>10392359.435999922</v>
      </c>
      <c r="E15" s="6">
        <v>7553922.8981240196</v>
      </c>
      <c r="F15" s="6">
        <v>63900439.903755262</v>
      </c>
      <c r="G15" s="6">
        <v>13222405.375645032</v>
      </c>
      <c r="H15" s="6">
        <v>7052391.6970034102</v>
      </c>
      <c r="K15" s="1" t="str">
        <f t="shared" si="1"/>
        <v>Std</v>
      </c>
      <c r="L15" s="6">
        <f t="shared" si="2"/>
        <v>663346.63466528722</v>
      </c>
      <c r="M15" s="6">
        <f t="shared" si="3"/>
        <v>10392359.435999922</v>
      </c>
      <c r="N15" s="6">
        <f t="shared" si="4"/>
        <v>7553922.8981240196</v>
      </c>
      <c r="O15" s="6">
        <f t="shared" si="5"/>
        <v>63900439.903755262</v>
      </c>
      <c r="P15" s="6">
        <f t="shared" si="6"/>
        <v>13222405.375645032</v>
      </c>
      <c r="Q15" s="6">
        <f t="shared" si="7"/>
        <v>7052391.6970034102</v>
      </c>
      <c r="T15" s="10"/>
      <c r="U15" s="5" t="s">
        <v>11</v>
      </c>
    </row>
    <row r="16" spans="1:27" x14ac:dyDescent="0.3">
      <c r="A16" s="7" t="s">
        <v>4</v>
      </c>
      <c r="B16" s="7" t="s">
        <v>12</v>
      </c>
      <c r="C16" s="8">
        <v>4.5312499999999999E-2</v>
      </c>
      <c r="D16" s="8">
        <v>2.5000000000000001E-2</v>
      </c>
      <c r="E16" s="8">
        <v>3.2812500000000001E-2</v>
      </c>
      <c r="F16" s="8">
        <v>4.8437500000000001E-2</v>
      </c>
      <c r="G16" s="8">
        <v>0.17031250000000001</v>
      </c>
      <c r="H16" s="8">
        <v>3.4375000000000003E-2</v>
      </c>
      <c r="K16" s="1" t="str">
        <f t="shared" si="1"/>
        <v>CPU</v>
      </c>
      <c r="L16" s="8">
        <f t="shared" si="2"/>
        <v>4.5312499999999999E-2</v>
      </c>
      <c r="M16" s="8">
        <f t="shared" si="3"/>
        <v>2.5000000000000001E-2</v>
      </c>
      <c r="N16" s="8">
        <f t="shared" si="4"/>
        <v>3.2812500000000001E-2</v>
      </c>
      <c r="O16" s="8">
        <f t="shared" si="5"/>
        <v>4.8437500000000001E-2</v>
      </c>
      <c r="P16" s="8">
        <f t="shared" si="6"/>
        <v>0.17031250000000001</v>
      </c>
      <c r="Q16" s="8">
        <f t="shared" si="7"/>
        <v>3.4375000000000003E-2</v>
      </c>
      <c r="T16" s="11"/>
      <c r="U16" s="7" t="s">
        <v>12</v>
      </c>
    </row>
    <row r="17" spans="1:27" x14ac:dyDescent="0.3">
      <c r="A17" s="3" t="s">
        <v>5</v>
      </c>
      <c r="B17" s="3" t="s">
        <v>10</v>
      </c>
      <c r="C17" s="4">
        <v>1903.2527928679342</v>
      </c>
      <c r="D17" s="4">
        <v>1903.2527928679337</v>
      </c>
      <c r="E17" s="4">
        <v>1903.2527928679342</v>
      </c>
      <c r="F17" s="4">
        <v>1903.2527928679342</v>
      </c>
      <c r="G17" s="4">
        <v>1903.2527928679337</v>
      </c>
      <c r="H17" s="4">
        <v>1903.2527928679337</v>
      </c>
      <c r="J17" s="1" t="str">
        <f>A17</f>
        <v>F6</v>
      </c>
      <c r="K17" s="1" t="str">
        <f t="shared" si="1"/>
        <v>Mean</v>
      </c>
      <c r="L17" s="4">
        <f t="shared" si="2"/>
        <v>1903.2527928679342</v>
      </c>
      <c r="M17" s="4">
        <f t="shared" si="3"/>
        <v>1903.2527928679337</v>
      </c>
      <c r="N17" s="4">
        <f t="shared" si="4"/>
        <v>1903.2527928679342</v>
      </c>
      <c r="O17" s="4">
        <f t="shared" si="5"/>
        <v>1903.2527928679342</v>
      </c>
      <c r="P17" s="4">
        <f t="shared" si="6"/>
        <v>1903.2527928679337</v>
      </c>
      <c r="Q17" s="4">
        <f t="shared" si="7"/>
        <v>1903.2527928679337</v>
      </c>
      <c r="T17" s="9" t="s">
        <v>5</v>
      </c>
      <c r="U17" s="3" t="s">
        <v>10</v>
      </c>
      <c r="V17" s="1">
        <f>_xlfn.RANK.EQ(Table2[[#This Row],[OLOA]],Table2[[#This Row],[OLOA]:[WOA]],1)</f>
        <v>4</v>
      </c>
      <c r="W17" s="1">
        <f>_xlfn.RANK.EQ(Table2[[#This Row],[LOA]],Table2[[#This Row],[OLOA]:[WOA]],1)</f>
        <v>1</v>
      </c>
      <c r="X17" s="1">
        <f>_xlfn.RANK.EQ(Table2[[#This Row],[PSO]],Table2[[#This Row],[OLOA]:[WOA]],1)</f>
        <v>4</v>
      </c>
      <c r="Y17" s="1">
        <f>_xlfn.RANK.EQ(Table2[[#This Row],[GA]],Table2[[#This Row],[OLOA]:[WOA]],1)</f>
        <v>4</v>
      </c>
      <c r="Z17" s="1">
        <f>_xlfn.RANK.EQ(Table2[[#This Row],[GSA]],Table2[[#This Row],[OLOA]:[WOA]],1)</f>
        <v>1</v>
      </c>
      <c r="AA17" s="1">
        <f>_xlfn.RANK.EQ(Table2[[#This Row],[WOA]],Table2[[#This Row],[OLOA]:[WOA]],1)</f>
        <v>1</v>
      </c>
    </row>
    <row r="18" spans="1:27" x14ac:dyDescent="0.3">
      <c r="A18" s="5" t="s">
        <v>5</v>
      </c>
      <c r="B18" s="5" t="s">
        <v>11</v>
      </c>
      <c r="C18" s="6">
        <v>156.80687616161012</v>
      </c>
      <c r="D18" s="6">
        <v>156.80687616161012</v>
      </c>
      <c r="E18" s="6">
        <v>156.80687616161012</v>
      </c>
      <c r="F18" s="6">
        <v>156.80687616161012</v>
      </c>
      <c r="G18" s="6">
        <v>156.80687616161012</v>
      </c>
      <c r="H18" s="6">
        <v>156.80687616161012</v>
      </c>
      <c r="K18" s="1" t="str">
        <f t="shared" si="1"/>
        <v>Std</v>
      </c>
      <c r="L18" s="6">
        <f t="shared" si="2"/>
        <v>156.80687616161012</v>
      </c>
      <c r="M18" s="6">
        <f t="shared" si="3"/>
        <v>156.80687616161012</v>
      </c>
      <c r="N18" s="6">
        <f t="shared" si="4"/>
        <v>156.80687616161012</v>
      </c>
      <c r="O18" s="6">
        <f t="shared" si="5"/>
        <v>156.80687616161012</v>
      </c>
      <c r="P18" s="6">
        <f t="shared" si="6"/>
        <v>156.80687616161012</v>
      </c>
      <c r="Q18" s="6">
        <f t="shared" si="7"/>
        <v>156.80687616161012</v>
      </c>
      <c r="T18" s="10"/>
      <c r="U18" s="5" t="s">
        <v>11</v>
      </c>
    </row>
    <row r="19" spans="1:27" x14ac:dyDescent="0.3">
      <c r="A19" s="7" t="s">
        <v>5</v>
      </c>
      <c r="B19" s="7" t="s">
        <v>12</v>
      </c>
      <c r="C19" s="8">
        <v>1.5625E-2</v>
      </c>
      <c r="D19" s="8">
        <v>1.7187500000000001E-2</v>
      </c>
      <c r="E19" s="8">
        <v>2.1874999999999999E-2</v>
      </c>
      <c r="F19" s="8">
        <v>9.5312499999999994E-2</v>
      </c>
      <c r="G19" s="8">
        <v>0.58437499999999998</v>
      </c>
      <c r="H19" s="8">
        <v>2.8125000000000001E-2</v>
      </c>
      <c r="K19" s="1" t="str">
        <f t="shared" si="1"/>
        <v>CPU</v>
      </c>
      <c r="L19" s="8">
        <f t="shared" si="2"/>
        <v>1.5625E-2</v>
      </c>
      <c r="M19" s="8">
        <f t="shared" si="3"/>
        <v>1.7187500000000001E-2</v>
      </c>
      <c r="N19" s="8">
        <f t="shared" si="4"/>
        <v>2.1874999999999999E-2</v>
      </c>
      <c r="O19" s="8">
        <f t="shared" si="5"/>
        <v>9.5312499999999994E-2</v>
      </c>
      <c r="P19" s="8">
        <f t="shared" si="6"/>
        <v>0.58437499999999998</v>
      </c>
      <c r="Q19" s="8">
        <f t="shared" si="7"/>
        <v>2.8125000000000001E-2</v>
      </c>
      <c r="T19" s="11"/>
      <c r="U19" s="7" t="s">
        <v>12</v>
      </c>
    </row>
    <row r="20" spans="1:27" x14ac:dyDescent="0.3">
      <c r="A20" s="3" t="s">
        <v>6</v>
      </c>
      <c r="B20" s="3" t="s">
        <v>10</v>
      </c>
      <c r="C20" s="4">
        <v>2167791.4517855905</v>
      </c>
      <c r="D20" s="4">
        <v>18747077.992270786</v>
      </c>
      <c r="E20" s="4">
        <v>2480205.4035463827</v>
      </c>
      <c r="F20" s="4">
        <v>69230272.632129222</v>
      </c>
      <c r="G20" s="4">
        <v>22043839.774883293</v>
      </c>
      <c r="H20" s="4">
        <v>4849777.5974395564</v>
      </c>
      <c r="J20" s="1" t="str">
        <f>A20</f>
        <v>F7</v>
      </c>
      <c r="K20" s="1" t="str">
        <f t="shared" si="1"/>
        <v>Mean</v>
      </c>
      <c r="L20" s="4">
        <f t="shared" si="2"/>
        <v>2167791.4517855905</v>
      </c>
      <c r="M20" s="4">
        <f t="shared" si="3"/>
        <v>18747077.992270786</v>
      </c>
      <c r="N20" s="4">
        <f t="shared" si="4"/>
        <v>2480205.4035463827</v>
      </c>
      <c r="O20" s="4">
        <f t="shared" si="5"/>
        <v>69230272.632129222</v>
      </c>
      <c r="P20" s="4">
        <f t="shared" si="6"/>
        <v>22043839.774883293</v>
      </c>
      <c r="Q20" s="4">
        <f t="shared" si="7"/>
        <v>4849777.5974395564</v>
      </c>
      <c r="T20" s="9" t="s">
        <v>6</v>
      </c>
      <c r="U20" s="3" t="s">
        <v>10</v>
      </c>
      <c r="V20" s="1">
        <f>_xlfn.RANK.EQ(Table2[[#This Row],[OLOA]],Table2[[#This Row],[OLOA]:[WOA]],1)</f>
        <v>1</v>
      </c>
      <c r="W20" s="1">
        <f>_xlfn.RANK.EQ(Table2[[#This Row],[LOA]],Table2[[#This Row],[OLOA]:[WOA]],1)</f>
        <v>4</v>
      </c>
      <c r="X20" s="1">
        <f>_xlfn.RANK.EQ(Table2[[#This Row],[PSO]],Table2[[#This Row],[OLOA]:[WOA]],1)</f>
        <v>2</v>
      </c>
      <c r="Y20" s="1">
        <f>_xlfn.RANK.EQ(Table2[[#This Row],[GA]],Table2[[#This Row],[OLOA]:[WOA]],1)</f>
        <v>6</v>
      </c>
      <c r="Z20" s="1">
        <f>_xlfn.RANK.EQ(Table2[[#This Row],[GSA]],Table2[[#This Row],[OLOA]:[WOA]],1)</f>
        <v>5</v>
      </c>
      <c r="AA20" s="1">
        <f>_xlfn.RANK.EQ(Table2[[#This Row],[WOA]],Table2[[#This Row],[OLOA]:[WOA]],1)</f>
        <v>3</v>
      </c>
    </row>
    <row r="21" spans="1:27" x14ac:dyDescent="0.3">
      <c r="A21" s="5" t="s">
        <v>6</v>
      </c>
      <c r="B21" s="5" t="s">
        <v>11</v>
      </c>
      <c r="C21" s="6">
        <v>2066470.2074117963</v>
      </c>
      <c r="D21" s="6">
        <v>31082192.701341886</v>
      </c>
      <c r="E21" s="6">
        <v>1885066.7539365874</v>
      </c>
      <c r="F21" s="6">
        <v>43114851.209535949</v>
      </c>
      <c r="G21" s="6">
        <v>17734545.875223294</v>
      </c>
      <c r="H21" s="6">
        <v>3165704.9470704296</v>
      </c>
      <c r="K21" s="1" t="str">
        <f t="shared" si="1"/>
        <v>Std</v>
      </c>
      <c r="L21" s="6">
        <f t="shared" si="2"/>
        <v>2066470.2074117963</v>
      </c>
      <c r="M21" s="6">
        <f t="shared" si="3"/>
        <v>31082192.701341886</v>
      </c>
      <c r="N21" s="6">
        <f t="shared" si="4"/>
        <v>1885066.7539365874</v>
      </c>
      <c r="O21" s="6">
        <f t="shared" si="5"/>
        <v>43114851.209535949</v>
      </c>
      <c r="P21" s="6">
        <f t="shared" si="6"/>
        <v>17734545.875223294</v>
      </c>
      <c r="Q21" s="6">
        <f t="shared" si="7"/>
        <v>3165704.9470704296</v>
      </c>
      <c r="T21" s="10"/>
      <c r="U21" s="5" t="s">
        <v>11</v>
      </c>
    </row>
    <row r="22" spans="1:27" x14ac:dyDescent="0.3">
      <c r="A22" s="7" t="s">
        <v>6</v>
      </c>
      <c r="B22" s="7" t="s">
        <v>12</v>
      </c>
      <c r="C22" s="8">
        <v>3.125E-2</v>
      </c>
      <c r="D22" s="8">
        <v>2.34375E-2</v>
      </c>
      <c r="E22" s="8">
        <v>2.9687499999999999E-2</v>
      </c>
      <c r="F22" s="8">
        <v>5.3124999999999999E-2</v>
      </c>
      <c r="G22" s="8">
        <v>0.1875</v>
      </c>
      <c r="H22" s="8">
        <v>4.3749999999999997E-2</v>
      </c>
      <c r="K22" s="1" t="str">
        <f t="shared" si="1"/>
        <v>CPU</v>
      </c>
      <c r="L22" s="8">
        <f t="shared" si="2"/>
        <v>3.125E-2</v>
      </c>
      <c r="M22" s="8">
        <f t="shared" si="3"/>
        <v>2.34375E-2</v>
      </c>
      <c r="N22" s="8">
        <f t="shared" si="4"/>
        <v>2.9687499999999999E-2</v>
      </c>
      <c r="O22" s="8">
        <f t="shared" si="5"/>
        <v>5.3124999999999999E-2</v>
      </c>
      <c r="P22" s="8">
        <f t="shared" si="6"/>
        <v>0.1875</v>
      </c>
      <c r="Q22" s="8">
        <f t="shared" si="7"/>
        <v>4.3749999999999997E-2</v>
      </c>
      <c r="T22" s="11"/>
      <c r="U22" s="7" t="s">
        <v>12</v>
      </c>
    </row>
    <row r="23" spans="1:27" x14ac:dyDescent="0.3">
      <c r="A23" s="3" t="s">
        <v>7</v>
      </c>
      <c r="B23" s="3" t="s">
        <v>10</v>
      </c>
      <c r="C23" s="4">
        <v>5311.7321191553156</v>
      </c>
      <c r="D23" s="4">
        <v>6338.2735031890752</v>
      </c>
      <c r="E23" s="4">
        <v>6717.5803515338093</v>
      </c>
      <c r="F23" s="4">
        <v>6787.5130401036968</v>
      </c>
      <c r="G23" s="4">
        <v>7132.5289619270752</v>
      </c>
      <c r="H23" s="4">
        <v>5733.5293651292177</v>
      </c>
      <c r="J23" s="1" t="str">
        <f>A23</f>
        <v>F8</v>
      </c>
      <c r="K23" s="1" t="str">
        <f t="shared" si="1"/>
        <v>Mean</v>
      </c>
      <c r="L23" s="4">
        <f t="shared" si="2"/>
        <v>5311.7321191553156</v>
      </c>
      <c r="M23" s="4">
        <f t="shared" si="3"/>
        <v>6338.2735031890752</v>
      </c>
      <c r="N23" s="4">
        <f t="shared" si="4"/>
        <v>6717.5803515338093</v>
      </c>
      <c r="O23" s="4">
        <f t="shared" si="5"/>
        <v>6787.5130401036968</v>
      </c>
      <c r="P23" s="4">
        <f t="shared" si="6"/>
        <v>7132.5289619270752</v>
      </c>
      <c r="Q23" s="4">
        <f t="shared" si="7"/>
        <v>5733.5293651292177</v>
      </c>
      <c r="T23" s="9" t="s">
        <v>7</v>
      </c>
      <c r="U23" s="3" t="s">
        <v>10</v>
      </c>
      <c r="V23" s="1">
        <f>_xlfn.RANK.EQ(Table2[[#This Row],[OLOA]],Table2[[#This Row],[OLOA]:[WOA]],1)</f>
        <v>1</v>
      </c>
      <c r="W23" s="1">
        <f>_xlfn.RANK.EQ(Table2[[#This Row],[LOA]],Table2[[#This Row],[OLOA]:[WOA]],1)</f>
        <v>3</v>
      </c>
      <c r="X23" s="1">
        <f>_xlfn.RANK.EQ(Table2[[#This Row],[PSO]],Table2[[#This Row],[OLOA]:[WOA]],1)</f>
        <v>4</v>
      </c>
      <c r="Y23" s="1">
        <f>_xlfn.RANK.EQ(Table2[[#This Row],[GA]],Table2[[#This Row],[OLOA]:[WOA]],1)</f>
        <v>5</v>
      </c>
      <c r="Z23" s="1">
        <f>_xlfn.RANK.EQ(Table2[[#This Row],[GSA]],Table2[[#This Row],[OLOA]:[WOA]],1)</f>
        <v>6</v>
      </c>
      <c r="AA23" s="1">
        <f>_xlfn.RANK.EQ(Table2[[#This Row],[WOA]],Table2[[#This Row],[OLOA]:[WOA]],1)</f>
        <v>2</v>
      </c>
    </row>
    <row r="24" spans="1:27" x14ac:dyDescent="0.3">
      <c r="A24" s="5" t="s">
        <v>7</v>
      </c>
      <c r="B24" s="5" t="s">
        <v>11</v>
      </c>
      <c r="C24" s="6">
        <v>812.76351931518184</v>
      </c>
      <c r="D24" s="6">
        <v>1172.6276204811772</v>
      </c>
      <c r="E24" s="6">
        <v>685.58767429094894</v>
      </c>
      <c r="F24" s="6">
        <v>895.33314697571495</v>
      </c>
      <c r="G24" s="6">
        <v>247.34614607233658</v>
      </c>
      <c r="H24" s="6">
        <v>1860.1379552563933</v>
      </c>
      <c r="K24" s="1" t="str">
        <f t="shared" si="1"/>
        <v>Std</v>
      </c>
      <c r="L24" s="6">
        <f t="shared" si="2"/>
        <v>812.76351931518184</v>
      </c>
      <c r="M24" s="6">
        <f t="shared" si="3"/>
        <v>1172.6276204811772</v>
      </c>
      <c r="N24" s="6">
        <f t="shared" si="4"/>
        <v>685.58767429094894</v>
      </c>
      <c r="O24" s="6">
        <f t="shared" si="5"/>
        <v>895.33314697571495</v>
      </c>
      <c r="P24" s="6">
        <f t="shared" si="6"/>
        <v>247.34614607233658</v>
      </c>
      <c r="Q24" s="6">
        <f t="shared" si="7"/>
        <v>1860.1379552563933</v>
      </c>
      <c r="T24" s="10"/>
      <c r="U24" s="5" t="s">
        <v>11</v>
      </c>
    </row>
    <row r="25" spans="1:27" x14ac:dyDescent="0.3">
      <c r="A25" s="7" t="s">
        <v>7</v>
      </c>
      <c r="B25" s="7" t="s">
        <v>12</v>
      </c>
      <c r="C25" s="8">
        <v>0.1171875</v>
      </c>
      <c r="D25" s="8">
        <v>4.6875E-2</v>
      </c>
      <c r="E25" s="8">
        <v>4.3749999999999997E-2</v>
      </c>
      <c r="F25" s="8">
        <v>7.3437500000000003E-2</v>
      </c>
      <c r="G25" s="8">
        <v>0.17031250000000001</v>
      </c>
      <c r="H25" s="8">
        <v>5.6250000000000001E-2</v>
      </c>
      <c r="K25" s="1" t="str">
        <f t="shared" si="1"/>
        <v>CPU</v>
      </c>
      <c r="L25" s="8">
        <f t="shared" si="2"/>
        <v>0.1171875</v>
      </c>
      <c r="M25" s="8">
        <f t="shared" si="3"/>
        <v>4.6875E-2</v>
      </c>
      <c r="N25" s="8">
        <f t="shared" si="4"/>
        <v>4.3749999999999997E-2</v>
      </c>
      <c r="O25" s="8">
        <f t="shared" si="5"/>
        <v>7.3437500000000003E-2</v>
      </c>
      <c r="P25" s="8">
        <f t="shared" si="6"/>
        <v>0.17031250000000001</v>
      </c>
      <c r="Q25" s="8">
        <f t="shared" si="7"/>
        <v>5.6250000000000001E-2</v>
      </c>
      <c r="T25" s="11"/>
      <c r="U25" s="7" t="s">
        <v>12</v>
      </c>
    </row>
    <row r="26" spans="1:27" x14ac:dyDescent="0.3">
      <c r="A26" s="3" t="s">
        <v>8</v>
      </c>
      <c r="B26" s="3" t="s">
        <v>10</v>
      </c>
      <c r="C26" s="4">
        <v>3459.7684461717145</v>
      </c>
      <c r="D26" s="4">
        <v>3699.3482105707999</v>
      </c>
      <c r="E26" s="4">
        <v>3038.9782664531367</v>
      </c>
      <c r="F26" s="4">
        <v>3686.006210927661</v>
      </c>
      <c r="G26" s="4">
        <v>3829.2997859376942</v>
      </c>
      <c r="H26" s="4">
        <v>3083.900345655516</v>
      </c>
      <c r="J26" s="1" t="str">
        <f>A26</f>
        <v>F9</v>
      </c>
      <c r="K26" s="1" t="str">
        <f t="shared" si="1"/>
        <v>Mean</v>
      </c>
      <c r="L26" s="4">
        <f t="shared" si="2"/>
        <v>3459.7684461717145</v>
      </c>
      <c r="M26" s="4">
        <f t="shared" si="3"/>
        <v>3699.3482105707999</v>
      </c>
      <c r="N26" s="4">
        <f t="shared" si="4"/>
        <v>3038.9782664531367</v>
      </c>
      <c r="O26" s="4">
        <f t="shared" si="5"/>
        <v>3686.006210927661</v>
      </c>
      <c r="P26" s="4">
        <f t="shared" si="6"/>
        <v>3829.2997859376942</v>
      </c>
      <c r="Q26" s="4">
        <f t="shared" si="7"/>
        <v>3083.900345655516</v>
      </c>
      <c r="T26" s="9" t="s">
        <v>8</v>
      </c>
      <c r="U26" s="3" t="s">
        <v>10</v>
      </c>
      <c r="V26" s="1">
        <f>_xlfn.RANK.EQ(Table2[[#This Row],[OLOA]],Table2[[#This Row],[OLOA]:[WOA]],1)</f>
        <v>3</v>
      </c>
      <c r="W26" s="1">
        <f>_xlfn.RANK.EQ(Table2[[#This Row],[LOA]],Table2[[#This Row],[OLOA]:[WOA]],1)</f>
        <v>5</v>
      </c>
      <c r="X26" s="1">
        <f>_xlfn.RANK.EQ(Table2[[#This Row],[PSO]],Table2[[#This Row],[OLOA]:[WOA]],1)</f>
        <v>1</v>
      </c>
      <c r="Y26" s="1">
        <f>_xlfn.RANK.EQ(Table2[[#This Row],[GA]],Table2[[#This Row],[OLOA]:[WOA]],1)</f>
        <v>4</v>
      </c>
      <c r="Z26" s="1">
        <f>_xlfn.RANK.EQ(Table2[[#This Row],[GSA]],Table2[[#This Row],[OLOA]:[WOA]],1)</f>
        <v>6</v>
      </c>
      <c r="AA26" s="1">
        <f>_xlfn.RANK.EQ(Table2[[#This Row],[WOA]],Table2[[#This Row],[OLOA]:[WOA]],1)</f>
        <v>2</v>
      </c>
    </row>
    <row r="27" spans="1:27" x14ac:dyDescent="0.3">
      <c r="A27" s="5" t="s">
        <v>8</v>
      </c>
      <c r="B27" s="5" t="s">
        <v>11</v>
      </c>
      <c r="C27" s="6">
        <v>108.99024226391619</v>
      </c>
      <c r="D27" s="6">
        <v>154.69290431906924</v>
      </c>
      <c r="E27" s="6">
        <v>62.181668023009657</v>
      </c>
      <c r="F27" s="6">
        <v>91.82497345938782</v>
      </c>
      <c r="G27" s="6">
        <v>196.74587567135364</v>
      </c>
      <c r="H27" s="6">
        <v>61.837546645913939</v>
      </c>
      <c r="K27" s="1" t="str">
        <f t="shared" si="1"/>
        <v>Std</v>
      </c>
      <c r="L27" s="6">
        <f t="shared" si="2"/>
        <v>108.99024226391619</v>
      </c>
      <c r="M27" s="6">
        <f t="shared" si="3"/>
        <v>154.69290431906924</v>
      </c>
      <c r="N27" s="6">
        <f t="shared" si="4"/>
        <v>62.181668023009657</v>
      </c>
      <c r="O27" s="6">
        <f t="shared" si="5"/>
        <v>91.82497345938782</v>
      </c>
      <c r="P27" s="6">
        <f t="shared" si="6"/>
        <v>196.74587567135364</v>
      </c>
      <c r="Q27" s="6">
        <f t="shared" si="7"/>
        <v>61.837546645913939</v>
      </c>
      <c r="T27" s="10"/>
      <c r="U27" s="5" t="s">
        <v>11</v>
      </c>
    </row>
    <row r="28" spans="1:27" x14ac:dyDescent="0.3">
      <c r="A28" s="7" t="s">
        <v>8</v>
      </c>
      <c r="B28" s="7" t="s">
        <v>12</v>
      </c>
      <c r="C28" s="8">
        <v>0.15468750000000001</v>
      </c>
      <c r="D28" s="8">
        <v>5.1562499999999997E-2</v>
      </c>
      <c r="E28" s="8">
        <v>6.7187499999999997E-2</v>
      </c>
      <c r="F28" s="8">
        <v>7.4999999999999997E-2</v>
      </c>
      <c r="G28" s="8">
        <v>0.19687499999999999</v>
      </c>
      <c r="H28" s="8">
        <v>5.46875E-2</v>
      </c>
      <c r="K28" s="1" t="str">
        <f t="shared" si="1"/>
        <v>CPU</v>
      </c>
      <c r="L28" s="8">
        <f t="shared" si="2"/>
        <v>0.15468750000000001</v>
      </c>
      <c r="M28" s="8">
        <f t="shared" si="3"/>
        <v>5.1562499999999997E-2</v>
      </c>
      <c r="N28" s="8">
        <f t="shared" si="4"/>
        <v>6.7187499999999997E-2</v>
      </c>
      <c r="O28" s="8">
        <f t="shared" si="5"/>
        <v>7.4999999999999997E-2</v>
      </c>
      <c r="P28" s="8">
        <f t="shared" si="6"/>
        <v>0.19687499999999999</v>
      </c>
      <c r="Q28" s="8">
        <f t="shared" si="7"/>
        <v>5.46875E-2</v>
      </c>
      <c r="T28" s="11"/>
      <c r="U28" s="7" t="s">
        <v>12</v>
      </c>
    </row>
    <row r="29" spans="1:27" x14ac:dyDescent="0.3">
      <c r="A29" s="3" t="s">
        <v>9</v>
      </c>
      <c r="B29" s="3" t="s">
        <v>10</v>
      </c>
      <c r="C29" s="4">
        <v>3882.5356333844711</v>
      </c>
      <c r="D29" s="4">
        <v>6220.8102270607951</v>
      </c>
      <c r="E29" s="4">
        <v>5715.9780882976793</v>
      </c>
      <c r="F29" s="4">
        <v>14645.059617078772</v>
      </c>
      <c r="G29" s="4">
        <v>7448.9208374137288</v>
      </c>
      <c r="H29" s="4">
        <v>3710.2922420849563</v>
      </c>
      <c r="J29" s="1" t="str">
        <f>A29</f>
        <v>F10</v>
      </c>
      <c r="K29" s="1" t="str">
        <f t="shared" si="1"/>
        <v>Mean</v>
      </c>
      <c r="L29" s="4">
        <f t="shared" si="2"/>
        <v>3882.5356333844711</v>
      </c>
      <c r="M29" s="4">
        <f t="shared" si="3"/>
        <v>6220.8102270607951</v>
      </c>
      <c r="N29" s="4">
        <f t="shared" si="4"/>
        <v>5715.9780882976793</v>
      </c>
      <c r="O29" s="4">
        <f t="shared" si="5"/>
        <v>14645.059617078772</v>
      </c>
      <c r="P29" s="4">
        <f t="shared" si="6"/>
        <v>7448.9208374137288</v>
      </c>
      <c r="Q29" s="4">
        <f t="shared" si="7"/>
        <v>3710.2922420849563</v>
      </c>
      <c r="T29" s="9" t="s">
        <v>9</v>
      </c>
      <c r="U29" s="3" t="s">
        <v>10</v>
      </c>
      <c r="V29" s="1">
        <f>_xlfn.RANK.EQ(Table2[[#This Row],[OLOA]],Table2[[#This Row],[OLOA]:[WOA]],1)</f>
        <v>2</v>
      </c>
      <c r="W29" s="1">
        <f>_xlfn.RANK.EQ(Table2[[#This Row],[LOA]],Table2[[#This Row],[OLOA]:[WOA]],1)</f>
        <v>4</v>
      </c>
      <c r="X29" s="1">
        <f>_xlfn.RANK.EQ(Table2[[#This Row],[PSO]],Table2[[#This Row],[OLOA]:[WOA]],1)</f>
        <v>3</v>
      </c>
      <c r="Y29" s="1">
        <f>_xlfn.RANK.EQ(Table2[[#This Row],[GA]],Table2[[#This Row],[OLOA]:[WOA]],1)</f>
        <v>6</v>
      </c>
      <c r="Z29" s="1">
        <f>_xlfn.RANK.EQ(Table2[[#This Row],[GSA]],Table2[[#This Row],[OLOA]:[WOA]],1)</f>
        <v>5</v>
      </c>
      <c r="AA29" s="1">
        <f>_xlfn.RANK.EQ(Table2[[#This Row],[WOA]],Table2[[#This Row],[OLOA]:[WOA]],1)</f>
        <v>1</v>
      </c>
    </row>
    <row r="30" spans="1:27" x14ac:dyDescent="0.3">
      <c r="A30" s="5" t="s">
        <v>9</v>
      </c>
      <c r="B30" s="5" t="s">
        <v>11</v>
      </c>
      <c r="C30" s="6">
        <v>382.30658323035277</v>
      </c>
      <c r="D30" s="6">
        <v>787.77730014508768</v>
      </c>
      <c r="E30" s="6">
        <v>767.04834592599218</v>
      </c>
      <c r="F30" s="6">
        <v>3966.0416087972635</v>
      </c>
      <c r="G30" s="6">
        <v>911.68201900343206</v>
      </c>
      <c r="H30" s="6">
        <v>461.75141434762986</v>
      </c>
      <c r="K30" s="1" t="str">
        <f t="shared" si="1"/>
        <v>Std</v>
      </c>
      <c r="L30" s="6">
        <f t="shared" si="2"/>
        <v>382.30658323035277</v>
      </c>
      <c r="M30" s="6">
        <f t="shared" si="3"/>
        <v>787.77730014508768</v>
      </c>
      <c r="N30" s="6">
        <f t="shared" si="4"/>
        <v>767.04834592599218</v>
      </c>
      <c r="O30" s="6">
        <f t="shared" si="5"/>
        <v>3966.0416087972635</v>
      </c>
      <c r="P30" s="6">
        <f t="shared" si="6"/>
        <v>911.68201900343206</v>
      </c>
      <c r="Q30" s="6">
        <f t="shared" si="7"/>
        <v>461.75141434762986</v>
      </c>
      <c r="T30" s="10"/>
      <c r="U30" s="5" t="s">
        <v>11</v>
      </c>
    </row>
    <row r="31" spans="1:27" x14ac:dyDescent="0.3">
      <c r="A31" s="7" t="s">
        <v>9</v>
      </c>
      <c r="B31" s="7" t="s">
        <v>12</v>
      </c>
      <c r="C31" s="8">
        <v>0.1203125</v>
      </c>
      <c r="D31" s="8">
        <v>4.2187500000000003E-2</v>
      </c>
      <c r="E31" s="8">
        <v>5.1562499999999997E-2</v>
      </c>
      <c r="F31" s="8">
        <v>6.4062499999999994E-2</v>
      </c>
      <c r="G31" s="8">
        <v>0.20468749999999999</v>
      </c>
      <c r="H31" s="8">
        <v>5.1562499999999997E-2</v>
      </c>
      <c r="K31" s="1" t="str">
        <f t="shared" si="1"/>
        <v>CPU</v>
      </c>
      <c r="L31" s="8">
        <f t="shared" si="2"/>
        <v>0.1203125</v>
      </c>
      <c r="M31" s="8">
        <f t="shared" si="3"/>
        <v>4.2187500000000003E-2</v>
      </c>
      <c r="N31" s="8">
        <f t="shared" si="4"/>
        <v>5.1562499999999997E-2</v>
      </c>
      <c r="O31" s="8">
        <f t="shared" si="5"/>
        <v>6.4062499999999994E-2</v>
      </c>
      <c r="P31" s="8">
        <f t="shared" si="6"/>
        <v>0.20468749999999999</v>
      </c>
      <c r="Q31" s="8">
        <f t="shared" si="7"/>
        <v>5.1562499999999997E-2</v>
      </c>
      <c r="T31" s="11"/>
      <c r="U31" s="7" t="s">
        <v>12</v>
      </c>
    </row>
    <row r="32" spans="1:27" x14ac:dyDescent="0.3">
      <c r="V32" s="1">
        <f>COUNTIF(V2:V31,1)</f>
        <v>4</v>
      </c>
      <c r="W32" s="1">
        <f t="shared" ref="W32:AA32" si="8">COUNTIF(W2:W31,1)</f>
        <v>1</v>
      </c>
      <c r="X32" s="1">
        <f t="shared" si="8"/>
        <v>1</v>
      </c>
      <c r="Y32" s="1">
        <f t="shared" si="8"/>
        <v>0</v>
      </c>
      <c r="Z32" s="1">
        <f t="shared" si="8"/>
        <v>1</v>
      </c>
      <c r="AA32" s="1">
        <f t="shared" si="8"/>
        <v>5</v>
      </c>
    </row>
    <row r="33" spans="22:27" x14ac:dyDescent="0.3">
      <c r="V33" s="1">
        <f t="shared" ref="V33:AA33" si="9">_xlfn.RANK.EQ(V32,$V32:$AA32,0)</f>
        <v>2</v>
      </c>
      <c r="W33" s="1">
        <f t="shared" si="9"/>
        <v>3</v>
      </c>
      <c r="X33" s="1">
        <f t="shared" si="9"/>
        <v>3</v>
      </c>
      <c r="Y33" s="1">
        <f t="shared" si="9"/>
        <v>6</v>
      </c>
      <c r="Z33" s="1">
        <f t="shared" si="9"/>
        <v>3</v>
      </c>
      <c r="AA33" s="1">
        <f t="shared" si="9"/>
        <v>1</v>
      </c>
    </row>
    <row r="34" spans="22:27" x14ac:dyDescent="0.3">
      <c r="V34" s="1">
        <f>AVERAGE(V2:V31)</f>
        <v>1.9</v>
      </c>
      <c r="W34" s="1">
        <f t="shared" ref="W34:AA34" si="10">AVERAGE(W2:W31)</f>
        <v>3.6</v>
      </c>
      <c r="X34" s="1">
        <f t="shared" si="10"/>
        <v>3.2</v>
      </c>
      <c r="Y34" s="1">
        <f t="shared" si="10"/>
        <v>5.5</v>
      </c>
      <c r="Z34" s="1">
        <f t="shared" si="10"/>
        <v>4.5999999999999996</v>
      </c>
      <c r="AA34" s="1">
        <f t="shared" si="10"/>
        <v>1.6</v>
      </c>
    </row>
    <row r="35" spans="22:27" x14ac:dyDescent="0.3">
      <c r="V35" s="1">
        <f t="shared" ref="V35:AA35" si="11">_xlfn.RANK.EQ(V34,$V34:$AA34,1)</f>
        <v>2</v>
      </c>
      <c r="W35" s="1">
        <f t="shared" si="11"/>
        <v>4</v>
      </c>
      <c r="X35" s="1">
        <f t="shared" si="11"/>
        <v>3</v>
      </c>
      <c r="Y35" s="1">
        <f t="shared" si="11"/>
        <v>6</v>
      </c>
      <c r="Z35" s="1">
        <f t="shared" si="11"/>
        <v>5</v>
      </c>
      <c r="AA35" s="1">
        <f t="shared" si="11"/>
        <v>1</v>
      </c>
    </row>
  </sheetData>
  <mergeCells count="10">
    <mergeCell ref="T20:T22"/>
    <mergeCell ref="T23:T25"/>
    <mergeCell ref="T26:T28"/>
    <mergeCell ref="T29:T31"/>
    <mergeCell ref="T2:T4"/>
    <mergeCell ref="T5:T7"/>
    <mergeCell ref="T8:T10"/>
    <mergeCell ref="T11:T13"/>
    <mergeCell ref="T14:T16"/>
    <mergeCell ref="T17:T19"/>
  </mergeCells>
  <phoneticPr fontId="2" type="noConversion"/>
  <conditionalFormatting sqref="V2:AA2 V5:AA5 V8:AA8 V11:AA11 V14:AA14 V17:AA17 V20:AA20 V23:AA23 V26:AA26 V29:AA29">
    <cfRule type="top10" dxfId="8" priority="44" bottom="1" rank="1"/>
  </conditionalFormatting>
  <conditionalFormatting sqref="V32:AA32">
    <cfRule type="top10" dxfId="7" priority="64" bottom="1" rank="1"/>
    <cfRule type="top10" dxfId="6" priority="65" percent="1" rank="1"/>
  </conditionalFormatting>
  <conditionalFormatting sqref="V33:AA33">
    <cfRule type="top10" dxfId="5" priority="68" rank="1"/>
    <cfRule type="top10" dxfId="4" priority="69" bottom="1" rank="1"/>
  </conditionalFormatting>
  <conditionalFormatting sqref="V34:AA34">
    <cfRule type="top10" dxfId="3" priority="72" bottom="1" rank="1"/>
    <cfRule type="top10" dxfId="2" priority="73" rank="1"/>
  </conditionalFormatting>
  <conditionalFormatting sqref="V35:AA35">
    <cfRule type="top10" dxfId="1" priority="76" bottom="1" rank="1"/>
    <cfRule type="top10" dxfId="0" priority="77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E17" sqref="A1:XFD1048576"/>
    </sheetView>
  </sheetViews>
  <sheetFormatPr defaultRowHeight="14.4" x14ac:dyDescent="0.3"/>
  <cols>
    <col min="1" max="1" width="15.21875" customWidth="1"/>
    <col min="2" max="6" width="15.5546875" customWidth="1"/>
    <col min="7" max="7" width="15.21875" customWidth="1"/>
  </cols>
  <sheetData>
    <row r="1" spans="1:5" x14ac:dyDescent="0.3">
      <c r="A1">
        <v>1.6791284057217637E-3</v>
      </c>
      <c r="B1">
        <v>4.1748493460361663E-3</v>
      </c>
      <c r="C1">
        <v>2.1489935296345039E-9</v>
      </c>
      <c r="D1">
        <v>3.6657519224715E-6</v>
      </c>
      <c r="E1">
        <v>1.3790410246795182E-4</v>
      </c>
    </row>
    <row r="2" spans="1:5" x14ac:dyDescent="0.3">
      <c r="A2">
        <v>2.8413758575060683E-6</v>
      </c>
      <c r="B2">
        <v>1.8225743515241703E-8</v>
      </c>
      <c r="C2">
        <v>1.8514927343012773E-9</v>
      </c>
      <c r="D2">
        <v>1.0581135680274504E-10</v>
      </c>
      <c r="E2">
        <v>7.8550961392122946E-5</v>
      </c>
    </row>
    <row r="3" spans="1:5" x14ac:dyDescent="0.3">
      <c r="A3">
        <v>0.30894137942151267</v>
      </c>
      <c r="B3">
        <v>2.3217815416070071E-11</v>
      </c>
      <c r="C3">
        <v>7.2360815426929576E-12</v>
      </c>
      <c r="D3">
        <v>1.5372909078014299E-3</v>
      </c>
      <c r="E3">
        <v>0.89865023612911088</v>
      </c>
    </row>
    <row r="4" spans="1:5" x14ac:dyDescent="0.3">
      <c r="A4">
        <v>2.6760255783467648E-7</v>
      </c>
      <c r="B4">
        <v>0.17015895446124363</v>
      </c>
      <c r="C4">
        <v>5.5224323152967445E-4</v>
      </c>
      <c r="D4">
        <v>2.8424023218282218E-4</v>
      </c>
      <c r="E4">
        <v>0.61107267287126799</v>
      </c>
    </row>
    <row r="5" spans="1:5" x14ac:dyDescent="0.3">
      <c r="A5">
        <v>5.9624428790283825E-6</v>
      </c>
      <c r="B5">
        <v>5.5964151324782418E-5</v>
      </c>
      <c r="C5">
        <v>1.8666083256556324E-4</v>
      </c>
      <c r="D5">
        <v>6.0543792181923738E-4</v>
      </c>
      <c r="E5">
        <v>2.4966345457689141E-2</v>
      </c>
    </row>
    <row r="6" spans="1:5" x14ac:dyDescent="0.3">
      <c r="A6">
        <v>0.99999999999999489</v>
      </c>
      <c r="B6">
        <v>1</v>
      </c>
      <c r="C6">
        <v>1</v>
      </c>
      <c r="D6">
        <v>0.99999999999999489</v>
      </c>
      <c r="E6">
        <v>0.99999999999999489</v>
      </c>
    </row>
    <row r="7" spans="1:5" x14ac:dyDescent="0.3">
      <c r="A7">
        <v>0.10962975882520916</v>
      </c>
      <c r="B7">
        <v>0.72804023918810057</v>
      </c>
      <c r="C7">
        <v>1.1209615579521898E-4</v>
      </c>
      <c r="D7">
        <v>2.4439409755543672E-3</v>
      </c>
      <c r="E7">
        <v>3.7689940469818203E-2</v>
      </c>
    </row>
    <row r="8" spans="1:5" x14ac:dyDescent="0.3">
      <c r="A8">
        <v>3.5353447644896285E-2</v>
      </c>
      <c r="B8">
        <v>5.6141468534958989E-4</v>
      </c>
      <c r="C8">
        <v>1.1488430701034242E-3</v>
      </c>
      <c r="D8">
        <v>2.3868242317113502E-6</v>
      </c>
      <c r="E8">
        <v>0.51944337700601195</v>
      </c>
    </row>
    <row r="9" spans="1:5" x14ac:dyDescent="0.3">
      <c r="A9">
        <v>8.3304113496676397E-4</v>
      </c>
      <c r="B9">
        <v>3.5927196898080764E-9</v>
      </c>
      <c r="C9">
        <v>8.8912578782084249E-5</v>
      </c>
      <c r="D9">
        <v>6.0927238411026979E-5</v>
      </c>
      <c r="E9">
        <v>2.0015711987213548E-8</v>
      </c>
    </row>
    <row r="10" spans="1:5" x14ac:dyDescent="0.3">
      <c r="A10">
        <v>1.1253015529747708E-7</v>
      </c>
      <c r="B10">
        <v>2.4453427025422008E-6</v>
      </c>
      <c r="C10">
        <v>9.5203115825123662E-8</v>
      </c>
      <c r="D10">
        <v>1.1344530911159393E-9</v>
      </c>
      <c r="E10">
        <v>0.37556946306686367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O17" sqref="A1:XFD1048576"/>
    </sheetView>
  </sheetViews>
  <sheetFormatPr defaultRowHeight="14.4" x14ac:dyDescent="0.3"/>
  <cols>
    <col min="1" max="7" width="2" customWidth="1"/>
  </cols>
  <sheetData>
    <row r="1" spans="1:5" x14ac:dyDescent="0.3">
      <c r="A1">
        <v>1</v>
      </c>
      <c r="B1">
        <v>1</v>
      </c>
      <c r="C1">
        <v>1</v>
      </c>
      <c r="D1">
        <v>1</v>
      </c>
      <c r="E1">
        <v>1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3">
      <c r="A3">
        <v>0</v>
      </c>
      <c r="B3">
        <v>1</v>
      </c>
      <c r="C3">
        <v>1</v>
      </c>
      <c r="D3">
        <v>1</v>
      </c>
      <c r="E3">
        <v>0</v>
      </c>
    </row>
    <row r="4" spans="1:5" x14ac:dyDescent="0.3">
      <c r="A4">
        <v>1</v>
      </c>
      <c r="B4">
        <v>0</v>
      </c>
      <c r="C4">
        <v>1</v>
      </c>
      <c r="D4">
        <v>1</v>
      </c>
      <c r="E4">
        <v>0</v>
      </c>
    </row>
    <row r="5" spans="1:5" x14ac:dyDescent="0.3">
      <c r="A5">
        <v>1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0</v>
      </c>
      <c r="B7">
        <v>0</v>
      </c>
      <c r="C7">
        <v>1</v>
      </c>
      <c r="D7">
        <v>1</v>
      </c>
      <c r="E7">
        <v>1</v>
      </c>
    </row>
    <row r="8" spans="1:5" x14ac:dyDescent="0.3">
      <c r="A8">
        <v>1</v>
      </c>
      <c r="B8">
        <v>1</v>
      </c>
      <c r="C8">
        <v>1</v>
      </c>
      <c r="D8">
        <v>1</v>
      </c>
      <c r="E8">
        <v>0</v>
      </c>
    </row>
    <row r="9" spans="1:5" x14ac:dyDescent="0.3">
      <c r="A9">
        <v>1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1</v>
      </c>
      <c r="B10">
        <v>1</v>
      </c>
      <c r="C10">
        <v>1</v>
      </c>
      <c r="D10">
        <v>1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P-Value</vt:lpstr>
      <vt:lpstr>null 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Seyed Mohammad Mahdi Hashemi</cp:lastModifiedBy>
  <dcterms:modified xsi:type="dcterms:W3CDTF">2024-08-17T00:01:45Z</dcterms:modified>
</cp:coreProperties>
</file>