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22\"/>
    </mc:Choice>
  </mc:AlternateContent>
  <xr:revisionPtr revIDLastSave="0" documentId="13_ncr:1_{297CA23D-F5C0-4E14-B1F8-B6DAC2BBAA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W6" i="1" l="1"/>
  <c r="AA9" i="1"/>
  <c r="Y12" i="1"/>
  <c r="X15" i="1"/>
  <c r="X3" i="1"/>
  <c r="Y3" i="1"/>
  <c r="Y6" i="1"/>
  <c r="W30" i="1"/>
  <c r="W33" i="1"/>
  <c r="W36" i="1"/>
  <c r="X27" i="1"/>
  <c r="Y27" i="1"/>
  <c r="Y30" i="1"/>
  <c r="Z21" i="1"/>
  <c r="W15" i="1"/>
  <c r="AA18" i="1"/>
  <c r="AA21" i="1"/>
  <c r="Z24" i="1"/>
  <c r="X33" i="1"/>
  <c r="Y9" i="1"/>
  <c r="AB24" i="1"/>
  <c r="X36" i="1"/>
  <c r="W3" i="1"/>
  <c r="AA6" i="1"/>
  <c r="Z9" i="1"/>
  <c r="Y15" i="1"/>
  <c r="W18" i="1"/>
  <c r="W27" i="1"/>
  <c r="AA30" i="1"/>
  <c r="Z33" i="1"/>
  <c r="Y36" i="1"/>
  <c r="X6" i="1"/>
  <c r="Y18" i="1"/>
  <c r="AA15" i="1"/>
  <c r="Y33" i="1"/>
  <c r="Z12" i="1"/>
  <c r="X18" i="1"/>
  <c r="Z36" i="1"/>
  <c r="X30" i="1"/>
  <c r="AA24" i="1"/>
  <c r="AA12" i="1"/>
  <c r="X21" i="1"/>
  <c r="Y24" i="1"/>
  <c r="AA36" i="1"/>
  <c r="X9" i="1"/>
  <c r="AB3" i="1"/>
  <c r="AB27" i="1"/>
  <c r="AA3" i="1"/>
  <c r="AB12" i="1"/>
  <c r="AB15" i="1"/>
  <c r="Y21" i="1"/>
  <c r="AA27" i="1"/>
  <c r="AA33" i="1"/>
  <c r="AB36" i="1"/>
  <c r="Z18" i="1"/>
  <c r="AB33" i="1"/>
  <c r="W12" i="1"/>
  <c r="W24" i="1"/>
  <c r="Z3" i="1"/>
  <c r="AB6" i="1"/>
  <c r="X12" i="1"/>
  <c r="Z15" i="1"/>
  <c r="AB18" i="1"/>
  <c r="X24" i="1"/>
  <c r="Z27" i="1"/>
  <c r="AB30" i="1"/>
  <c r="Z6" i="1"/>
  <c r="AB21" i="1"/>
  <c r="W9" i="1"/>
  <c r="W21" i="1"/>
  <c r="AB9" i="1"/>
  <c r="Z30" i="1"/>
  <c r="AA39" i="1" l="1"/>
  <c r="Y41" i="1"/>
  <c r="AA41" i="1"/>
  <c r="W41" i="1"/>
  <c r="X39" i="1"/>
  <c r="AB39" i="1"/>
  <c r="Y39" i="1"/>
  <c r="Z41" i="1"/>
  <c r="Z39" i="1"/>
  <c r="X41" i="1"/>
  <c r="W39" i="1"/>
  <c r="AB41" i="1"/>
  <c r="Z40" i="1" l="1"/>
  <c r="AA40" i="1"/>
  <c r="X42" i="1"/>
  <c r="W42" i="1"/>
  <c r="Y42" i="1"/>
  <c r="Z42" i="1"/>
  <c r="Y40" i="1"/>
  <c r="AB42" i="1"/>
  <c r="W40" i="1"/>
  <c r="AB40" i="1"/>
  <c r="AA42" i="1"/>
  <c r="X40" i="1"/>
</calcChain>
</file>

<file path=xl/sharedStrings.xml><?xml version="1.0" encoding="utf-8"?>
<sst xmlns="http://schemas.openxmlformats.org/spreadsheetml/2006/main" count="139" uniqueCount="31">
  <si>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</si>
  <si>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</si>
  <si>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</si>
  <si>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</si>
  <si>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</si>
  <si>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</si>
  <si>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</si>
  <si>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</si>
  <si>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</si>
  <si>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</si>
  <si>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</si>
  <si>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</si>
  <si>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Mean</t>
  </si>
  <si>
    <t>Std</t>
  </si>
  <si>
    <t>CPU</t>
  </si>
  <si>
    <t>OLOA</t>
  </si>
  <si>
    <t>LOA</t>
  </si>
  <si>
    <t>GSA</t>
  </si>
  <si>
    <t>PSO</t>
  </si>
  <si>
    <t>GA</t>
  </si>
  <si>
    <t>WOA</t>
  </si>
  <si>
    <t>Functions</t>
  </si>
  <si>
    <t>Mesure</t>
  </si>
  <si>
    <t>Function</t>
  </si>
  <si>
    <t>Comparison of optimization results for the CEC benchmark functions 2022 (10 Dim)</t>
  </si>
  <si>
    <t>OLOA versus LOA</t>
  </si>
  <si>
    <t>OLOA versus PSO</t>
  </si>
  <si>
    <t>OLOA versus GA</t>
  </si>
  <si>
    <t>OLOA versus GSA</t>
  </si>
  <si>
    <t>OLOA versus WOA</t>
  </si>
  <si>
    <t>P-value of the T-test analysis for the CEC benchmark functions 2022 (10 Dim)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</si>
</sst>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1" fontId="4" fillId="0" borderId="2" xfId="0" applyNumberFormat="1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1" fillId="0" borderId="3" xfId="0" applyNumberFormat="1" applyFont="1" applyBorder="1" applyAlignment="1">
      <alignment horizontal="left" vertical="top"/>
    </xf>
    <xf numFmtId="11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K2:R38" totalsRowShown="0" headerRowDxfId="18" dataDxfId="17">
  <autoFilter ref="K2:R38" xr:uid="{00000000-0009-0000-0100-000001000000}"/>
  <tableColumns count="8">
    <tableColumn id="1" xr3:uid="{00000000-0010-0000-0000-000001000000}" name="Functions" dataDxfId="16">
      <calculatedColumnFormula>B3</calculatedColumnFormula>
    </tableColumn>
    <tableColumn id="2" xr3:uid="{00000000-0010-0000-0000-000002000000}" name="Mesure" dataDxfId="15">
      <calculatedColumnFormula>C3</calculatedColumnFormula>
    </tableColumn>
    <tableColumn id="3" xr3:uid="{00000000-0010-0000-0000-000003000000}" name="OLOA" dataDxfId="14">
      <calculatedColumnFormula>D3</calculatedColumnFormula>
    </tableColumn>
    <tableColumn id="4" xr3:uid="{00000000-0010-0000-0000-000004000000}" name="LOA" dataDxfId="13">
      <calculatedColumnFormula>E3</calculatedColumnFormula>
    </tableColumn>
    <tableColumn id="6" xr3:uid="{00000000-0010-0000-0000-000006000000}" name="PSO" dataDxfId="12">
      <calculatedColumnFormula>F3</calculatedColumnFormula>
    </tableColumn>
    <tableColumn id="7" xr3:uid="{00000000-0010-0000-0000-000007000000}" name="GA" dataDxfId="11">
      <calculatedColumnFormula>G3</calculatedColumnFormula>
    </tableColumn>
    <tableColumn id="9" xr3:uid="{00000000-0010-0000-0000-000009000000}" name="GSA" dataDxfId="10">
      <calculatedColumnFormula>H3</calculatedColumnFormula>
    </tableColumn>
    <tableColumn id="10" xr3:uid="{00000000-0010-0000-0000-00000A000000}" name="WOA" dataDxfId="9">
      <calculatedColumnFormula>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workbookViewId="0">
      <selection activeCell="I38" sqref="A1:I38"/>
    </sheetView>
  </sheetViews>
  <sheetFormatPr defaultRowHeight="14.4" x14ac:dyDescent="0.3"/>
  <cols>
    <col min="1" max="1" width="8.88671875" style="2"/>
    <col min="2" max="2" width="8" style="2" bestFit="1" customWidth="1"/>
    <col min="3" max="3" width="5.6640625" style="2" bestFit="1" customWidth="1"/>
    <col min="4" max="9" width="8.5546875" style="2" bestFit="1" customWidth="1"/>
    <col min="10" max="10" width="8.88671875" style="2" customWidth="1"/>
    <col min="11" max="11" width="11" style="2" customWidth="1"/>
    <col min="12" max="12" width="9.21875" style="2" customWidth="1"/>
    <col min="13" max="19" width="8.88671875" style="2" customWidth="1"/>
    <col min="20" max="20" width="8.88671875" style="2"/>
    <col min="21" max="21" width="8.77734375" style="2" bestFit="1" customWidth="1"/>
    <col min="22" max="22" width="7.109375" style="2" bestFit="1" customWidth="1"/>
    <col min="23" max="23" width="5.6640625" style="2" bestFit="1" customWidth="1"/>
    <col min="24" max="27" width="4.5546875" style="2" bestFit="1" customWidth="1"/>
    <col min="28" max="28" width="5.21875" style="2" bestFit="1" customWidth="1"/>
    <col min="29" max="16384" width="8.88671875" style="2"/>
  </cols>
  <sheetData>
    <row r="1" spans="1:28" ht="15" thickBot="1" x14ac:dyDescent="0.35">
      <c r="A1" s="16" t="s">
        <v>24</v>
      </c>
      <c r="B1" s="16"/>
      <c r="C1" s="16"/>
      <c r="D1" s="16"/>
      <c r="E1" s="16"/>
      <c r="F1" s="16"/>
      <c r="G1" s="16"/>
      <c r="H1" s="16"/>
      <c r="I1" s="16"/>
    </row>
    <row r="2" spans="1:28" x14ac:dyDescent="0.3">
      <c r="A2" s="7"/>
      <c r="B2" s="15" t="s">
        <v>23</v>
      </c>
      <c r="C2" s="15"/>
      <c r="D2" s="7" t="s">
        <v>15</v>
      </c>
      <c r="E2" s="7" t="s">
        <v>16</v>
      </c>
      <c r="F2" s="7" t="s">
        <v>18</v>
      </c>
      <c r="G2" s="7" t="s">
        <v>19</v>
      </c>
      <c r="H2" s="7" t="s">
        <v>17</v>
      </c>
      <c r="I2" s="7" t="s">
        <v>20</v>
      </c>
      <c r="K2" s="1" t="s">
        <v>21</v>
      </c>
      <c r="L2" s="1" t="s">
        <v>22</v>
      </c>
      <c r="M2" s="2" t="s">
        <v>15</v>
      </c>
      <c r="N2" s="2" t="s">
        <v>16</v>
      </c>
      <c r="O2" s="2" t="s">
        <v>18</v>
      </c>
      <c r="P2" s="2" t="s">
        <v>19</v>
      </c>
      <c r="Q2" s="2" t="s">
        <v>17</v>
      </c>
      <c r="R2" s="2" t="s">
        <v>20</v>
      </c>
      <c r="U2" s="1" t="s">
        <v>21</v>
      </c>
      <c r="V2" s="1" t="s">
        <v>22</v>
      </c>
      <c r="W2" s="2" t="s">
        <v>15</v>
      </c>
      <c r="X2" s="2" t="s">
        <v>16</v>
      </c>
      <c r="Y2" s="2" t="s">
        <v>18</v>
      </c>
      <c r="Z2" s="2" t="s">
        <v>19</v>
      </c>
      <c r="AA2" s="2" t="s">
        <v>17</v>
      </c>
      <c r="AB2" s="2" t="s">
        <v>20</v>
      </c>
    </row>
    <row r="3" spans="1:28" x14ac:dyDescent="0.3">
      <c r="A3" s="3"/>
      <c r="B3" s="10" t="s">
        <v>0</v>
      </c>
      <c r="C3" s="3" t="s">
        <v>12</v>
      </c>
      <c r="D3" s="17">
        <v>8669.2508356485305</v>
      </c>
      <c r="E3" s="4">
        <v>13410.23327663473</v>
      </c>
      <c r="F3" s="4">
        <v>30904.948768226594</v>
      </c>
      <c r="G3" s="4">
        <v>16627493.18962956</v>
      </c>
      <c r="H3" s="4">
        <v>32738.009400805237</v>
      </c>
      <c r="I3" s="4">
        <v>32178.322677749336</v>
      </c>
      <c r="K3" s="2" t="str">
        <f t="shared" ref="K3:K38" si="0">B3</f>
        <v>F1</v>
      </c>
      <c r="L3" s="3" t="str">
        <f t="shared" ref="L3:L38" si="1">C3</f>
        <v>Mean</v>
      </c>
      <c r="M3" s="4">
        <f t="shared" ref="M3:M38" si="2">D3</f>
        <v>8669.2508356485305</v>
      </c>
      <c r="N3" s="4">
        <f t="shared" ref="N3:N38" si="3">E3</f>
        <v>13410.23327663473</v>
      </c>
      <c r="O3" s="4">
        <f t="shared" ref="O3:O38" si="4">F3</f>
        <v>30904.948768226594</v>
      </c>
      <c r="P3" s="4">
        <f t="shared" ref="P3:P38" si="5">G3</f>
        <v>16627493.18962956</v>
      </c>
      <c r="Q3" s="4">
        <f t="shared" ref="Q3:Q38" si="6">H3</f>
        <v>32738.009400805237</v>
      </c>
      <c r="R3" s="4">
        <f t="shared" ref="R3:R38" si="7">I3</f>
        <v>32178.322677749336</v>
      </c>
      <c r="U3" s="10" t="s">
        <v>0</v>
      </c>
      <c r="V3" s="3" t="s">
        <v>12</v>
      </c>
      <c r="W3" s="2">
        <f>_xlfn.RANK.EQ(Table1[[#This Row],[OLOA]],Table1[[#This Row],[OLOA]:[WOA]],1)</f>
        <v>1</v>
      </c>
      <c r="X3" s="2">
        <f>_xlfn.RANK.EQ(Table1[[#This Row],[LOA]],Table1[[#This Row],[OLOA]:[WOA]],1)</f>
        <v>2</v>
      </c>
      <c r="Y3" s="2">
        <f>_xlfn.RANK.EQ(Table1[[#This Row],[PSO]],Table1[[#This Row],[OLOA]:[WOA]],1)</f>
        <v>3</v>
      </c>
      <c r="Z3" s="2">
        <f>_xlfn.RANK.EQ(Table1[[#This Row],[GA]],Table1[[#This Row],[OLOA]:[WOA]],1)</f>
        <v>6</v>
      </c>
      <c r="AA3" s="2">
        <f>_xlfn.RANK.EQ(Table1[[#This Row],[GSA]],Table1[[#This Row],[OLOA]:[WOA]],1)</f>
        <v>5</v>
      </c>
      <c r="AB3" s="2">
        <f>_xlfn.RANK.EQ(Table1[[#This Row],[WOA]],Table1[[#This Row],[OLOA]:[WOA]],1)</f>
        <v>4</v>
      </c>
    </row>
    <row r="4" spans="1:28" x14ac:dyDescent="0.3">
      <c r="A4" s="13"/>
      <c r="B4" s="18"/>
      <c r="C4" s="13" t="s">
        <v>13</v>
      </c>
      <c r="D4" s="14">
        <v>3491.6169208581123</v>
      </c>
      <c r="E4" s="14">
        <v>6022.4868924292941</v>
      </c>
      <c r="F4" s="14">
        <v>12410.403215248421</v>
      </c>
      <c r="G4" s="14">
        <v>45317380.85027834</v>
      </c>
      <c r="H4" s="14">
        <v>21842.51919639172</v>
      </c>
      <c r="I4" s="14">
        <v>7251.4424645289309</v>
      </c>
      <c r="K4" s="2">
        <f t="shared" si="0"/>
        <v>0</v>
      </c>
      <c r="L4" s="5" t="str">
        <f t="shared" si="1"/>
        <v>Std</v>
      </c>
      <c r="M4" s="6">
        <f t="shared" si="2"/>
        <v>3491.6169208581123</v>
      </c>
      <c r="N4" s="6">
        <f t="shared" si="3"/>
        <v>6022.4868924292941</v>
      </c>
      <c r="O4" s="6">
        <f t="shared" si="4"/>
        <v>12410.403215248421</v>
      </c>
      <c r="P4" s="6">
        <f t="shared" si="5"/>
        <v>45317380.85027834</v>
      </c>
      <c r="Q4" s="6">
        <f t="shared" si="6"/>
        <v>21842.51919639172</v>
      </c>
      <c r="R4" s="6">
        <f t="shared" si="7"/>
        <v>7251.4424645289309</v>
      </c>
      <c r="U4" s="11"/>
      <c r="V4" s="5" t="s">
        <v>13</v>
      </c>
    </row>
    <row r="5" spans="1:28" x14ac:dyDescent="0.3">
      <c r="A5" s="13"/>
      <c r="B5" s="12"/>
      <c r="C5" s="7" t="s">
        <v>14</v>
      </c>
      <c r="D5" s="8">
        <v>6.25E-2</v>
      </c>
      <c r="E5" s="8">
        <v>6.0937499999999999E-2</v>
      </c>
      <c r="F5" s="8">
        <v>9.375E-2</v>
      </c>
      <c r="G5" s="8">
        <v>0.109375</v>
      </c>
      <c r="H5" s="8">
        <v>0.38437500000000002</v>
      </c>
      <c r="I5" s="8">
        <v>0.10312499999999999</v>
      </c>
      <c r="K5" s="2">
        <f t="shared" si="0"/>
        <v>0</v>
      </c>
      <c r="L5" s="7" t="str">
        <f t="shared" si="1"/>
        <v>CPU</v>
      </c>
      <c r="M5" s="8">
        <f t="shared" si="2"/>
        <v>6.25E-2</v>
      </c>
      <c r="N5" s="8">
        <f t="shared" si="3"/>
        <v>6.0937499999999999E-2</v>
      </c>
      <c r="O5" s="8">
        <f t="shared" si="4"/>
        <v>9.375E-2</v>
      </c>
      <c r="P5" s="8">
        <f t="shared" si="5"/>
        <v>0.109375</v>
      </c>
      <c r="Q5" s="8">
        <f t="shared" si="6"/>
        <v>0.38437500000000002</v>
      </c>
      <c r="R5" s="8">
        <f t="shared" si="7"/>
        <v>0.10312499999999999</v>
      </c>
      <c r="U5" s="12"/>
      <c r="V5" s="7" t="s">
        <v>14</v>
      </c>
    </row>
    <row r="6" spans="1:28" x14ac:dyDescent="0.3">
      <c r="A6" s="13"/>
      <c r="B6" s="10" t="s">
        <v>1</v>
      </c>
      <c r="C6" s="3" t="s">
        <v>12</v>
      </c>
      <c r="D6" s="4">
        <v>723.50389585558014</v>
      </c>
      <c r="E6" s="4">
        <v>2427.6041371273332</v>
      </c>
      <c r="F6" s="4">
        <v>625.56941486784433</v>
      </c>
      <c r="G6" s="4">
        <v>3779.6364632727041</v>
      </c>
      <c r="H6" s="4">
        <v>3698.4864253189457</v>
      </c>
      <c r="I6" s="17">
        <v>562.21912512157769</v>
      </c>
      <c r="K6" s="2" t="str">
        <f t="shared" si="0"/>
        <v>F2</v>
      </c>
      <c r="L6" s="3" t="str">
        <f t="shared" si="1"/>
        <v>Mean</v>
      </c>
      <c r="M6" s="4">
        <f t="shared" si="2"/>
        <v>723.50389585558014</v>
      </c>
      <c r="N6" s="4">
        <f t="shared" si="3"/>
        <v>2427.6041371273332</v>
      </c>
      <c r="O6" s="4">
        <f t="shared" si="4"/>
        <v>625.56941486784433</v>
      </c>
      <c r="P6" s="4">
        <f t="shared" si="5"/>
        <v>3779.6364632727041</v>
      </c>
      <c r="Q6" s="4">
        <f t="shared" si="6"/>
        <v>3698.4864253189457</v>
      </c>
      <c r="R6" s="4">
        <f t="shared" si="7"/>
        <v>562.21912512157769</v>
      </c>
      <c r="U6" s="10" t="s">
        <v>1</v>
      </c>
      <c r="V6" s="3" t="s">
        <v>12</v>
      </c>
      <c r="W6" s="2">
        <f>_xlfn.RANK.EQ(Table1[[#This Row],[OLOA]],Table1[[#This Row],[OLOA]:[WOA]],1)</f>
        <v>3</v>
      </c>
      <c r="X6" s="2">
        <f>_xlfn.RANK.EQ(Table1[[#This Row],[LOA]],Table1[[#This Row],[OLOA]:[WOA]],1)</f>
        <v>4</v>
      </c>
      <c r="Y6" s="2">
        <f>_xlfn.RANK.EQ(Table1[[#This Row],[PSO]],Table1[[#This Row],[OLOA]:[WOA]],1)</f>
        <v>2</v>
      </c>
      <c r="Z6" s="2">
        <f>_xlfn.RANK.EQ(Table1[[#This Row],[GA]],Table1[[#This Row],[OLOA]:[WOA]],1)</f>
        <v>6</v>
      </c>
      <c r="AA6" s="2">
        <f>_xlfn.RANK.EQ(Table1[[#This Row],[GSA]],Table1[[#This Row],[OLOA]:[WOA]],1)</f>
        <v>5</v>
      </c>
      <c r="AB6" s="2">
        <f>_xlfn.RANK.EQ(Table1[[#This Row],[WOA]],Table1[[#This Row],[OLOA]:[WOA]],1)</f>
        <v>1</v>
      </c>
    </row>
    <row r="7" spans="1:28" x14ac:dyDescent="0.3">
      <c r="A7" s="13"/>
      <c r="B7" s="18"/>
      <c r="C7" s="13" t="s">
        <v>13</v>
      </c>
      <c r="D7" s="14">
        <v>309.24642573962012</v>
      </c>
      <c r="E7" s="14">
        <v>1397.5987642790037</v>
      </c>
      <c r="F7" s="14">
        <v>151.34728765899334</v>
      </c>
      <c r="G7" s="14">
        <v>1265.5787163409432</v>
      </c>
      <c r="H7" s="14">
        <v>1240.9947758268534</v>
      </c>
      <c r="I7" s="14">
        <v>124.2147919214449</v>
      </c>
      <c r="K7" s="2">
        <f t="shared" si="0"/>
        <v>0</v>
      </c>
      <c r="L7" s="5" t="str">
        <f t="shared" si="1"/>
        <v>Std</v>
      </c>
      <c r="M7" s="6">
        <f t="shared" si="2"/>
        <v>309.24642573962012</v>
      </c>
      <c r="N7" s="6">
        <f t="shared" si="3"/>
        <v>1397.5987642790037</v>
      </c>
      <c r="O7" s="6">
        <f t="shared" si="4"/>
        <v>151.34728765899334</v>
      </c>
      <c r="P7" s="6">
        <f t="shared" si="5"/>
        <v>1265.5787163409432</v>
      </c>
      <c r="Q7" s="6">
        <f t="shared" si="6"/>
        <v>1240.9947758268534</v>
      </c>
      <c r="R7" s="6">
        <f t="shared" si="7"/>
        <v>124.2147919214449</v>
      </c>
      <c r="U7" s="11"/>
      <c r="V7" s="5" t="s">
        <v>13</v>
      </c>
    </row>
    <row r="8" spans="1:28" x14ac:dyDescent="0.3">
      <c r="A8" s="13"/>
      <c r="B8" s="12"/>
      <c r="C8" s="7" t="s">
        <v>14</v>
      </c>
      <c r="D8" s="8">
        <v>6.5625000000000003E-2</v>
      </c>
      <c r="E8" s="8">
        <v>2.0312500000000001E-2</v>
      </c>
      <c r="F8" s="8">
        <v>6.7187499999999997E-2</v>
      </c>
      <c r="G8" s="8">
        <v>7.4999999999999997E-2</v>
      </c>
      <c r="H8" s="8">
        <v>0.31406250000000002</v>
      </c>
      <c r="I8" s="8">
        <v>6.0937499999999999E-2</v>
      </c>
      <c r="K8" s="2">
        <f t="shared" si="0"/>
        <v>0</v>
      </c>
      <c r="L8" s="7" t="str">
        <f t="shared" si="1"/>
        <v>CPU</v>
      </c>
      <c r="M8" s="8">
        <f t="shared" si="2"/>
        <v>6.5625000000000003E-2</v>
      </c>
      <c r="N8" s="8">
        <f t="shared" si="3"/>
        <v>2.0312500000000001E-2</v>
      </c>
      <c r="O8" s="8">
        <f t="shared" si="4"/>
        <v>6.7187499999999997E-2</v>
      </c>
      <c r="P8" s="8">
        <f t="shared" si="5"/>
        <v>7.4999999999999997E-2</v>
      </c>
      <c r="Q8" s="8">
        <f t="shared" si="6"/>
        <v>0.31406250000000002</v>
      </c>
      <c r="R8" s="8">
        <f t="shared" si="7"/>
        <v>6.0937499999999999E-2</v>
      </c>
      <c r="U8" s="12"/>
      <c r="V8" s="7" t="s">
        <v>14</v>
      </c>
    </row>
    <row r="9" spans="1:28" x14ac:dyDescent="0.3">
      <c r="A9" s="13"/>
      <c r="B9" s="10" t="s">
        <v>2</v>
      </c>
      <c r="C9" s="3" t="s">
        <v>12</v>
      </c>
      <c r="D9" s="4">
        <v>648.15480260319737</v>
      </c>
      <c r="E9" s="17">
        <v>640.09800889035284</v>
      </c>
      <c r="F9" s="4">
        <v>648.46824465720977</v>
      </c>
      <c r="G9" s="4">
        <v>675.04667651390923</v>
      </c>
      <c r="H9" s="4">
        <v>668.24168221636717</v>
      </c>
      <c r="I9" s="4">
        <v>645.55821744699495</v>
      </c>
      <c r="K9" s="2" t="str">
        <f t="shared" si="0"/>
        <v>F3</v>
      </c>
      <c r="L9" s="3" t="str">
        <f t="shared" si="1"/>
        <v>Mean</v>
      </c>
      <c r="M9" s="4">
        <f t="shared" si="2"/>
        <v>648.15480260319737</v>
      </c>
      <c r="N9" s="4">
        <f t="shared" si="3"/>
        <v>640.09800889035284</v>
      </c>
      <c r="O9" s="4">
        <f t="shared" si="4"/>
        <v>648.46824465720977</v>
      </c>
      <c r="P9" s="4">
        <f t="shared" si="5"/>
        <v>675.04667651390923</v>
      </c>
      <c r="Q9" s="4">
        <f t="shared" si="6"/>
        <v>668.24168221636717</v>
      </c>
      <c r="R9" s="4">
        <f t="shared" si="7"/>
        <v>645.55821744699495</v>
      </c>
      <c r="U9" s="10" t="s">
        <v>2</v>
      </c>
      <c r="V9" s="3" t="s">
        <v>12</v>
      </c>
      <c r="W9" s="2">
        <f>_xlfn.RANK.EQ(Table1[[#This Row],[OLOA]],Table1[[#This Row],[OLOA]:[WOA]],1)</f>
        <v>3</v>
      </c>
      <c r="X9" s="2">
        <f>_xlfn.RANK.EQ(Table1[[#This Row],[LOA]],Table1[[#This Row],[OLOA]:[WOA]],1)</f>
        <v>1</v>
      </c>
      <c r="Y9" s="2">
        <f>_xlfn.RANK.EQ(Table1[[#This Row],[PSO]],Table1[[#This Row],[OLOA]:[WOA]],1)</f>
        <v>4</v>
      </c>
      <c r="Z9" s="2">
        <f>_xlfn.RANK.EQ(Table1[[#This Row],[GA]],Table1[[#This Row],[OLOA]:[WOA]],1)</f>
        <v>6</v>
      </c>
      <c r="AA9" s="2">
        <f>_xlfn.RANK.EQ(Table1[[#This Row],[GSA]],Table1[[#This Row],[OLOA]:[WOA]],1)</f>
        <v>5</v>
      </c>
      <c r="AB9" s="2">
        <f>_xlfn.RANK.EQ(Table1[[#This Row],[WOA]],Table1[[#This Row],[OLOA]:[WOA]],1)</f>
        <v>2</v>
      </c>
    </row>
    <row r="10" spans="1:28" x14ac:dyDescent="0.3">
      <c r="A10" s="13"/>
      <c r="B10" s="18"/>
      <c r="C10" s="13" t="s">
        <v>13</v>
      </c>
      <c r="D10" s="14">
        <v>11.306960707030397</v>
      </c>
      <c r="E10" s="14">
        <v>9.5840149855549495</v>
      </c>
      <c r="F10" s="14">
        <v>7.6922685119669616</v>
      </c>
      <c r="G10" s="14">
        <v>9.1809945537459203</v>
      </c>
      <c r="H10" s="14">
        <v>8.2679117885702826</v>
      </c>
      <c r="I10" s="14">
        <v>18.307611070521546</v>
      </c>
      <c r="K10" s="2">
        <f t="shared" si="0"/>
        <v>0</v>
      </c>
      <c r="L10" s="5" t="str">
        <f t="shared" si="1"/>
        <v>Std</v>
      </c>
      <c r="M10" s="6">
        <f t="shared" si="2"/>
        <v>11.306960707030397</v>
      </c>
      <c r="N10" s="6">
        <f t="shared" si="3"/>
        <v>9.5840149855549495</v>
      </c>
      <c r="O10" s="6">
        <f t="shared" si="4"/>
        <v>7.6922685119669616</v>
      </c>
      <c r="P10" s="6">
        <f t="shared" si="5"/>
        <v>9.1809945537459203</v>
      </c>
      <c r="Q10" s="6">
        <f t="shared" si="6"/>
        <v>8.2679117885702826</v>
      </c>
      <c r="R10" s="6">
        <f t="shared" si="7"/>
        <v>18.307611070521546</v>
      </c>
      <c r="U10" s="11"/>
      <c r="V10" s="5" t="s">
        <v>13</v>
      </c>
    </row>
    <row r="11" spans="1:28" x14ac:dyDescent="0.3">
      <c r="A11" s="13"/>
      <c r="B11" s="12"/>
      <c r="C11" s="7" t="s">
        <v>14</v>
      </c>
      <c r="D11" s="8">
        <v>0.1953125</v>
      </c>
      <c r="E11" s="8">
        <v>4.8437500000000001E-2</v>
      </c>
      <c r="F11" s="8">
        <v>6.8750000000000006E-2</v>
      </c>
      <c r="G11" s="8">
        <v>0.11093749999999999</v>
      </c>
      <c r="H11" s="8">
        <v>0.28593750000000001</v>
      </c>
      <c r="I11" s="8">
        <v>5.6250000000000001E-2</v>
      </c>
      <c r="K11" s="2">
        <f t="shared" si="0"/>
        <v>0</v>
      </c>
      <c r="L11" s="7" t="str">
        <f t="shared" si="1"/>
        <v>CPU</v>
      </c>
      <c r="M11" s="8">
        <f t="shared" si="2"/>
        <v>0.1953125</v>
      </c>
      <c r="N11" s="8">
        <f t="shared" si="3"/>
        <v>4.8437500000000001E-2</v>
      </c>
      <c r="O11" s="8">
        <f t="shared" si="4"/>
        <v>6.8750000000000006E-2</v>
      </c>
      <c r="P11" s="8">
        <f t="shared" si="5"/>
        <v>0.11093749999999999</v>
      </c>
      <c r="Q11" s="8">
        <f t="shared" si="6"/>
        <v>0.28593750000000001</v>
      </c>
      <c r="R11" s="8">
        <f t="shared" si="7"/>
        <v>5.6250000000000001E-2</v>
      </c>
      <c r="U11" s="12"/>
      <c r="V11" s="7" t="s">
        <v>14</v>
      </c>
    </row>
    <row r="12" spans="1:28" x14ac:dyDescent="0.3">
      <c r="A12" s="13"/>
      <c r="B12" s="10" t="s">
        <v>3</v>
      </c>
      <c r="C12" s="3" t="s">
        <v>12</v>
      </c>
      <c r="D12" s="17">
        <v>830.67881140746249</v>
      </c>
      <c r="E12" s="4">
        <v>836.16884671980188</v>
      </c>
      <c r="F12" s="4">
        <v>884.35779580010967</v>
      </c>
      <c r="G12" s="4">
        <v>884.55901000005758</v>
      </c>
      <c r="H12" s="4">
        <v>857.38547203923736</v>
      </c>
      <c r="I12" s="4">
        <v>866.38582970869959</v>
      </c>
      <c r="K12" s="2" t="str">
        <f t="shared" si="0"/>
        <v>F4</v>
      </c>
      <c r="L12" s="3" t="str">
        <f t="shared" si="1"/>
        <v>Mean</v>
      </c>
      <c r="M12" s="4">
        <f t="shared" si="2"/>
        <v>830.67881140746249</v>
      </c>
      <c r="N12" s="4">
        <f t="shared" si="3"/>
        <v>836.16884671980188</v>
      </c>
      <c r="O12" s="4">
        <f t="shared" si="4"/>
        <v>884.35779580010967</v>
      </c>
      <c r="P12" s="4">
        <f t="shared" si="5"/>
        <v>884.55901000005758</v>
      </c>
      <c r="Q12" s="4">
        <f t="shared" si="6"/>
        <v>857.38547203923736</v>
      </c>
      <c r="R12" s="4">
        <f t="shared" si="7"/>
        <v>866.38582970869959</v>
      </c>
      <c r="U12" s="10" t="s">
        <v>3</v>
      </c>
      <c r="V12" s="3" t="s">
        <v>12</v>
      </c>
      <c r="W12" s="2">
        <f>_xlfn.RANK.EQ(Table1[[#This Row],[OLOA]],Table1[[#This Row],[OLOA]:[WOA]],1)</f>
        <v>1</v>
      </c>
      <c r="X12" s="2">
        <f>_xlfn.RANK.EQ(Table1[[#This Row],[LOA]],Table1[[#This Row],[OLOA]:[WOA]],1)</f>
        <v>2</v>
      </c>
      <c r="Y12" s="2">
        <f>_xlfn.RANK.EQ(Table1[[#This Row],[PSO]],Table1[[#This Row],[OLOA]:[WOA]],1)</f>
        <v>5</v>
      </c>
      <c r="Z12" s="2">
        <f>_xlfn.RANK.EQ(Table1[[#This Row],[GA]],Table1[[#This Row],[OLOA]:[WOA]],1)</f>
        <v>6</v>
      </c>
      <c r="AA12" s="2">
        <f>_xlfn.RANK.EQ(Table1[[#This Row],[GSA]],Table1[[#This Row],[OLOA]:[WOA]],1)</f>
        <v>3</v>
      </c>
      <c r="AB12" s="2">
        <f>_xlfn.RANK.EQ(Table1[[#This Row],[WOA]],Table1[[#This Row],[OLOA]:[WOA]],1)</f>
        <v>4</v>
      </c>
    </row>
    <row r="13" spans="1:28" x14ac:dyDescent="0.3">
      <c r="A13" s="13"/>
      <c r="B13" s="18"/>
      <c r="C13" s="13" t="s">
        <v>13</v>
      </c>
      <c r="D13" s="14">
        <v>10.422381408866894</v>
      </c>
      <c r="E13" s="14">
        <v>8.7204699155846939</v>
      </c>
      <c r="F13" s="14">
        <v>13.513862160554085</v>
      </c>
      <c r="G13" s="14">
        <v>17.547708220504845</v>
      </c>
      <c r="H13" s="14">
        <v>6.9171340281260401</v>
      </c>
      <c r="I13" s="14">
        <v>20.287801661209397</v>
      </c>
      <c r="K13" s="2">
        <f t="shared" si="0"/>
        <v>0</v>
      </c>
      <c r="L13" s="5" t="str">
        <f t="shared" si="1"/>
        <v>Std</v>
      </c>
      <c r="M13" s="6">
        <f t="shared" si="2"/>
        <v>10.422381408866894</v>
      </c>
      <c r="N13" s="6">
        <f t="shared" si="3"/>
        <v>8.7204699155846939</v>
      </c>
      <c r="O13" s="6">
        <f t="shared" si="4"/>
        <v>13.513862160554085</v>
      </c>
      <c r="P13" s="6">
        <f t="shared" si="5"/>
        <v>17.547708220504845</v>
      </c>
      <c r="Q13" s="6">
        <f t="shared" si="6"/>
        <v>6.9171340281260401</v>
      </c>
      <c r="R13" s="6">
        <f t="shared" si="7"/>
        <v>20.287801661209397</v>
      </c>
      <c r="U13" s="11"/>
      <c r="V13" s="5" t="s">
        <v>13</v>
      </c>
    </row>
    <row r="14" spans="1:28" x14ac:dyDescent="0.3">
      <c r="A14" s="13"/>
      <c r="B14" s="12"/>
      <c r="C14" s="7" t="s">
        <v>14</v>
      </c>
      <c r="D14" s="8">
        <v>3.4375000000000003E-2</v>
      </c>
      <c r="E14" s="8">
        <v>1.40625E-2</v>
      </c>
      <c r="F14" s="8">
        <v>3.2812500000000001E-2</v>
      </c>
      <c r="G14" s="8">
        <v>7.1874999999999994E-2</v>
      </c>
      <c r="H14" s="8">
        <v>0.11093749999999999</v>
      </c>
      <c r="I14" s="8">
        <v>3.4375000000000003E-2</v>
      </c>
      <c r="K14" s="2">
        <f t="shared" si="0"/>
        <v>0</v>
      </c>
      <c r="L14" s="7" t="str">
        <f t="shared" si="1"/>
        <v>CPU</v>
      </c>
      <c r="M14" s="8">
        <f t="shared" si="2"/>
        <v>3.4375000000000003E-2</v>
      </c>
      <c r="N14" s="8">
        <f t="shared" si="3"/>
        <v>1.40625E-2</v>
      </c>
      <c r="O14" s="8">
        <f t="shared" si="4"/>
        <v>3.2812500000000001E-2</v>
      </c>
      <c r="P14" s="8">
        <f t="shared" si="5"/>
        <v>7.1874999999999994E-2</v>
      </c>
      <c r="Q14" s="8">
        <f t="shared" si="6"/>
        <v>0.11093749999999999</v>
      </c>
      <c r="R14" s="8">
        <f t="shared" si="7"/>
        <v>3.4375000000000003E-2</v>
      </c>
      <c r="U14" s="12"/>
      <c r="V14" s="7" t="s">
        <v>14</v>
      </c>
    </row>
    <row r="15" spans="1:28" x14ac:dyDescent="0.3">
      <c r="A15" s="13"/>
      <c r="B15" s="10" t="s">
        <v>4</v>
      </c>
      <c r="C15" s="3" t="s">
        <v>12</v>
      </c>
      <c r="D15" s="4">
        <v>1403.0778626472863</v>
      </c>
      <c r="E15" s="17">
        <v>1199.4132143743668</v>
      </c>
      <c r="F15" s="4">
        <v>2568.7041740140294</v>
      </c>
      <c r="G15" s="4">
        <v>4745.8691331867731</v>
      </c>
      <c r="H15" s="4">
        <v>1526.9042318765255</v>
      </c>
      <c r="I15" s="4">
        <v>1700.8639949853073</v>
      </c>
      <c r="K15" s="2" t="str">
        <f t="shared" si="0"/>
        <v>F5</v>
      </c>
      <c r="L15" s="3" t="str">
        <f t="shared" si="1"/>
        <v>Mean</v>
      </c>
      <c r="M15" s="4">
        <f t="shared" si="2"/>
        <v>1403.0778626472863</v>
      </c>
      <c r="N15" s="4">
        <f t="shared" si="3"/>
        <v>1199.4132143743668</v>
      </c>
      <c r="O15" s="4">
        <f t="shared" si="4"/>
        <v>2568.7041740140294</v>
      </c>
      <c r="P15" s="4">
        <f t="shared" si="5"/>
        <v>4745.8691331867731</v>
      </c>
      <c r="Q15" s="4">
        <f t="shared" si="6"/>
        <v>1526.9042318765255</v>
      </c>
      <c r="R15" s="4">
        <f t="shared" si="7"/>
        <v>1700.8639949853073</v>
      </c>
      <c r="U15" s="10" t="s">
        <v>4</v>
      </c>
      <c r="V15" s="3" t="s">
        <v>12</v>
      </c>
      <c r="W15" s="2">
        <f>_xlfn.RANK.EQ(Table1[[#This Row],[OLOA]],Table1[[#This Row],[OLOA]:[WOA]],1)</f>
        <v>2</v>
      </c>
      <c r="X15" s="2">
        <f>_xlfn.RANK.EQ(Table1[[#This Row],[LOA]],Table1[[#This Row],[OLOA]:[WOA]],1)</f>
        <v>1</v>
      </c>
      <c r="Y15" s="2">
        <f>_xlfn.RANK.EQ(Table1[[#This Row],[PSO]],Table1[[#This Row],[OLOA]:[WOA]],1)</f>
        <v>5</v>
      </c>
      <c r="Z15" s="2">
        <f>_xlfn.RANK.EQ(Table1[[#This Row],[GA]],Table1[[#This Row],[OLOA]:[WOA]],1)</f>
        <v>6</v>
      </c>
      <c r="AA15" s="2">
        <f>_xlfn.RANK.EQ(Table1[[#This Row],[GSA]],Table1[[#This Row],[OLOA]:[WOA]],1)</f>
        <v>3</v>
      </c>
      <c r="AB15" s="2">
        <f>_xlfn.RANK.EQ(Table1[[#This Row],[WOA]],Table1[[#This Row],[OLOA]:[WOA]],1)</f>
        <v>4</v>
      </c>
    </row>
    <row r="16" spans="1:28" x14ac:dyDescent="0.3">
      <c r="A16" s="13"/>
      <c r="B16" s="18"/>
      <c r="C16" s="13" t="s">
        <v>13</v>
      </c>
      <c r="D16" s="14">
        <v>253.10340945256144</v>
      </c>
      <c r="E16" s="14">
        <v>174.09412518291515</v>
      </c>
      <c r="F16" s="14">
        <v>387.90353596067519</v>
      </c>
      <c r="G16" s="14">
        <v>1194.0339403361399</v>
      </c>
      <c r="H16" s="14">
        <v>257.40901218211616</v>
      </c>
      <c r="I16" s="14">
        <v>470.84782544037324</v>
      </c>
      <c r="K16" s="2">
        <f t="shared" si="0"/>
        <v>0</v>
      </c>
      <c r="L16" s="5" t="str">
        <f t="shared" si="1"/>
        <v>Std</v>
      </c>
      <c r="M16" s="6">
        <f t="shared" si="2"/>
        <v>253.10340945256144</v>
      </c>
      <c r="N16" s="6">
        <f t="shared" si="3"/>
        <v>174.09412518291515</v>
      </c>
      <c r="O16" s="6">
        <f t="shared" si="4"/>
        <v>387.90353596067519</v>
      </c>
      <c r="P16" s="6">
        <f t="shared" si="5"/>
        <v>1194.0339403361399</v>
      </c>
      <c r="Q16" s="6">
        <f t="shared" si="6"/>
        <v>257.40901218211616</v>
      </c>
      <c r="R16" s="6">
        <f t="shared" si="7"/>
        <v>470.84782544037324</v>
      </c>
      <c r="U16" s="11"/>
      <c r="V16" s="5" t="s">
        <v>13</v>
      </c>
    </row>
    <row r="17" spans="1:28" x14ac:dyDescent="0.3">
      <c r="A17" s="13"/>
      <c r="B17" s="12"/>
      <c r="C17" s="7" t="s">
        <v>14</v>
      </c>
      <c r="D17" s="8">
        <v>2.8125000000000001E-2</v>
      </c>
      <c r="E17" s="8">
        <v>2.34375E-2</v>
      </c>
      <c r="F17" s="8">
        <v>3.125E-2</v>
      </c>
      <c r="G17" s="8">
        <v>4.6875E-2</v>
      </c>
      <c r="H17" s="8">
        <v>0.1203125</v>
      </c>
      <c r="I17" s="8">
        <v>3.5937499999999997E-2</v>
      </c>
      <c r="K17" s="2">
        <f t="shared" si="0"/>
        <v>0</v>
      </c>
      <c r="L17" s="7" t="str">
        <f t="shared" si="1"/>
        <v>CPU</v>
      </c>
      <c r="M17" s="8">
        <f t="shared" si="2"/>
        <v>2.8125000000000001E-2</v>
      </c>
      <c r="N17" s="8">
        <f t="shared" si="3"/>
        <v>2.34375E-2</v>
      </c>
      <c r="O17" s="8">
        <f t="shared" si="4"/>
        <v>3.125E-2</v>
      </c>
      <c r="P17" s="8">
        <f t="shared" si="5"/>
        <v>4.6875E-2</v>
      </c>
      <c r="Q17" s="8">
        <f t="shared" si="6"/>
        <v>0.1203125</v>
      </c>
      <c r="R17" s="8">
        <f t="shared" si="7"/>
        <v>3.5937499999999997E-2</v>
      </c>
      <c r="U17" s="12"/>
      <c r="V17" s="7" t="s">
        <v>14</v>
      </c>
    </row>
    <row r="18" spans="1:28" x14ac:dyDescent="0.3">
      <c r="A18" s="13"/>
      <c r="B18" s="10" t="s">
        <v>5</v>
      </c>
      <c r="C18" s="3" t="s">
        <v>12</v>
      </c>
      <c r="D18" s="17">
        <v>17999.912692318234</v>
      </c>
      <c r="E18" s="4">
        <v>434801424.55702144</v>
      </c>
      <c r="F18" s="4">
        <v>13989348.046195203</v>
      </c>
      <c r="G18" s="4">
        <v>1382278329.5792561</v>
      </c>
      <c r="H18" s="4">
        <v>933479742.95467091</v>
      </c>
      <c r="I18" s="4">
        <v>257656.06287174794</v>
      </c>
      <c r="K18" s="2" t="str">
        <f t="shared" si="0"/>
        <v>F6</v>
      </c>
      <c r="L18" s="3" t="str">
        <f t="shared" si="1"/>
        <v>Mean</v>
      </c>
      <c r="M18" s="4">
        <f t="shared" si="2"/>
        <v>17999.912692318234</v>
      </c>
      <c r="N18" s="4">
        <f t="shared" si="3"/>
        <v>434801424.55702144</v>
      </c>
      <c r="O18" s="4">
        <f t="shared" si="4"/>
        <v>13989348.046195203</v>
      </c>
      <c r="P18" s="4">
        <f t="shared" si="5"/>
        <v>1382278329.5792561</v>
      </c>
      <c r="Q18" s="4">
        <f t="shared" si="6"/>
        <v>933479742.95467091</v>
      </c>
      <c r="R18" s="4">
        <f t="shared" si="7"/>
        <v>257656.06287174794</v>
      </c>
      <c r="U18" s="10" t="s">
        <v>5</v>
      </c>
      <c r="V18" s="3" t="s">
        <v>12</v>
      </c>
      <c r="W18" s="2">
        <f>_xlfn.RANK.EQ(Table1[[#This Row],[OLOA]],Table1[[#This Row],[OLOA]:[WOA]],1)</f>
        <v>1</v>
      </c>
      <c r="X18" s="2">
        <f>_xlfn.RANK.EQ(Table1[[#This Row],[LOA]],Table1[[#This Row],[OLOA]:[WOA]],1)</f>
        <v>4</v>
      </c>
      <c r="Y18" s="2">
        <f>_xlfn.RANK.EQ(Table1[[#This Row],[PSO]],Table1[[#This Row],[OLOA]:[WOA]],1)</f>
        <v>3</v>
      </c>
      <c r="Z18" s="2">
        <f>_xlfn.RANK.EQ(Table1[[#This Row],[GA]],Table1[[#This Row],[OLOA]:[WOA]],1)</f>
        <v>6</v>
      </c>
      <c r="AA18" s="2">
        <f>_xlfn.RANK.EQ(Table1[[#This Row],[GSA]],Table1[[#This Row],[OLOA]:[WOA]],1)</f>
        <v>5</v>
      </c>
      <c r="AB18" s="2">
        <f>_xlfn.RANK.EQ(Table1[[#This Row],[WOA]],Table1[[#This Row],[OLOA]:[WOA]],1)</f>
        <v>2</v>
      </c>
    </row>
    <row r="19" spans="1:28" x14ac:dyDescent="0.3">
      <c r="A19" s="13"/>
      <c r="B19" s="18"/>
      <c r="C19" s="13" t="s">
        <v>13</v>
      </c>
      <c r="D19" s="14">
        <v>16375.918898398806</v>
      </c>
      <c r="E19" s="14">
        <v>507861080.69359475</v>
      </c>
      <c r="F19" s="14">
        <v>7459361.1655691415</v>
      </c>
      <c r="G19" s="14">
        <v>871922392.09535754</v>
      </c>
      <c r="H19" s="14">
        <v>469572417.2378251</v>
      </c>
      <c r="I19" s="14">
        <v>368564.35144545365</v>
      </c>
      <c r="K19" s="2">
        <f t="shared" si="0"/>
        <v>0</v>
      </c>
      <c r="L19" s="5" t="str">
        <f t="shared" si="1"/>
        <v>Std</v>
      </c>
      <c r="M19" s="6">
        <f t="shared" si="2"/>
        <v>16375.918898398806</v>
      </c>
      <c r="N19" s="6">
        <f t="shared" si="3"/>
        <v>507861080.69359475</v>
      </c>
      <c r="O19" s="6">
        <f t="shared" si="4"/>
        <v>7459361.1655691415</v>
      </c>
      <c r="P19" s="6">
        <f t="shared" si="5"/>
        <v>871922392.09535754</v>
      </c>
      <c r="Q19" s="6">
        <f t="shared" si="6"/>
        <v>469572417.2378251</v>
      </c>
      <c r="R19" s="6">
        <f t="shared" si="7"/>
        <v>368564.35144545365</v>
      </c>
      <c r="U19" s="11"/>
      <c r="V19" s="5" t="s">
        <v>13</v>
      </c>
    </row>
    <row r="20" spans="1:28" x14ac:dyDescent="0.3">
      <c r="A20" s="13"/>
      <c r="B20" s="12"/>
      <c r="C20" s="7" t="s">
        <v>14</v>
      </c>
      <c r="D20" s="8">
        <v>1.5625E-2</v>
      </c>
      <c r="E20" s="8">
        <v>1.0937499999999999E-2</v>
      </c>
      <c r="F20" s="8">
        <v>3.7499999999999999E-2</v>
      </c>
      <c r="G20" s="8">
        <v>7.9687499999999994E-2</v>
      </c>
      <c r="H20" s="8">
        <v>0.12968750000000001</v>
      </c>
      <c r="I20" s="8">
        <v>3.125E-2</v>
      </c>
      <c r="K20" s="2">
        <f t="shared" si="0"/>
        <v>0</v>
      </c>
      <c r="L20" s="7" t="str">
        <f t="shared" si="1"/>
        <v>CPU</v>
      </c>
      <c r="M20" s="8">
        <f t="shared" si="2"/>
        <v>1.5625E-2</v>
      </c>
      <c r="N20" s="8">
        <f t="shared" si="3"/>
        <v>1.0937499999999999E-2</v>
      </c>
      <c r="O20" s="8">
        <f t="shared" si="4"/>
        <v>3.7499999999999999E-2</v>
      </c>
      <c r="P20" s="8">
        <f t="shared" si="5"/>
        <v>7.9687499999999994E-2</v>
      </c>
      <c r="Q20" s="8">
        <f t="shared" si="6"/>
        <v>0.12968750000000001</v>
      </c>
      <c r="R20" s="8">
        <f t="shared" si="7"/>
        <v>3.125E-2</v>
      </c>
      <c r="U20" s="12"/>
      <c r="V20" s="7" t="s">
        <v>14</v>
      </c>
    </row>
    <row r="21" spans="1:28" x14ac:dyDescent="0.3">
      <c r="A21" s="13"/>
      <c r="B21" s="10" t="s">
        <v>6</v>
      </c>
      <c r="C21" s="3" t="s">
        <v>12</v>
      </c>
      <c r="D21" s="17">
        <v>2082.4384680599137</v>
      </c>
      <c r="E21" s="4">
        <v>2096.3025548369651</v>
      </c>
      <c r="F21" s="4">
        <v>2118.8663173716423</v>
      </c>
      <c r="G21" s="4">
        <v>2190.7868975445081</v>
      </c>
      <c r="H21" s="4">
        <v>2146.0115558218263</v>
      </c>
      <c r="I21" s="4">
        <v>2103.998454417625</v>
      </c>
      <c r="K21" s="2" t="str">
        <f t="shared" si="0"/>
        <v>F7</v>
      </c>
      <c r="L21" s="3" t="str">
        <f t="shared" si="1"/>
        <v>Mean</v>
      </c>
      <c r="M21" s="4">
        <f t="shared" si="2"/>
        <v>2082.4384680599137</v>
      </c>
      <c r="N21" s="4">
        <f t="shared" si="3"/>
        <v>2096.3025548369651</v>
      </c>
      <c r="O21" s="4">
        <f t="shared" si="4"/>
        <v>2118.8663173716423</v>
      </c>
      <c r="P21" s="4">
        <f t="shared" si="5"/>
        <v>2190.7868975445081</v>
      </c>
      <c r="Q21" s="4">
        <f t="shared" si="6"/>
        <v>2146.0115558218263</v>
      </c>
      <c r="R21" s="4">
        <f t="shared" si="7"/>
        <v>2103.998454417625</v>
      </c>
      <c r="U21" s="10" t="s">
        <v>6</v>
      </c>
      <c r="V21" s="3" t="s">
        <v>12</v>
      </c>
      <c r="W21" s="2">
        <f>_xlfn.RANK.EQ(Table1[[#This Row],[OLOA]],Table1[[#This Row],[OLOA]:[WOA]],1)</f>
        <v>1</v>
      </c>
      <c r="X21" s="2">
        <f>_xlfn.RANK.EQ(Table1[[#This Row],[LOA]],Table1[[#This Row],[OLOA]:[WOA]],1)</f>
        <v>2</v>
      </c>
      <c r="Y21" s="2">
        <f>_xlfn.RANK.EQ(Table1[[#This Row],[PSO]],Table1[[#This Row],[OLOA]:[WOA]],1)</f>
        <v>4</v>
      </c>
      <c r="Z21" s="2">
        <f>_xlfn.RANK.EQ(Table1[[#This Row],[GA]],Table1[[#This Row],[OLOA]:[WOA]],1)</f>
        <v>6</v>
      </c>
      <c r="AA21" s="2">
        <f>_xlfn.RANK.EQ(Table1[[#This Row],[GSA]],Table1[[#This Row],[OLOA]:[WOA]],1)</f>
        <v>5</v>
      </c>
      <c r="AB21" s="2">
        <f>_xlfn.RANK.EQ(Table1[[#This Row],[WOA]],Table1[[#This Row],[OLOA]:[WOA]],1)</f>
        <v>3</v>
      </c>
    </row>
    <row r="22" spans="1:28" x14ac:dyDescent="0.3">
      <c r="A22" s="13"/>
      <c r="B22" s="18"/>
      <c r="C22" s="13" t="s">
        <v>13</v>
      </c>
      <c r="D22" s="14">
        <v>21.78133814450057</v>
      </c>
      <c r="E22" s="14">
        <v>32.560574971895043</v>
      </c>
      <c r="F22" s="14">
        <v>21.858672506304558</v>
      </c>
      <c r="G22" s="14">
        <v>46.78698290928466</v>
      </c>
      <c r="H22" s="14">
        <v>35.186206209232964</v>
      </c>
      <c r="I22" s="14">
        <v>37.136656760981971</v>
      </c>
      <c r="K22" s="2">
        <f t="shared" si="0"/>
        <v>0</v>
      </c>
      <c r="L22" s="5" t="str">
        <f t="shared" si="1"/>
        <v>Std</v>
      </c>
      <c r="M22" s="6">
        <f t="shared" si="2"/>
        <v>21.78133814450057</v>
      </c>
      <c r="N22" s="6">
        <f t="shared" si="3"/>
        <v>32.560574971895043</v>
      </c>
      <c r="O22" s="6">
        <f t="shared" si="4"/>
        <v>21.858672506304558</v>
      </c>
      <c r="P22" s="6">
        <f t="shared" si="5"/>
        <v>46.78698290928466</v>
      </c>
      <c r="Q22" s="6">
        <f t="shared" si="6"/>
        <v>35.186206209232964</v>
      </c>
      <c r="R22" s="6">
        <f t="shared" si="7"/>
        <v>37.136656760981971</v>
      </c>
      <c r="U22" s="11"/>
      <c r="V22" s="5" t="s">
        <v>13</v>
      </c>
    </row>
    <row r="23" spans="1:28" x14ac:dyDescent="0.3">
      <c r="A23" s="13"/>
      <c r="B23" s="12"/>
      <c r="C23" s="7" t="s">
        <v>14</v>
      </c>
      <c r="D23" s="8">
        <v>0.1171875</v>
      </c>
      <c r="E23" s="8">
        <v>4.3749999999999997E-2</v>
      </c>
      <c r="F23" s="8">
        <v>5.1562499999999997E-2</v>
      </c>
      <c r="G23" s="8">
        <v>0.12656249999999999</v>
      </c>
      <c r="H23" s="8">
        <v>0.21718750000000001</v>
      </c>
      <c r="I23" s="8">
        <v>4.6875E-2</v>
      </c>
      <c r="K23" s="2">
        <f t="shared" si="0"/>
        <v>0</v>
      </c>
      <c r="L23" s="7" t="str">
        <f t="shared" si="1"/>
        <v>CPU</v>
      </c>
      <c r="M23" s="8">
        <f t="shared" si="2"/>
        <v>0.1171875</v>
      </c>
      <c r="N23" s="8">
        <f t="shared" si="3"/>
        <v>4.3749999999999997E-2</v>
      </c>
      <c r="O23" s="8">
        <f t="shared" si="4"/>
        <v>5.1562499999999997E-2</v>
      </c>
      <c r="P23" s="8">
        <f t="shared" si="5"/>
        <v>0.12656249999999999</v>
      </c>
      <c r="Q23" s="8">
        <f t="shared" si="6"/>
        <v>0.21718750000000001</v>
      </c>
      <c r="R23" s="8">
        <f t="shared" si="7"/>
        <v>4.6875E-2</v>
      </c>
      <c r="U23" s="12"/>
      <c r="V23" s="7" t="s">
        <v>14</v>
      </c>
    </row>
    <row r="24" spans="1:28" x14ac:dyDescent="0.3">
      <c r="A24" s="13"/>
      <c r="B24" s="10" t="s">
        <v>7</v>
      </c>
      <c r="C24" s="3" t="s">
        <v>12</v>
      </c>
      <c r="D24" s="4">
        <v>2291.1687521151971</v>
      </c>
      <c r="E24" s="4">
        <v>2286.3125936956903</v>
      </c>
      <c r="F24" s="4">
        <v>2248.5112258536055</v>
      </c>
      <c r="G24" s="4">
        <v>2511.0111035354848</v>
      </c>
      <c r="H24" s="4">
        <v>2478.4849526581011</v>
      </c>
      <c r="I24" s="17">
        <v>2248.0952916343786</v>
      </c>
      <c r="K24" s="2" t="str">
        <f t="shared" si="0"/>
        <v>F8</v>
      </c>
      <c r="L24" s="3" t="str">
        <f t="shared" si="1"/>
        <v>Mean</v>
      </c>
      <c r="M24" s="4">
        <f t="shared" si="2"/>
        <v>2291.1687521151971</v>
      </c>
      <c r="N24" s="4">
        <f t="shared" si="3"/>
        <v>2286.3125936956903</v>
      </c>
      <c r="O24" s="4">
        <f t="shared" si="4"/>
        <v>2248.5112258536055</v>
      </c>
      <c r="P24" s="4">
        <f t="shared" si="5"/>
        <v>2511.0111035354848</v>
      </c>
      <c r="Q24" s="4">
        <f t="shared" si="6"/>
        <v>2478.4849526581011</v>
      </c>
      <c r="R24" s="4">
        <f t="shared" si="7"/>
        <v>2248.0952916343786</v>
      </c>
      <c r="U24" s="10" t="s">
        <v>7</v>
      </c>
      <c r="V24" s="3" t="s">
        <v>12</v>
      </c>
      <c r="W24" s="2">
        <f>_xlfn.RANK.EQ(Table1[[#This Row],[OLOA]],Table1[[#This Row],[OLOA]:[WOA]],1)</f>
        <v>4</v>
      </c>
      <c r="X24" s="2">
        <f>_xlfn.RANK.EQ(Table1[[#This Row],[LOA]],Table1[[#This Row],[OLOA]:[WOA]],1)</f>
        <v>3</v>
      </c>
      <c r="Y24" s="2">
        <f>_xlfn.RANK.EQ(Table1[[#This Row],[PSO]],Table1[[#This Row],[OLOA]:[WOA]],1)</f>
        <v>2</v>
      </c>
      <c r="Z24" s="2">
        <f>_xlfn.RANK.EQ(Table1[[#This Row],[GA]],Table1[[#This Row],[OLOA]:[WOA]],1)</f>
        <v>6</v>
      </c>
      <c r="AA24" s="2">
        <f>_xlfn.RANK.EQ(Table1[[#This Row],[GSA]],Table1[[#This Row],[OLOA]:[WOA]],1)</f>
        <v>5</v>
      </c>
      <c r="AB24" s="2">
        <f>_xlfn.RANK.EQ(Table1[[#This Row],[WOA]],Table1[[#This Row],[OLOA]:[WOA]],1)</f>
        <v>1</v>
      </c>
    </row>
    <row r="25" spans="1:28" x14ac:dyDescent="0.3">
      <c r="A25" s="13"/>
      <c r="B25" s="18"/>
      <c r="C25" s="13" t="s">
        <v>13</v>
      </c>
      <c r="D25" s="14">
        <v>64.281584958454602</v>
      </c>
      <c r="E25" s="14">
        <v>66.210579157335204</v>
      </c>
      <c r="F25" s="14">
        <v>9.3215927390611029</v>
      </c>
      <c r="G25" s="14">
        <v>152.4237418074344</v>
      </c>
      <c r="H25" s="14">
        <v>144.07831174295882</v>
      </c>
      <c r="I25" s="14">
        <v>22.673638184488802</v>
      </c>
      <c r="K25" s="2">
        <f t="shared" si="0"/>
        <v>0</v>
      </c>
      <c r="L25" s="5" t="str">
        <f t="shared" si="1"/>
        <v>Std</v>
      </c>
      <c r="M25" s="6">
        <f t="shared" si="2"/>
        <v>64.281584958454602</v>
      </c>
      <c r="N25" s="6">
        <f t="shared" si="3"/>
        <v>66.210579157335204</v>
      </c>
      <c r="O25" s="6">
        <f t="shared" si="4"/>
        <v>9.3215927390611029</v>
      </c>
      <c r="P25" s="6">
        <f t="shared" si="5"/>
        <v>152.4237418074344</v>
      </c>
      <c r="Q25" s="6">
        <f t="shared" si="6"/>
        <v>144.07831174295882</v>
      </c>
      <c r="R25" s="6">
        <f t="shared" si="7"/>
        <v>22.673638184488802</v>
      </c>
      <c r="U25" s="11"/>
      <c r="V25" s="5" t="s">
        <v>13</v>
      </c>
    </row>
    <row r="26" spans="1:28" x14ac:dyDescent="0.3">
      <c r="A26" s="13"/>
      <c r="B26" s="12"/>
      <c r="C26" s="7" t="s">
        <v>14</v>
      </c>
      <c r="D26" s="8">
        <v>0.140625</v>
      </c>
      <c r="E26" s="8">
        <v>0.12812499999999999</v>
      </c>
      <c r="F26" s="8">
        <v>0.12968750000000001</v>
      </c>
      <c r="G26" s="8">
        <v>0.14374999999999999</v>
      </c>
      <c r="H26" s="8">
        <v>0.23749999999999999</v>
      </c>
      <c r="I26" s="8">
        <v>8.59375E-2</v>
      </c>
      <c r="K26" s="2">
        <f t="shared" si="0"/>
        <v>0</v>
      </c>
      <c r="L26" s="7" t="str">
        <f t="shared" si="1"/>
        <v>CPU</v>
      </c>
      <c r="M26" s="8">
        <f t="shared" si="2"/>
        <v>0.140625</v>
      </c>
      <c r="N26" s="8">
        <f t="shared" si="3"/>
        <v>0.12812499999999999</v>
      </c>
      <c r="O26" s="8">
        <f t="shared" si="4"/>
        <v>0.12968750000000001</v>
      </c>
      <c r="P26" s="8">
        <f t="shared" si="5"/>
        <v>0.14374999999999999</v>
      </c>
      <c r="Q26" s="8">
        <f t="shared" si="6"/>
        <v>0.23749999999999999</v>
      </c>
      <c r="R26" s="8">
        <f t="shared" si="7"/>
        <v>8.59375E-2</v>
      </c>
      <c r="U26" s="12"/>
      <c r="V26" s="7" t="s">
        <v>14</v>
      </c>
    </row>
    <row r="27" spans="1:28" x14ac:dyDescent="0.3">
      <c r="A27" s="13"/>
      <c r="B27" s="10" t="s">
        <v>8</v>
      </c>
      <c r="C27" s="3" t="s">
        <v>12</v>
      </c>
      <c r="D27" s="4">
        <v>2692.1738979200213</v>
      </c>
      <c r="E27" s="4">
        <v>2840.520819482208</v>
      </c>
      <c r="F27" s="4">
        <v>2696.8586924465108</v>
      </c>
      <c r="G27" s="4">
        <v>3010.5175803966922</v>
      </c>
      <c r="H27" s="4">
        <v>2858.773329921401</v>
      </c>
      <c r="I27" s="17">
        <v>2661.3493896983241</v>
      </c>
      <c r="K27" s="2" t="str">
        <f t="shared" si="0"/>
        <v>F9</v>
      </c>
      <c r="L27" s="3" t="str">
        <f t="shared" si="1"/>
        <v>Mean</v>
      </c>
      <c r="M27" s="4">
        <f t="shared" si="2"/>
        <v>2692.1738979200213</v>
      </c>
      <c r="N27" s="4">
        <f t="shared" si="3"/>
        <v>2840.520819482208</v>
      </c>
      <c r="O27" s="4">
        <f t="shared" si="4"/>
        <v>2696.8586924465108</v>
      </c>
      <c r="P27" s="4">
        <f t="shared" si="5"/>
        <v>3010.5175803966922</v>
      </c>
      <c r="Q27" s="4">
        <f t="shared" si="6"/>
        <v>2858.773329921401</v>
      </c>
      <c r="R27" s="4">
        <f t="shared" si="7"/>
        <v>2661.3493896983241</v>
      </c>
      <c r="U27" s="10" t="s">
        <v>8</v>
      </c>
      <c r="V27" s="3" t="s">
        <v>12</v>
      </c>
      <c r="W27" s="2">
        <f>_xlfn.RANK.EQ(Table1[[#This Row],[OLOA]],Table1[[#This Row],[OLOA]:[WOA]],1)</f>
        <v>2</v>
      </c>
      <c r="X27" s="2">
        <f>_xlfn.RANK.EQ(Table1[[#This Row],[LOA]],Table1[[#This Row],[OLOA]:[WOA]],1)</f>
        <v>4</v>
      </c>
      <c r="Y27" s="2">
        <f>_xlfn.RANK.EQ(Table1[[#This Row],[PSO]],Table1[[#This Row],[OLOA]:[WOA]],1)</f>
        <v>3</v>
      </c>
      <c r="Z27" s="2">
        <f>_xlfn.RANK.EQ(Table1[[#This Row],[GA]],Table1[[#This Row],[OLOA]:[WOA]],1)</f>
        <v>6</v>
      </c>
      <c r="AA27" s="2">
        <f>_xlfn.RANK.EQ(Table1[[#This Row],[GSA]],Table1[[#This Row],[OLOA]:[WOA]],1)</f>
        <v>5</v>
      </c>
      <c r="AB27" s="2">
        <f>_xlfn.RANK.EQ(Table1[[#This Row],[WOA]],Table1[[#This Row],[OLOA]:[WOA]],1)</f>
        <v>1</v>
      </c>
    </row>
    <row r="28" spans="1:28" x14ac:dyDescent="0.3">
      <c r="A28" s="13"/>
      <c r="B28" s="18"/>
      <c r="C28" s="13" t="s">
        <v>13</v>
      </c>
      <c r="D28" s="14">
        <v>40.432845849058012</v>
      </c>
      <c r="E28" s="14">
        <v>144.2408521403986</v>
      </c>
      <c r="F28" s="14">
        <v>69.506318847726703</v>
      </c>
      <c r="G28" s="14">
        <v>142.1645893579819</v>
      </c>
      <c r="H28" s="14">
        <v>120.35006087922446</v>
      </c>
      <c r="I28" s="14">
        <v>48.826320003016768</v>
      </c>
      <c r="K28" s="2">
        <f t="shared" si="0"/>
        <v>0</v>
      </c>
      <c r="L28" s="5" t="str">
        <f t="shared" si="1"/>
        <v>Std</v>
      </c>
      <c r="M28" s="6">
        <f t="shared" si="2"/>
        <v>40.432845849058012</v>
      </c>
      <c r="N28" s="6">
        <f t="shared" si="3"/>
        <v>144.2408521403986</v>
      </c>
      <c r="O28" s="6">
        <f t="shared" si="4"/>
        <v>69.506318847726703</v>
      </c>
      <c r="P28" s="6">
        <f t="shared" si="5"/>
        <v>142.1645893579819</v>
      </c>
      <c r="Q28" s="6">
        <f t="shared" si="6"/>
        <v>120.35006087922446</v>
      </c>
      <c r="R28" s="6">
        <f t="shared" si="7"/>
        <v>48.826320003016768</v>
      </c>
      <c r="U28" s="11"/>
      <c r="V28" s="5" t="s">
        <v>13</v>
      </c>
    </row>
    <row r="29" spans="1:28" x14ac:dyDescent="0.3">
      <c r="A29" s="13"/>
      <c r="B29" s="12"/>
      <c r="C29" s="7" t="s">
        <v>14</v>
      </c>
      <c r="D29" s="8">
        <v>0.11562500000000001</v>
      </c>
      <c r="E29" s="8">
        <v>3.5937499999999997E-2</v>
      </c>
      <c r="F29" s="8">
        <v>8.1250000000000003E-2</v>
      </c>
      <c r="G29" s="8">
        <v>0.11874999999999999</v>
      </c>
      <c r="H29" s="8">
        <v>0.28593750000000001</v>
      </c>
      <c r="I29" s="8">
        <v>7.9687499999999994E-2</v>
      </c>
      <c r="K29" s="2">
        <f t="shared" si="0"/>
        <v>0</v>
      </c>
      <c r="L29" s="7" t="str">
        <f t="shared" si="1"/>
        <v>CPU</v>
      </c>
      <c r="M29" s="8">
        <f t="shared" si="2"/>
        <v>0.11562500000000001</v>
      </c>
      <c r="N29" s="8">
        <f t="shared" si="3"/>
        <v>3.5937499999999997E-2</v>
      </c>
      <c r="O29" s="8">
        <f t="shared" si="4"/>
        <v>8.1250000000000003E-2</v>
      </c>
      <c r="P29" s="8">
        <f t="shared" si="5"/>
        <v>0.11874999999999999</v>
      </c>
      <c r="Q29" s="8">
        <f t="shared" si="6"/>
        <v>0.28593750000000001</v>
      </c>
      <c r="R29" s="8">
        <f t="shared" si="7"/>
        <v>7.9687499999999994E-2</v>
      </c>
      <c r="U29" s="12"/>
      <c r="V29" s="7" t="s">
        <v>14</v>
      </c>
    </row>
    <row r="30" spans="1:28" x14ac:dyDescent="0.3">
      <c r="A30" s="13"/>
      <c r="B30" s="10" t="s">
        <v>9</v>
      </c>
      <c r="C30" s="3" t="s">
        <v>12</v>
      </c>
      <c r="D30" s="4">
        <v>2703.1187813664683</v>
      </c>
      <c r="E30" s="4">
        <v>2781.842313714847</v>
      </c>
      <c r="F30" s="17">
        <v>2563.2358961341261</v>
      </c>
      <c r="G30" s="4">
        <v>2784.5309401742634</v>
      </c>
      <c r="H30" s="4">
        <v>3332.9916690197724</v>
      </c>
      <c r="I30" s="4">
        <v>2770.7416296983524</v>
      </c>
      <c r="K30" s="2" t="str">
        <f t="shared" si="0"/>
        <v>F10</v>
      </c>
      <c r="L30" s="3" t="str">
        <f t="shared" si="1"/>
        <v>Mean</v>
      </c>
      <c r="M30" s="4">
        <f t="shared" si="2"/>
        <v>2703.1187813664683</v>
      </c>
      <c r="N30" s="4">
        <f t="shared" si="3"/>
        <v>2781.842313714847</v>
      </c>
      <c r="O30" s="4">
        <f t="shared" si="4"/>
        <v>2563.2358961341261</v>
      </c>
      <c r="P30" s="4">
        <f t="shared" si="5"/>
        <v>2784.5309401742634</v>
      </c>
      <c r="Q30" s="4">
        <f t="shared" si="6"/>
        <v>3332.9916690197724</v>
      </c>
      <c r="R30" s="4">
        <f t="shared" si="7"/>
        <v>2770.7416296983524</v>
      </c>
      <c r="U30" s="10" t="s">
        <v>9</v>
      </c>
      <c r="V30" s="3" t="s">
        <v>12</v>
      </c>
      <c r="W30" s="2">
        <f>_xlfn.RANK.EQ(Table1[[#This Row],[OLOA]],Table1[[#This Row],[OLOA]:[WOA]],1)</f>
        <v>2</v>
      </c>
      <c r="X30" s="2">
        <f>_xlfn.RANK.EQ(Table1[[#This Row],[LOA]],Table1[[#This Row],[OLOA]:[WOA]],1)</f>
        <v>4</v>
      </c>
      <c r="Y30" s="2">
        <f>_xlfn.RANK.EQ(Table1[[#This Row],[PSO]],Table1[[#This Row],[OLOA]:[WOA]],1)</f>
        <v>1</v>
      </c>
      <c r="Z30" s="2">
        <f>_xlfn.RANK.EQ(Table1[[#This Row],[GA]],Table1[[#This Row],[OLOA]:[WOA]],1)</f>
        <v>5</v>
      </c>
      <c r="AA30" s="2">
        <f>_xlfn.RANK.EQ(Table1[[#This Row],[GSA]],Table1[[#This Row],[OLOA]:[WOA]],1)</f>
        <v>6</v>
      </c>
      <c r="AB30" s="2">
        <f>_xlfn.RANK.EQ(Table1[[#This Row],[WOA]],Table1[[#This Row],[OLOA]:[WOA]],1)</f>
        <v>3</v>
      </c>
    </row>
    <row r="31" spans="1:28" x14ac:dyDescent="0.3">
      <c r="A31" s="13"/>
      <c r="B31" s="18"/>
      <c r="C31" s="13" t="s">
        <v>13</v>
      </c>
      <c r="D31" s="14">
        <v>207.16853934121576</v>
      </c>
      <c r="E31" s="14">
        <v>164.24853883073291</v>
      </c>
      <c r="F31" s="14">
        <v>86.927994918968281</v>
      </c>
      <c r="G31" s="14">
        <v>357.74545720879337</v>
      </c>
      <c r="H31" s="14">
        <v>620.18379777130053</v>
      </c>
      <c r="I31" s="14">
        <v>450.21910480336055</v>
      </c>
      <c r="K31" s="2">
        <f t="shared" si="0"/>
        <v>0</v>
      </c>
      <c r="L31" s="5" t="str">
        <f t="shared" si="1"/>
        <v>Std</v>
      </c>
      <c r="M31" s="6">
        <f t="shared" si="2"/>
        <v>207.16853934121576</v>
      </c>
      <c r="N31" s="6">
        <f t="shared" si="3"/>
        <v>164.24853883073291</v>
      </c>
      <c r="O31" s="6">
        <f t="shared" si="4"/>
        <v>86.927994918968281</v>
      </c>
      <c r="P31" s="6">
        <f t="shared" si="5"/>
        <v>357.74545720879337</v>
      </c>
      <c r="Q31" s="6">
        <f t="shared" si="6"/>
        <v>620.18379777130053</v>
      </c>
      <c r="R31" s="6">
        <f t="shared" si="7"/>
        <v>450.21910480336055</v>
      </c>
      <c r="U31" s="11"/>
      <c r="V31" s="5" t="s">
        <v>13</v>
      </c>
    </row>
    <row r="32" spans="1:28" x14ac:dyDescent="0.3">
      <c r="A32" s="13"/>
      <c r="B32" s="12"/>
      <c r="C32" s="7" t="s">
        <v>14</v>
      </c>
      <c r="D32" s="8">
        <v>0.2</v>
      </c>
      <c r="E32" s="8">
        <v>0.05</v>
      </c>
      <c r="F32" s="8">
        <v>6.8750000000000006E-2</v>
      </c>
      <c r="G32" s="8">
        <v>0.13750000000000001</v>
      </c>
      <c r="H32" s="8">
        <v>0.32343749999999999</v>
      </c>
      <c r="I32" s="8">
        <v>9.5312499999999994E-2</v>
      </c>
      <c r="K32" s="2">
        <f t="shared" si="0"/>
        <v>0</v>
      </c>
      <c r="L32" s="7" t="str">
        <f t="shared" si="1"/>
        <v>CPU</v>
      </c>
      <c r="M32" s="8">
        <f t="shared" si="2"/>
        <v>0.2</v>
      </c>
      <c r="N32" s="8">
        <f t="shared" si="3"/>
        <v>0.05</v>
      </c>
      <c r="O32" s="8">
        <f t="shared" si="4"/>
        <v>6.8750000000000006E-2</v>
      </c>
      <c r="P32" s="8">
        <f t="shared" si="5"/>
        <v>0.13750000000000001</v>
      </c>
      <c r="Q32" s="8">
        <f t="shared" si="6"/>
        <v>0.32343749999999999</v>
      </c>
      <c r="R32" s="8">
        <f t="shared" si="7"/>
        <v>9.5312499999999994E-2</v>
      </c>
      <c r="U32" s="12"/>
      <c r="V32" s="7" t="s">
        <v>14</v>
      </c>
    </row>
    <row r="33" spans="1:28" x14ac:dyDescent="0.3">
      <c r="A33" s="13"/>
      <c r="B33" s="10" t="s">
        <v>10</v>
      </c>
      <c r="C33" s="3" t="s">
        <v>12</v>
      </c>
      <c r="D33" s="4">
        <v>3344.6743444911494</v>
      </c>
      <c r="E33" s="4">
        <v>3783.8760914657714</v>
      </c>
      <c r="F33" s="4">
        <v>3197.7992574186728</v>
      </c>
      <c r="G33" s="4">
        <v>4124.2425972154815</v>
      </c>
      <c r="H33" s="4">
        <v>4460.5188602979242</v>
      </c>
      <c r="I33" s="17">
        <v>3091.3998369704486</v>
      </c>
      <c r="K33" s="2" t="str">
        <f t="shared" si="0"/>
        <v>F11</v>
      </c>
      <c r="L33" s="3" t="str">
        <f t="shared" si="1"/>
        <v>Mean</v>
      </c>
      <c r="M33" s="4">
        <f t="shared" si="2"/>
        <v>3344.6743444911494</v>
      </c>
      <c r="N33" s="4">
        <f t="shared" si="3"/>
        <v>3783.8760914657714</v>
      </c>
      <c r="O33" s="4">
        <f t="shared" si="4"/>
        <v>3197.7992574186728</v>
      </c>
      <c r="P33" s="4">
        <f t="shared" si="5"/>
        <v>4124.2425972154815</v>
      </c>
      <c r="Q33" s="4">
        <f t="shared" si="6"/>
        <v>4460.5188602979242</v>
      </c>
      <c r="R33" s="4">
        <f t="shared" si="7"/>
        <v>3091.3998369704486</v>
      </c>
      <c r="U33" s="10" t="s">
        <v>10</v>
      </c>
      <c r="V33" s="3" t="s">
        <v>12</v>
      </c>
      <c r="W33" s="2">
        <f>_xlfn.RANK.EQ(Table1[[#This Row],[OLOA]],Table1[[#This Row],[OLOA]:[WOA]],1)</f>
        <v>3</v>
      </c>
      <c r="X33" s="2">
        <f>_xlfn.RANK.EQ(Table1[[#This Row],[LOA]],Table1[[#This Row],[OLOA]:[WOA]],1)</f>
        <v>4</v>
      </c>
      <c r="Y33" s="2">
        <f>_xlfn.RANK.EQ(Table1[[#This Row],[PSO]],Table1[[#This Row],[OLOA]:[WOA]],1)</f>
        <v>2</v>
      </c>
      <c r="Z33" s="2">
        <f>_xlfn.RANK.EQ(Table1[[#This Row],[GA]],Table1[[#This Row],[OLOA]:[WOA]],1)</f>
        <v>5</v>
      </c>
      <c r="AA33" s="2">
        <f>_xlfn.RANK.EQ(Table1[[#This Row],[GSA]],Table1[[#This Row],[OLOA]:[WOA]],1)</f>
        <v>6</v>
      </c>
      <c r="AB33" s="2">
        <f>_xlfn.RANK.EQ(Table1[[#This Row],[WOA]],Table1[[#This Row],[OLOA]:[WOA]],1)</f>
        <v>1</v>
      </c>
    </row>
    <row r="34" spans="1:28" x14ac:dyDescent="0.3">
      <c r="A34" s="13"/>
      <c r="B34" s="18"/>
      <c r="C34" s="13" t="s">
        <v>13</v>
      </c>
      <c r="D34" s="14">
        <v>274.05159003175106</v>
      </c>
      <c r="E34" s="14">
        <v>257.36365951124242</v>
      </c>
      <c r="F34" s="14">
        <v>481.10291594387189</v>
      </c>
      <c r="G34" s="14">
        <v>518.99859573590709</v>
      </c>
      <c r="H34" s="14">
        <v>528.26591455717141</v>
      </c>
      <c r="I34" s="14">
        <v>284.51283968250846</v>
      </c>
      <c r="K34" s="2">
        <f t="shared" si="0"/>
        <v>0</v>
      </c>
      <c r="L34" s="5" t="str">
        <f t="shared" si="1"/>
        <v>Std</v>
      </c>
      <c r="M34" s="6">
        <f t="shared" si="2"/>
        <v>274.05159003175106</v>
      </c>
      <c r="N34" s="6">
        <f t="shared" si="3"/>
        <v>257.36365951124242</v>
      </c>
      <c r="O34" s="6">
        <f t="shared" si="4"/>
        <v>481.10291594387189</v>
      </c>
      <c r="P34" s="6">
        <f t="shared" si="5"/>
        <v>518.99859573590709</v>
      </c>
      <c r="Q34" s="6">
        <f t="shared" si="6"/>
        <v>528.26591455717141</v>
      </c>
      <c r="R34" s="6">
        <f t="shared" si="7"/>
        <v>284.51283968250846</v>
      </c>
      <c r="U34" s="11"/>
      <c r="V34" s="5" t="s">
        <v>13</v>
      </c>
    </row>
    <row r="35" spans="1:28" x14ac:dyDescent="0.3">
      <c r="A35" s="13"/>
      <c r="B35" s="12"/>
      <c r="C35" s="7" t="s">
        <v>14</v>
      </c>
      <c r="D35" s="8">
        <v>0.22500000000000001</v>
      </c>
      <c r="E35" s="8">
        <v>8.7499999999999994E-2</v>
      </c>
      <c r="F35" s="8">
        <v>0.1171875</v>
      </c>
      <c r="G35" s="8">
        <v>0.14531250000000001</v>
      </c>
      <c r="H35" s="8">
        <v>0.38750000000000001</v>
      </c>
      <c r="I35" s="8">
        <v>0.121875</v>
      </c>
      <c r="K35" s="2">
        <f t="shared" si="0"/>
        <v>0</v>
      </c>
      <c r="L35" s="7" t="str">
        <f t="shared" si="1"/>
        <v>CPU</v>
      </c>
      <c r="M35" s="8">
        <f t="shared" si="2"/>
        <v>0.22500000000000001</v>
      </c>
      <c r="N35" s="8">
        <f t="shared" si="3"/>
        <v>8.7499999999999994E-2</v>
      </c>
      <c r="O35" s="8">
        <f t="shared" si="4"/>
        <v>0.1171875</v>
      </c>
      <c r="P35" s="8">
        <f t="shared" si="5"/>
        <v>0.14531250000000001</v>
      </c>
      <c r="Q35" s="8">
        <f t="shared" si="6"/>
        <v>0.38750000000000001</v>
      </c>
      <c r="R35" s="8">
        <f t="shared" si="7"/>
        <v>0.121875</v>
      </c>
      <c r="U35" s="12"/>
      <c r="V35" s="7" t="s">
        <v>14</v>
      </c>
    </row>
    <row r="36" spans="1:28" x14ac:dyDescent="0.3">
      <c r="A36" s="13"/>
      <c r="B36" s="10" t="s">
        <v>11</v>
      </c>
      <c r="C36" s="3" t="s">
        <v>12</v>
      </c>
      <c r="D36" s="4">
        <v>3011.5270696032576</v>
      </c>
      <c r="E36" s="4">
        <v>3153.9110094232028</v>
      </c>
      <c r="F36" s="17">
        <v>2884.8003579430233</v>
      </c>
      <c r="G36" s="4">
        <v>3214.6088095012428</v>
      </c>
      <c r="H36" s="4">
        <v>3378.5356307535717</v>
      </c>
      <c r="I36" s="4">
        <v>2931.9857595173053</v>
      </c>
      <c r="K36" s="2" t="str">
        <f t="shared" si="0"/>
        <v>F12</v>
      </c>
      <c r="L36" s="3" t="str">
        <f t="shared" si="1"/>
        <v>Mean</v>
      </c>
      <c r="M36" s="4">
        <f t="shared" si="2"/>
        <v>3011.5270696032576</v>
      </c>
      <c r="N36" s="4">
        <f t="shared" si="3"/>
        <v>3153.9110094232028</v>
      </c>
      <c r="O36" s="4">
        <f t="shared" si="4"/>
        <v>2884.8003579430233</v>
      </c>
      <c r="P36" s="4">
        <f t="shared" si="5"/>
        <v>3214.6088095012428</v>
      </c>
      <c r="Q36" s="4">
        <f t="shared" si="6"/>
        <v>3378.5356307535717</v>
      </c>
      <c r="R36" s="4">
        <f t="shared" si="7"/>
        <v>2931.9857595173053</v>
      </c>
      <c r="U36" s="10" t="s">
        <v>11</v>
      </c>
      <c r="V36" s="3" t="s">
        <v>12</v>
      </c>
      <c r="W36" s="2">
        <f>_xlfn.RANK.EQ(Table1[[#This Row],[OLOA]],Table1[[#This Row],[OLOA]:[WOA]],1)</f>
        <v>3</v>
      </c>
      <c r="X36" s="2">
        <f>_xlfn.RANK.EQ(Table1[[#This Row],[LOA]],Table1[[#This Row],[OLOA]:[WOA]],1)</f>
        <v>4</v>
      </c>
      <c r="Y36" s="2">
        <f>_xlfn.RANK.EQ(Table1[[#This Row],[PSO]],Table1[[#This Row],[OLOA]:[WOA]],1)</f>
        <v>1</v>
      </c>
      <c r="Z36" s="2">
        <f>_xlfn.RANK.EQ(Table1[[#This Row],[GA]],Table1[[#This Row],[OLOA]:[WOA]],1)</f>
        <v>5</v>
      </c>
      <c r="AA36" s="2">
        <f>_xlfn.RANK.EQ(Table1[[#This Row],[GSA]],Table1[[#This Row],[OLOA]:[WOA]],1)</f>
        <v>6</v>
      </c>
      <c r="AB36" s="2">
        <f>_xlfn.RANK.EQ(Table1[[#This Row],[WOA]],Table1[[#This Row],[OLOA]:[WOA]],1)</f>
        <v>2</v>
      </c>
    </row>
    <row r="37" spans="1:28" x14ac:dyDescent="0.3">
      <c r="A37" s="13"/>
      <c r="B37" s="18"/>
      <c r="C37" s="13" t="s">
        <v>13</v>
      </c>
      <c r="D37" s="14">
        <v>52.06688157474197</v>
      </c>
      <c r="E37" s="14">
        <v>103.32342643190916</v>
      </c>
      <c r="F37" s="14">
        <v>17.750036201172875</v>
      </c>
      <c r="G37" s="14">
        <v>128.86696567399812</v>
      </c>
      <c r="H37" s="14">
        <v>194.08757978196127</v>
      </c>
      <c r="I37" s="14">
        <v>46.948366649549818</v>
      </c>
      <c r="K37" s="2">
        <f t="shared" si="0"/>
        <v>0</v>
      </c>
      <c r="L37" s="5" t="str">
        <f t="shared" si="1"/>
        <v>Std</v>
      </c>
      <c r="M37" s="6">
        <f t="shared" si="2"/>
        <v>52.06688157474197</v>
      </c>
      <c r="N37" s="6">
        <f t="shared" si="3"/>
        <v>103.32342643190916</v>
      </c>
      <c r="O37" s="6">
        <f t="shared" si="4"/>
        <v>17.750036201172875</v>
      </c>
      <c r="P37" s="6">
        <f t="shared" si="5"/>
        <v>128.86696567399812</v>
      </c>
      <c r="Q37" s="6">
        <f t="shared" si="6"/>
        <v>194.08757978196127</v>
      </c>
      <c r="R37" s="6">
        <f t="shared" si="7"/>
        <v>46.948366649549818</v>
      </c>
      <c r="U37" s="11"/>
      <c r="V37" s="5" t="s">
        <v>13</v>
      </c>
    </row>
    <row r="38" spans="1:28" x14ac:dyDescent="0.3">
      <c r="A38" s="7"/>
      <c r="B38" s="12"/>
      <c r="C38" s="7" t="s">
        <v>14</v>
      </c>
      <c r="D38" s="8">
        <v>0.328125</v>
      </c>
      <c r="E38" s="8">
        <v>8.1250000000000003E-2</v>
      </c>
      <c r="F38" s="8">
        <v>0.1046875</v>
      </c>
      <c r="G38" s="8">
        <v>0.1875</v>
      </c>
      <c r="H38" s="8">
        <v>0.39531250000000001</v>
      </c>
      <c r="I38" s="8">
        <v>0.12812499999999999</v>
      </c>
      <c r="K38" s="2">
        <f t="shared" si="0"/>
        <v>0</v>
      </c>
      <c r="L38" s="7" t="str">
        <f t="shared" si="1"/>
        <v>CPU</v>
      </c>
      <c r="M38" s="8">
        <f t="shared" si="2"/>
        <v>0.328125</v>
      </c>
      <c r="N38" s="8">
        <f t="shared" si="3"/>
        <v>8.1250000000000003E-2</v>
      </c>
      <c r="O38" s="8">
        <f t="shared" si="4"/>
        <v>0.1046875</v>
      </c>
      <c r="P38" s="8">
        <f t="shared" si="5"/>
        <v>0.1875</v>
      </c>
      <c r="Q38" s="8">
        <f t="shared" si="6"/>
        <v>0.39531250000000001</v>
      </c>
      <c r="R38" s="8">
        <f t="shared" si="7"/>
        <v>0.12812499999999999</v>
      </c>
      <c r="U38" s="12"/>
      <c r="V38" s="7" t="s">
        <v>14</v>
      </c>
    </row>
    <row r="39" spans="1:28" x14ac:dyDescent="0.3">
      <c r="W39" s="2">
        <f>COUNTIF(W3:W38,1)</f>
        <v>4</v>
      </c>
      <c r="X39" s="2">
        <f t="shared" ref="X39:AB39" si="8">COUNTIF(X3:X38,1)</f>
        <v>2</v>
      </c>
      <c r="Y39" s="2">
        <f t="shared" si="8"/>
        <v>2</v>
      </c>
      <c r="Z39" s="2">
        <f t="shared" si="8"/>
        <v>0</v>
      </c>
      <c r="AA39" s="2">
        <f t="shared" si="8"/>
        <v>0</v>
      </c>
      <c r="AB39" s="2">
        <f t="shared" si="8"/>
        <v>4</v>
      </c>
    </row>
    <row r="40" spans="1:28" x14ac:dyDescent="0.3">
      <c r="W40" s="2">
        <f t="shared" ref="W40:AB40" si="9">_xlfn.RANK.EQ(W39,$W39:$AB39,0)</f>
        <v>1</v>
      </c>
      <c r="X40" s="2">
        <f t="shared" si="9"/>
        <v>3</v>
      </c>
      <c r="Y40" s="2">
        <f t="shared" si="9"/>
        <v>3</v>
      </c>
      <c r="Z40" s="2">
        <f t="shared" si="9"/>
        <v>5</v>
      </c>
      <c r="AA40" s="2">
        <f t="shared" si="9"/>
        <v>5</v>
      </c>
      <c r="AB40" s="2">
        <f t="shared" si="9"/>
        <v>1</v>
      </c>
    </row>
    <row r="41" spans="1:28" x14ac:dyDescent="0.3">
      <c r="W41" s="9">
        <f>AVERAGE(W3:W38)</f>
        <v>2.1666666666666665</v>
      </c>
      <c r="X41" s="9">
        <f t="shared" ref="X41:AB41" si="10">AVERAGE(X3:X38)</f>
        <v>2.9166666666666665</v>
      </c>
      <c r="Y41" s="9">
        <f t="shared" si="10"/>
        <v>2.9166666666666665</v>
      </c>
      <c r="Z41" s="9">
        <f t="shared" si="10"/>
        <v>5.75</v>
      </c>
      <c r="AA41" s="9">
        <f t="shared" si="10"/>
        <v>4.916666666666667</v>
      </c>
      <c r="AB41" s="9">
        <f t="shared" si="10"/>
        <v>2.3333333333333335</v>
      </c>
    </row>
    <row r="42" spans="1:28" x14ac:dyDescent="0.3">
      <c r="W42" s="2">
        <f t="shared" ref="W42:AB42" si="11">_xlfn.RANK.EQ(W41,$W41:$AB41,1)</f>
        <v>1</v>
      </c>
      <c r="X42" s="2">
        <f t="shared" si="11"/>
        <v>3</v>
      </c>
      <c r="Y42" s="2">
        <f t="shared" si="11"/>
        <v>3</v>
      </c>
      <c r="Z42" s="2">
        <f t="shared" si="11"/>
        <v>6</v>
      </c>
      <c r="AA42" s="2">
        <f t="shared" si="11"/>
        <v>5</v>
      </c>
      <c r="AB42" s="2">
        <f t="shared" si="11"/>
        <v>2</v>
      </c>
    </row>
  </sheetData>
  <mergeCells count="25">
    <mergeCell ref="B30:B32"/>
    <mergeCell ref="B33:B35"/>
    <mergeCell ref="B36:B38"/>
    <mergeCell ref="B15:B17"/>
    <mergeCell ref="B18:B20"/>
    <mergeCell ref="B21:B23"/>
    <mergeCell ref="B24:B26"/>
    <mergeCell ref="B27:B29"/>
    <mergeCell ref="A1:I1"/>
    <mergeCell ref="B3:B5"/>
    <mergeCell ref="B6:B8"/>
    <mergeCell ref="B9:B11"/>
    <mergeCell ref="B12:B14"/>
    <mergeCell ref="U36:U38"/>
    <mergeCell ref="U3:U5"/>
    <mergeCell ref="U6:U8"/>
    <mergeCell ref="U9:U11"/>
    <mergeCell ref="U12:U14"/>
    <mergeCell ref="U15:U17"/>
    <mergeCell ref="U18:U20"/>
    <mergeCell ref="U21:U23"/>
    <mergeCell ref="U24:U26"/>
    <mergeCell ref="U27:U29"/>
    <mergeCell ref="U30:U32"/>
    <mergeCell ref="U33:U35"/>
  </mergeCells>
  <phoneticPr fontId="2" type="noConversion"/>
  <conditionalFormatting sqref="W3:AB3 W6:AB6 W9:AB9 W12:AB12 W15:AB15 W18:AB18 W21:AB21 W24:AB24 W27:AB27 W30:AB30 W33:AB33 W36:AB36">
    <cfRule type="top10" dxfId="8" priority="48" bottom="1" rank="1"/>
  </conditionalFormatting>
  <conditionalFormatting sqref="W39:AB39">
    <cfRule type="top10" dxfId="7" priority="72" bottom="1" rank="1"/>
    <cfRule type="top10" dxfId="6" priority="73" percent="1" rank="1"/>
  </conditionalFormatting>
  <conditionalFormatting sqref="W40:AB40">
    <cfRule type="top10" dxfId="5" priority="76" rank="1"/>
    <cfRule type="top10" dxfId="4" priority="77" bottom="1" rank="1"/>
  </conditionalFormatting>
  <conditionalFormatting sqref="W41:AB41">
    <cfRule type="top10" dxfId="3" priority="80" bottom="1" rank="1"/>
    <cfRule type="top10" dxfId="2" priority="81" rank="1"/>
  </conditionalFormatting>
  <conditionalFormatting sqref="W42:AB42">
    <cfRule type="top10" dxfId="1" priority="84" bottom="1" rank="1"/>
    <cfRule type="top10" dxfId="0" priority="85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I16" sqref="I16"/>
    </sheetView>
  </sheetViews>
  <sheetFormatPr defaultRowHeight="14.4" x14ac:dyDescent="0.3"/>
  <cols>
    <col min="1" max="1" width="1.109375" style="2" customWidth="1"/>
    <col min="2" max="2" width="8" style="2" bestFit="1" customWidth="1"/>
    <col min="3" max="3" width="15.109375" bestFit="1" customWidth="1"/>
    <col min="4" max="4" width="15" bestFit="1" customWidth="1"/>
    <col min="5" max="5" width="14.109375" bestFit="1" customWidth="1"/>
    <col min="6" max="6" width="15" bestFit="1" customWidth="1"/>
    <col min="7" max="7" width="16" bestFit="1" customWidth="1"/>
    <col min="8" max="9" width="15.5546875" customWidth="1"/>
  </cols>
  <sheetData>
    <row r="1" spans="1:7" ht="15" thickBot="1" x14ac:dyDescent="0.35">
      <c r="A1" s="16" t="s">
        <v>30</v>
      </c>
      <c r="B1" s="16"/>
      <c r="C1" s="16"/>
      <c r="D1" s="16"/>
      <c r="E1" s="16"/>
      <c r="F1" s="16"/>
      <c r="G1" s="16"/>
    </row>
    <row r="2" spans="1:7" x14ac:dyDescent="0.3">
      <c r="A2" s="7"/>
      <c r="B2" s="15" t="s">
        <v>23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</row>
    <row r="3" spans="1:7" x14ac:dyDescent="0.3">
      <c r="A3" s="4"/>
      <c r="B3" s="4" t="s">
        <v>0</v>
      </c>
      <c r="C3" s="14">
        <v>4.5073317422208006E-2</v>
      </c>
      <c r="D3" s="14">
        <v>3.512387281938559E-5</v>
      </c>
      <c r="E3" s="14">
        <v>0.26133428170606443</v>
      </c>
      <c r="F3" s="14">
        <v>2.9149850276775453E-3</v>
      </c>
      <c r="G3" s="14">
        <v>2.9857388931248204E-8</v>
      </c>
    </row>
    <row r="4" spans="1:7" x14ac:dyDescent="0.3">
      <c r="A4" s="14"/>
      <c r="B4" s="14" t="s">
        <v>1</v>
      </c>
      <c r="C4" s="14">
        <v>1.4186336265745057E-3</v>
      </c>
      <c r="D4" s="14">
        <v>0.38025933216410412</v>
      </c>
      <c r="E4" s="14">
        <v>7.062232738705713E-7</v>
      </c>
      <c r="F4" s="14">
        <v>7.9294300790921608E-7</v>
      </c>
      <c r="G4" s="14">
        <v>0.1432989839877219</v>
      </c>
    </row>
    <row r="5" spans="1:7" x14ac:dyDescent="0.3">
      <c r="A5" s="14"/>
      <c r="B5" s="14" t="s">
        <v>2</v>
      </c>
      <c r="C5" s="14">
        <v>0.10278600329282414</v>
      </c>
      <c r="D5" s="14">
        <v>0.9430196323676352</v>
      </c>
      <c r="E5" s="14">
        <v>1.5709706612389055E-5</v>
      </c>
      <c r="F5" s="14">
        <v>2.5655316297603834E-4</v>
      </c>
      <c r="G5" s="14">
        <v>0.70722780351099546</v>
      </c>
    </row>
    <row r="6" spans="1:7" x14ac:dyDescent="0.3">
      <c r="A6" s="14"/>
      <c r="B6" s="14" t="s">
        <v>3</v>
      </c>
      <c r="C6" s="14">
        <v>0.21764456259817588</v>
      </c>
      <c r="D6" s="14">
        <v>9.6986806341034742E-9</v>
      </c>
      <c r="E6" s="14">
        <v>1.3287607334761214E-7</v>
      </c>
      <c r="F6" s="14">
        <v>2.5102629508690664E-6</v>
      </c>
      <c r="G6" s="14">
        <v>1.0332501508418591E-4</v>
      </c>
    </row>
    <row r="7" spans="1:7" x14ac:dyDescent="0.3">
      <c r="A7" s="14"/>
      <c r="B7" s="14" t="s">
        <v>4</v>
      </c>
      <c r="C7" s="14">
        <v>5.0433228447568715E-2</v>
      </c>
      <c r="D7" s="14">
        <v>2.6403470492273189E-7</v>
      </c>
      <c r="E7" s="14">
        <v>7.7759236779277019E-8</v>
      </c>
      <c r="F7" s="14">
        <v>0.29237311243552599</v>
      </c>
      <c r="G7" s="14">
        <v>9.5114614251702562E-2</v>
      </c>
    </row>
    <row r="8" spans="1:7" x14ac:dyDescent="0.3">
      <c r="A8" s="14"/>
      <c r="B8" s="14" t="s">
        <v>5</v>
      </c>
      <c r="C8" s="14">
        <v>1.4427783732684421E-2</v>
      </c>
      <c r="D8" s="14">
        <v>1.3202326732480335E-5</v>
      </c>
      <c r="E8" s="14">
        <v>9.023421401149119E-5</v>
      </c>
      <c r="F8" s="14">
        <v>6.3039461786191687E-6</v>
      </c>
      <c r="G8" s="14">
        <v>5.47700849976357E-2</v>
      </c>
    </row>
    <row r="9" spans="1:7" x14ac:dyDescent="0.3">
      <c r="A9" s="14"/>
      <c r="B9" s="14" t="s">
        <v>6</v>
      </c>
      <c r="C9" s="14">
        <v>0.27778591414318676</v>
      </c>
      <c r="D9" s="14">
        <v>1.5223825625317617E-3</v>
      </c>
      <c r="E9" s="14">
        <v>3.1281549761209717E-6</v>
      </c>
      <c r="F9" s="14">
        <v>1.2636182162588776E-4</v>
      </c>
      <c r="G9" s="14">
        <v>0.13069633334735753</v>
      </c>
    </row>
    <row r="10" spans="1:7" x14ac:dyDescent="0.3">
      <c r="A10" s="14"/>
      <c r="B10" s="14" t="s">
        <v>7</v>
      </c>
      <c r="C10" s="14">
        <v>0.86969034939995304</v>
      </c>
      <c r="D10" s="14">
        <v>5.2416792929439709E-2</v>
      </c>
      <c r="E10" s="14">
        <v>5.3518083532256449E-4</v>
      </c>
      <c r="F10" s="14">
        <v>1.4511844448175846E-3</v>
      </c>
      <c r="G10" s="14">
        <v>6.1020902394526018E-2</v>
      </c>
    </row>
    <row r="11" spans="1:7" x14ac:dyDescent="0.3">
      <c r="A11" s="14"/>
      <c r="B11" s="14" t="s">
        <v>8</v>
      </c>
      <c r="C11" s="14">
        <v>5.7664200970484253E-3</v>
      </c>
      <c r="D11" s="14">
        <v>0.85588799385890013</v>
      </c>
      <c r="E11" s="14">
        <v>2.2358481495265558E-6</v>
      </c>
      <c r="F11" s="14">
        <v>6.0202355701001898E-4</v>
      </c>
      <c r="G11" s="14">
        <v>0.14153662435940584</v>
      </c>
    </row>
    <row r="12" spans="1:7" x14ac:dyDescent="0.3">
      <c r="A12" s="14"/>
      <c r="B12" s="14" t="s">
        <v>9</v>
      </c>
      <c r="C12" s="14">
        <v>0.35885234326545634</v>
      </c>
      <c r="D12" s="14">
        <v>6.4556733377898995E-2</v>
      </c>
      <c r="E12" s="14">
        <v>0.54125555466204678</v>
      </c>
      <c r="F12" s="14">
        <v>6.9495207529356711E-3</v>
      </c>
      <c r="G12" s="14">
        <v>0.67123987752640812</v>
      </c>
    </row>
    <row r="13" spans="1:7" x14ac:dyDescent="0.3">
      <c r="A13" s="14"/>
      <c r="B13" s="14" t="s">
        <v>10</v>
      </c>
      <c r="C13" s="14">
        <v>1.659629848026993E-3</v>
      </c>
      <c r="D13" s="14">
        <v>0.4125523536502067</v>
      </c>
      <c r="E13" s="14">
        <v>5.3783663977031505E-4</v>
      </c>
      <c r="F13" s="14">
        <v>1.3031934826515552E-5</v>
      </c>
      <c r="G13" s="14">
        <v>5.7682841842292262E-2</v>
      </c>
    </row>
    <row r="14" spans="1:7" x14ac:dyDescent="0.3">
      <c r="A14" s="20"/>
      <c r="B14" s="20" t="s">
        <v>11</v>
      </c>
      <c r="C14" s="20">
        <v>1.0693267939251734E-3</v>
      </c>
      <c r="D14" s="20">
        <v>9.0523920529359957E-7</v>
      </c>
      <c r="E14" s="20">
        <v>2.1243399281103636E-4</v>
      </c>
      <c r="F14" s="20">
        <v>1.7907018486068104E-5</v>
      </c>
      <c r="G14" s="20">
        <v>2.1035932148510549E-3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K12" sqref="A1:XFD1048576"/>
    </sheetView>
  </sheetViews>
  <sheetFormatPr defaultRowHeight="14.4" x14ac:dyDescent="0.3"/>
  <cols>
    <col min="1" max="7" width="2" customWidth="1"/>
  </cols>
  <sheetData>
    <row r="1" spans="1:5" x14ac:dyDescent="0.3">
      <c r="A1">
        <v>1</v>
      </c>
      <c r="B1">
        <v>1</v>
      </c>
      <c r="C1">
        <v>0</v>
      </c>
      <c r="D1">
        <v>1</v>
      </c>
      <c r="E1">
        <v>1</v>
      </c>
    </row>
    <row r="2" spans="1:5" x14ac:dyDescent="0.3">
      <c r="A2">
        <v>1</v>
      </c>
      <c r="B2">
        <v>0</v>
      </c>
      <c r="C2">
        <v>1</v>
      </c>
      <c r="D2">
        <v>1</v>
      </c>
      <c r="E2">
        <v>0</v>
      </c>
    </row>
    <row r="3" spans="1:5" x14ac:dyDescent="0.3">
      <c r="A3">
        <v>0</v>
      </c>
      <c r="B3">
        <v>0</v>
      </c>
      <c r="C3">
        <v>1</v>
      </c>
      <c r="D3">
        <v>1</v>
      </c>
      <c r="E3">
        <v>0</v>
      </c>
    </row>
    <row r="4" spans="1:5" x14ac:dyDescent="0.3">
      <c r="A4">
        <v>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0</v>
      </c>
      <c r="B5">
        <v>1</v>
      </c>
      <c r="C5">
        <v>1</v>
      </c>
      <c r="D5">
        <v>0</v>
      </c>
      <c r="E5">
        <v>0</v>
      </c>
    </row>
    <row r="6" spans="1:5" x14ac:dyDescent="0.3">
      <c r="A6">
        <v>1</v>
      </c>
      <c r="B6">
        <v>1</v>
      </c>
      <c r="C6">
        <v>1</v>
      </c>
      <c r="D6">
        <v>1</v>
      </c>
      <c r="E6">
        <v>0</v>
      </c>
    </row>
    <row r="7" spans="1:5" x14ac:dyDescent="0.3">
      <c r="A7">
        <v>0</v>
      </c>
      <c r="B7">
        <v>1</v>
      </c>
      <c r="C7">
        <v>1</v>
      </c>
      <c r="D7">
        <v>1</v>
      </c>
      <c r="E7">
        <v>0</v>
      </c>
    </row>
    <row r="8" spans="1:5" x14ac:dyDescent="0.3">
      <c r="A8">
        <v>0</v>
      </c>
      <c r="B8">
        <v>0</v>
      </c>
      <c r="C8">
        <v>1</v>
      </c>
      <c r="D8">
        <v>1</v>
      </c>
      <c r="E8">
        <v>0</v>
      </c>
    </row>
    <row r="9" spans="1:5" x14ac:dyDescent="0.3">
      <c r="A9">
        <v>1</v>
      </c>
      <c r="B9">
        <v>0</v>
      </c>
      <c r="C9">
        <v>1</v>
      </c>
      <c r="D9">
        <v>1</v>
      </c>
      <c r="E9">
        <v>0</v>
      </c>
    </row>
    <row r="10" spans="1:5" x14ac:dyDescent="0.3">
      <c r="A10">
        <v>0</v>
      </c>
      <c r="B10">
        <v>0</v>
      </c>
      <c r="C10">
        <v>0</v>
      </c>
      <c r="D10">
        <v>1</v>
      </c>
      <c r="E10">
        <v>0</v>
      </c>
    </row>
    <row r="11" spans="1:5" x14ac:dyDescent="0.3">
      <c r="A11">
        <v>1</v>
      </c>
      <c r="B11">
        <v>0</v>
      </c>
      <c r="C11">
        <v>1</v>
      </c>
      <c r="D11">
        <v>1</v>
      </c>
      <c r="E11">
        <v>0</v>
      </c>
    </row>
    <row r="12" spans="1:5" x14ac:dyDescent="0.3">
      <c r="A12">
        <v>1</v>
      </c>
      <c r="B12">
        <v>1</v>
      </c>
      <c r="C12">
        <v>1</v>
      </c>
      <c r="D12">
        <v>1</v>
      </c>
      <c r="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2024-08-17T00:09:28Z</dcterms:modified>
</cp:coreProperties>
</file>