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Research\Project-002\Results\CEC2022\"/>
    </mc:Choice>
  </mc:AlternateContent>
  <xr:revisionPtr revIDLastSave="0" documentId="13_ncr:1_{A314D443-A6E8-4FD4-948D-D59632763A0D}" xr6:coauthVersionLast="47" xr6:coauthVersionMax="47" xr10:uidLastSave="{00000000-0000-0000-0000-000000000000}"/>
  <bookViews>
    <workbookView xWindow="22932" yWindow="204" windowWidth="17016" windowHeight="12096" xr2:uid="{00000000-000D-0000-FFFF-FFFF00000000}"/>
  </bookViews>
  <sheets>
    <sheet name="Conclusions" sheetId="1" r:id="rId1"/>
    <sheet name="P-Value" sheetId="2" r:id="rId2"/>
    <sheet name="null Hypothe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Q36" i="1"/>
  <c r="P36" i="1"/>
  <c r="O36" i="1"/>
  <c r="N36" i="1"/>
  <c r="M36" i="1"/>
  <c r="L36" i="1"/>
  <c r="K36" i="1"/>
  <c r="J36" i="1"/>
  <c r="Q35" i="1"/>
  <c r="P35" i="1"/>
  <c r="O35" i="1"/>
  <c r="N35" i="1"/>
  <c r="M35" i="1"/>
  <c r="W35" i="1" s="1"/>
  <c r="L35" i="1"/>
  <c r="K35" i="1"/>
  <c r="J35" i="1"/>
  <c r="Q34" i="1"/>
  <c r="P34" i="1"/>
  <c r="O34" i="1"/>
  <c r="N34" i="1"/>
  <c r="M34" i="1"/>
  <c r="L34" i="1"/>
  <c r="K34" i="1"/>
  <c r="J34" i="1"/>
  <c r="Q33" i="1"/>
  <c r="P33" i="1"/>
  <c r="O33" i="1"/>
  <c r="N33" i="1"/>
  <c r="M33" i="1"/>
  <c r="L33" i="1"/>
  <c r="K33" i="1"/>
  <c r="J33" i="1"/>
  <c r="Q32" i="1"/>
  <c r="P32" i="1"/>
  <c r="O32" i="1"/>
  <c r="N32" i="1"/>
  <c r="M32" i="1"/>
  <c r="L32" i="1"/>
  <c r="K32" i="1"/>
  <c r="J32" i="1"/>
  <c r="Q31" i="1"/>
  <c r="P31" i="1"/>
  <c r="O31" i="1"/>
  <c r="N31" i="1"/>
  <c r="M31" i="1"/>
  <c r="L31" i="1"/>
  <c r="K31" i="1"/>
  <c r="J31" i="1"/>
  <c r="Q30" i="1"/>
  <c r="P30" i="1"/>
  <c r="O30" i="1"/>
  <c r="N30" i="1"/>
  <c r="M30" i="1"/>
  <c r="L30" i="1"/>
  <c r="K30" i="1"/>
  <c r="J30" i="1"/>
  <c r="Q29" i="1"/>
  <c r="P29" i="1"/>
  <c r="O29" i="1"/>
  <c r="N29" i="1"/>
  <c r="M29" i="1"/>
  <c r="L29" i="1"/>
  <c r="W29" i="1" s="1"/>
  <c r="K29" i="1"/>
  <c r="J29" i="1"/>
  <c r="Q28" i="1"/>
  <c r="P28" i="1"/>
  <c r="O28" i="1"/>
  <c r="N28" i="1"/>
  <c r="M28" i="1"/>
  <c r="L28" i="1"/>
  <c r="K28" i="1"/>
  <c r="J28" i="1"/>
  <c r="Q27" i="1"/>
  <c r="P27" i="1"/>
  <c r="O27" i="1"/>
  <c r="N27" i="1"/>
  <c r="M27" i="1"/>
  <c r="L27" i="1"/>
  <c r="K27" i="1"/>
  <c r="J27" i="1"/>
  <c r="Q26" i="1"/>
  <c r="P26" i="1"/>
  <c r="O26" i="1"/>
  <c r="N26" i="1"/>
  <c r="M26" i="1"/>
  <c r="L26" i="1"/>
  <c r="K26" i="1"/>
  <c r="J26" i="1"/>
  <c r="Q25" i="1"/>
  <c r="P25" i="1"/>
  <c r="O25" i="1"/>
  <c r="N25" i="1"/>
  <c r="M25" i="1"/>
  <c r="L25" i="1"/>
  <c r="K25" i="1"/>
  <c r="J25" i="1"/>
  <c r="Q24" i="1"/>
  <c r="P24" i="1"/>
  <c r="O24" i="1"/>
  <c r="N24" i="1"/>
  <c r="M24" i="1"/>
  <c r="L24" i="1"/>
  <c r="K24" i="1"/>
  <c r="J24" i="1"/>
  <c r="Q23" i="1"/>
  <c r="P23" i="1"/>
  <c r="O23" i="1"/>
  <c r="N23" i="1"/>
  <c r="M23" i="1"/>
  <c r="W23" i="1" s="1"/>
  <c r="L23" i="1"/>
  <c r="K23" i="1"/>
  <c r="J23" i="1"/>
  <c r="Q22" i="1"/>
  <c r="P22" i="1"/>
  <c r="O22" i="1"/>
  <c r="N22" i="1"/>
  <c r="M22" i="1"/>
  <c r="L22" i="1"/>
  <c r="K22" i="1"/>
  <c r="J22" i="1"/>
  <c r="Q21" i="1"/>
  <c r="P21" i="1"/>
  <c r="O21" i="1"/>
  <c r="N21" i="1"/>
  <c r="M21" i="1"/>
  <c r="L21" i="1"/>
  <c r="K21" i="1"/>
  <c r="J21" i="1"/>
  <c r="Q20" i="1"/>
  <c r="P20" i="1"/>
  <c r="O20" i="1"/>
  <c r="N20" i="1"/>
  <c r="M20" i="1"/>
  <c r="Y20" i="1" s="1"/>
  <c r="L20" i="1"/>
  <c r="K20" i="1"/>
  <c r="J20" i="1"/>
  <c r="Q19" i="1"/>
  <c r="P19" i="1"/>
  <c r="O19" i="1"/>
  <c r="N19" i="1"/>
  <c r="M19" i="1"/>
  <c r="L19" i="1"/>
  <c r="K19" i="1"/>
  <c r="J19" i="1"/>
  <c r="Q18" i="1"/>
  <c r="P18" i="1"/>
  <c r="O18" i="1"/>
  <c r="N18" i="1"/>
  <c r="M18" i="1"/>
  <c r="L18" i="1"/>
  <c r="K18" i="1"/>
  <c r="J18" i="1"/>
  <c r="Q17" i="1"/>
  <c r="P17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J16" i="1"/>
  <c r="Q15" i="1"/>
  <c r="P15" i="1"/>
  <c r="O15" i="1"/>
  <c r="N15" i="1"/>
  <c r="M15" i="1"/>
  <c r="L15" i="1"/>
  <c r="K15" i="1"/>
  <c r="J15" i="1"/>
  <c r="Q14" i="1"/>
  <c r="P14" i="1"/>
  <c r="O14" i="1"/>
  <c r="N14" i="1"/>
  <c r="M14" i="1"/>
  <c r="L14" i="1"/>
  <c r="K14" i="1"/>
  <c r="J14" i="1"/>
  <c r="Q13" i="1"/>
  <c r="P13" i="1"/>
  <c r="O13" i="1"/>
  <c r="N13" i="1"/>
  <c r="M13" i="1"/>
  <c r="L13" i="1"/>
  <c r="K13" i="1"/>
  <c r="J13" i="1"/>
  <c r="Q12" i="1"/>
  <c r="P12" i="1"/>
  <c r="O12" i="1"/>
  <c r="N12" i="1"/>
  <c r="M12" i="1"/>
  <c r="L12" i="1"/>
  <c r="K12" i="1"/>
  <c r="J12" i="1"/>
  <c r="Q11" i="1"/>
  <c r="P11" i="1"/>
  <c r="O11" i="1"/>
  <c r="N11" i="1"/>
  <c r="M11" i="1"/>
  <c r="L11" i="1"/>
  <c r="K11" i="1"/>
  <c r="J11" i="1"/>
  <c r="Q10" i="1"/>
  <c r="P10" i="1"/>
  <c r="O10" i="1"/>
  <c r="N10" i="1"/>
  <c r="M10" i="1"/>
  <c r="L10" i="1"/>
  <c r="K10" i="1"/>
  <c r="J10" i="1"/>
  <c r="Q9" i="1"/>
  <c r="P9" i="1"/>
  <c r="O9" i="1"/>
  <c r="N9" i="1"/>
  <c r="M9" i="1"/>
  <c r="L9" i="1"/>
  <c r="K9" i="1"/>
  <c r="J9" i="1"/>
  <c r="Q8" i="1"/>
  <c r="P8" i="1"/>
  <c r="O8" i="1"/>
  <c r="N8" i="1"/>
  <c r="M8" i="1"/>
  <c r="L8" i="1"/>
  <c r="K8" i="1"/>
  <c r="J8" i="1"/>
  <c r="Q7" i="1"/>
  <c r="P7" i="1"/>
  <c r="O7" i="1"/>
  <c r="N7" i="1"/>
  <c r="M7" i="1"/>
  <c r="L7" i="1"/>
  <c r="K7" i="1"/>
  <c r="J7" i="1"/>
  <c r="Q6" i="1"/>
  <c r="P6" i="1"/>
  <c r="O6" i="1"/>
  <c r="N6" i="1"/>
  <c r="M6" i="1"/>
  <c r="L6" i="1"/>
  <c r="K6" i="1"/>
  <c r="J6" i="1"/>
  <c r="Q5" i="1"/>
  <c r="P5" i="1"/>
  <c r="O5" i="1"/>
  <c r="N5" i="1"/>
  <c r="M5" i="1"/>
  <c r="L5" i="1"/>
  <c r="K5" i="1"/>
  <c r="J5" i="1"/>
  <c r="Q4" i="1"/>
  <c r="P4" i="1"/>
  <c r="O4" i="1"/>
  <c r="N4" i="1"/>
  <c r="M4" i="1"/>
  <c r="L4" i="1"/>
  <c r="K4" i="1"/>
  <c r="J4" i="1"/>
  <c r="Q3" i="1"/>
  <c r="P3" i="1"/>
  <c r="O3" i="1"/>
  <c r="N3" i="1"/>
  <c r="M3" i="1"/>
  <c r="L3" i="1"/>
  <c r="K3" i="1"/>
  <c r="J3" i="1"/>
  <c r="Q2" i="1"/>
  <c r="P2" i="1"/>
  <c r="O2" i="1"/>
  <c r="N2" i="1"/>
  <c r="M2" i="1"/>
  <c r="L2" i="1"/>
  <c r="V2" i="1" s="1"/>
  <c r="K2" i="1"/>
  <c r="J2" i="1"/>
  <c r="W2" i="1" l="1"/>
  <c r="V32" i="1"/>
  <c r="W26" i="1"/>
  <c r="X17" i="1"/>
  <c r="X29" i="1"/>
  <c r="Y11" i="1"/>
  <c r="Y14" i="1"/>
  <c r="Z8" i="1"/>
  <c r="Z32" i="1"/>
  <c r="AA5" i="1"/>
  <c r="AA8" i="1"/>
  <c r="Z11" i="1"/>
  <c r="Y17" i="1"/>
  <c r="X20" i="1"/>
  <c r="Z26" i="1"/>
  <c r="AA14" i="1"/>
  <c r="Z17" i="1"/>
  <c r="AA23" i="1"/>
  <c r="Y26" i="1"/>
  <c r="Y32" i="1"/>
  <c r="V35" i="1"/>
  <c r="W5" i="1"/>
  <c r="AA17" i="1"/>
  <c r="Z2" i="1"/>
  <c r="AA20" i="1"/>
  <c r="AA26" i="1"/>
  <c r="Z29" i="1"/>
  <c r="X35" i="1"/>
  <c r="V14" i="1"/>
  <c r="Y29" i="1"/>
  <c r="X32" i="1"/>
  <c r="Y2" i="1"/>
  <c r="Y8" i="1"/>
  <c r="AA11" i="1"/>
  <c r="V26" i="1"/>
  <c r="AA29" i="1"/>
  <c r="AA35" i="1"/>
  <c r="X5" i="1"/>
  <c r="Y5" i="1"/>
  <c r="X8" i="1"/>
  <c r="W11" i="1"/>
  <c r="W14" i="1"/>
  <c r="W17" i="1"/>
  <c r="AA32" i="1"/>
  <c r="Z35" i="1"/>
  <c r="Z23" i="1"/>
  <c r="AA2" i="1"/>
  <c r="AA40" i="1" s="1"/>
  <c r="Z5" i="1"/>
  <c r="Z14" i="1"/>
  <c r="X23" i="1"/>
  <c r="X2" i="1"/>
  <c r="V11" i="1"/>
  <c r="X14" i="1"/>
  <c r="V23" i="1"/>
  <c r="X26" i="1"/>
  <c r="Z20" i="1"/>
  <c r="Z38" i="1" s="1"/>
  <c r="V8" i="1"/>
  <c r="X11" i="1"/>
  <c r="V20" i="1"/>
  <c r="W8" i="1"/>
  <c r="W20" i="1"/>
  <c r="Y23" i="1"/>
  <c r="W32" i="1"/>
  <c r="Y35" i="1"/>
  <c r="V5" i="1"/>
  <c r="V17" i="1"/>
  <c r="V29" i="1"/>
  <c r="AA38" i="1" l="1"/>
  <c r="Z40" i="1"/>
  <c r="V40" i="1"/>
  <c r="W40" i="1"/>
  <c r="Y40" i="1"/>
  <c r="V38" i="1"/>
  <c r="Y38" i="1"/>
  <c r="W38" i="1"/>
  <c r="X40" i="1"/>
  <c r="X38" i="1"/>
  <c r="X41" i="1" l="1"/>
  <c r="X39" i="1"/>
  <c r="Z39" i="1"/>
  <c r="AA39" i="1"/>
  <c r="Z41" i="1"/>
  <c r="V39" i="1"/>
  <c r="W41" i="1"/>
  <c r="Y41" i="1"/>
  <c r="Y39" i="1"/>
  <c r="AA41" i="1"/>
  <c r="W39" i="1"/>
  <c r="V41" i="1"/>
</calcChain>
</file>

<file path=xl/sharedStrings.xml><?xml version="1.0" encoding="utf-8"?>
<sst xmlns="http://schemas.openxmlformats.org/spreadsheetml/2006/main" count="142" uniqueCount="23">
  <si>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</si>
  <si>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</si>
  <si>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</si>
  <si>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</si>
  <si>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</si>
  <si>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</si>
  <si>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</si>
  <si>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</si>
  <si>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</si>
  <si>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</si>
  <si>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</si>
  <si>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</si>
  <si>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Mean</t>
  </si>
  <si>
    <t>Std</t>
  </si>
  <si>
    <t>CPU</t>
  </si>
  <si>
    <t>OLOA</t>
  </si>
  <si>
    <t>LOA</t>
  </si>
  <si>
    <t>GSA</t>
  </si>
  <si>
    <t>PSO</t>
  </si>
  <si>
    <t>GA</t>
  </si>
  <si>
    <t>WOA</t>
  </si>
  <si>
    <t>Functions</t>
  </si>
  <si>
    <t>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</si>
</sst>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11" fontId="0" fillId="0" borderId="2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1:Q37" totalsRowShown="0" headerRowDxfId="18" dataDxfId="17">
  <autoFilter ref="J1:Q37" xr:uid="{00000000-0009-0000-0100-000001000000}"/>
  <tableColumns count="8">
    <tableColumn id="1" xr3:uid="{00000000-0010-0000-0000-000001000000}" name="Functions" dataDxfId="16">
      <calculatedColumnFormula>A2</calculatedColumnFormula>
    </tableColumn>
    <tableColumn id="2" xr3:uid="{00000000-0010-0000-0000-000002000000}" name="Mesure" dataDxfId="15">
      <calculatedColumnFormula>B2</calculatedColumnFormula>
    </tableColumn>
    <tableColumn id="3" xr3:uid="{00000000-0010-0000-0000-000003000000}" name="OLOA" dataDxfId="14">
      <calculatedColumnFormula>C2</calculatedColumnFormula>
    </tableColumn>
    <tableColumn id="4" xr3:uid="{00000000-0010-0000-0000-000004000000}" name="LOA" dataDxfId="13">
      <calculatedColumnFormula>D2</calculatedColumnFormula>
    </tableColumn>
    <tableColumn id="6" xr3:uid="{00000000-0010-0000-0000-000006000000}" name="PSO" dataDxfId="12">
      <calculatedColumnFormula>E2</calculatedColumnFormula>
    </tableColumn>
    <tableColumn id="7" xr3:uid="{00000000-0010-0000-0000-000007000000}" name="GA" dataDxfId="11">
      <calculatedColumnFormula>F2</calculatedColumnFormula>
    </tableColumn>
    <tableColumn id="9" xr3:uid="{00000000-0010-0000-0000-000009000000}" name="GSA" dataDxfId="10">
      <calculatedColumnFormula>G2</calculatedColumnFormula>
    </tableColumn>
    <tableColumn id="10" xr3:uid="{00000000-0010-0000-0000-00000A000000}" name="WOA" dataDxfId="9">
      <calculatedColumnFormula>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topLeftCell="I25" workbookViewId="0">
      <selection activeCell="Z44" sqref="Z44"/>
    </sheetView>
  </sheetViews>
  <sheetFormatPr defaultRowHeight="14.4" x14ac:dyDescent="0.3"/>
  <cols>
    <col min="1" max="1" width="3.88671875" style="2" bestFit="1" customWidth="1"/>
    <col min="2" max="2" width="5.6640625" style="2" bestFit="1" customWidth="1"/>
    <col min="3" max="8" width="8.5546875" style="2" bestFit="1" customWidth="1"/>
    <col min="9" max="9" width="8.88671875" style="2"/>
    <col min="10" max="10" width="11" style="2" customWidth="1"/>
    <col min="11" max="11" width="9.21875" style="2" customWidth="1"/>
    <col min="12" max="19" width="8.88671875" style="2"/>
    <col min="20" max="20" width="8.77734375" style="2" bestFit="1" customWidth="1"/>
    <col min="21" max="21" width="7.109375" style="2" bestFit="1" customWidth="1"/>
    <col min="22" max="22" width="5.6640625" style="2" bestFit="1" customWidth="1"/>
    <col min="23" max="26" width="4.5546875" style="2" bestFit="1" customWidth="1"/>
    <col min="27" max="27" width="5.21875" style="2" bestFit="1" customWidth="1"/>
    <col min="28" max="16384" width="8.88671875" style="2"/>
  </cols>
  <sheetData>
    <row r="1" spans="1:27" x14ac:dyDescent="0.3">
      <c r="A1" s="1"/>
      <c r="B1" s="1"/>
      <c r="C1" s="2" t="s">
        <v>15</v>
      </c>
      <c r="D1" s="2" t="s">
        <v>16</v>
      </c>
      <c r="E1" s="2" t="s">
        <v>18</v>
      </c>
      <c r="F1" s="2" t="s">
        <v>19</v>
      </c>
      <c r="G1" s="2" t="s">
        <v>17</v>
      </c>
      <c r="H1" s="2" t="s">
        <v>20</v>
      </c>
      <c r="J1" s="1" t="s">
        <v>21</v>
      </c>
      <c r="K1" s="1" t="s">
        <v>22</v>
      </c>
      <c r="L1" s="2" t="s">
        <v>15</v>
      </c>
      <c r="M1" s="2" t="s">
        <v>16</v>
      </c>
      <c r="N1" s="2" t="s">
        <v>18</v>
      </c>
      <c r="O1" s="2" t="s">
        <v>19</v>
      </c>
      <c r="P1" s="2" t="s">
        <v>17</v>
      </c>
      <c r="Q1" s="2" t="s">
        <v>20</v>
      </c>
      <c r="T1" s="1" t="s">
        <v>21</v>
      </c>
      <c r="U1" s="1" t="s">
        <v>22</v>
      </c>
      <c r="V1" s="2" t="s">
        <v>15</v>
      </c>
      <c r="W1" s="2" t="s">
        <v>16</v>
      </c>
      <c r="X1" s="2" t="s">
        <v>18</v>
      </c>
      <c r="Y1" s="2" t="s">
        <v>19</v>
      </c>
      <c r="Z1" s="2" t="s">
        <v>17</v>
      </c>
      <c r="AA1" s="2" t="s">
        <v>20</v>
      </c>
    </row>
    <row r="2" spans="1:27" x14ac:dyDescent="0.3">
      <c r="A2" s="3" t="s">
        <v>0</v>
      </c>
      <c r="B2" s="3" t="s">
        <v>12</v>
      </c>
      <c r="C2" s="4">
        <v>41175.903570099479</v>
      </c>
      <c r="D2" s="4">
        <v>39871.981701406788</v>
      </c>
      <c r="E2" s="4">
        <v>114415.10487100024</v>
      </c>
      <c r="F2" s="4">
        <v>2887946111.3084345</v>
      </c>
      <c r="G2" s="4">
        <v>12200281.298962902</v>
      </c>
      <c r="H2" s="4">
        <v>62899.078072871591</v>
      </c>
      <c r="J2" s="2" t="str">
        <f t="shared" ref="J2:J37" si="0">A2</f>
        <v>F1</v>
      </c>
      <c r="K2" s="3" t="str">
        <f t="shared" ref="K2:K37" si="1">B2</f>
        <v>Mean</v>
      </c>
      <c r="L2" s="4">
        <f t="shared" ref="L2:L37" si="2">C2</f>
        <v>41175.903570099479</v>
      </c>
      <c r="M2" s="4">
        <f t="shared" ref="M2:M37" si="3">D2</f>
        <v>39871.981701406788</v>
      </c>
      <c r="N2" s="4">
        <f t="shared" ref="N2:N37" si="4">E2</f>
        <v>114415.10487100024</v>
      </c>
      <c r="O2" s="4">
        <f t="shared" ref="O2:O37" si="5">F2</f>
        <v>2887946111.3084345</v>
      </c>
      <c r="P2" s="4">
        <f t="shared" ref="P2:P37" si="6">G2</f>
        <v>12200281.298962902</v>
      </c>
      <c r="Q2" s="4">
        <f t="shared" ref="Q2:Q37" si="7">H2</f>
        <v>62899.078072871591</v>
      </c>
      <c r="T2" s="10" t="s">
        <v>0</v>
      </c>
      <c r="U2" s="3" t="s">
        <v>12</v>
      </c>
      <c r="V2" s="2">
        <f>_xlfn.RANK.EQ(Table1[[#This Row],[OLOA]],Table1[[#This Row],[OLOA]:[WOA]],1)</f>
        <v>2</v>
      </c>
      <c r="W2" s="2">
        <f>_xlfn.RANK.EQ(Table1[[#This Row],[LOA]],Table1[[#This Row],[OLOA]:[WOA]],1)</f>
        <v>1</v>
      </c>
      <c r="X2" s="2">
        <f>_xlfn.RANK.EQ(Table1[[#This Row],[PSO]],Table1[[#This Row],[OLOA]:[WOA]],1)</f>
        <v>4</v>
      </c>
      <c r="Y2" s="2">
        <f>_xlfn.RANK.EQ(Table1[[#This Row],[GA]],Table1[[#This Row],[OLOA]:[WOA]],1)</f>
        <v>6</v>
      </c>
      <c r="Z2" s="2">
        <f>_xlfn.RANK.EQ(Table1[[#This Row],[GSA]],Table1[[#This Row],[OLOA]:[WOA]],1)</f>
        <v>5</v>
      </c>
      <c r="AA2" s="2">
        <f>_xlfn.RANK.EQ(Table1[[#This Row],[WOA]],Table1[[#This Row],[OLOA]:[WOA]],1)</f>
        <v>3</v>
      </c>
    </row>
    <row r="3" spans="1:27" x14ac:dyDescent="0.3">
      <c r="A3" s="5" t="s">
        <v>0</v>
      </c>
      <c r="B3" s="5" t="s">
        <v>13</v>
      </c>
      <c r="C3" s="6">
        <v>11749.316098278965</v>
      </c>
      <c r="D3" s="6">
        <v>9299.2091262848462</v>
      </c>
      <c r="E3" s="6">
        <v>39054.452902753728</v>
      </c>
      <c r="F3" s="6">
        <v>5019030651.5854321</v>
      </c>
      <c r="G3" s="6">
        <v>24906266.399591297</v>
      </c>
      <c r="H3" s="6">
        <v>15747.40879558346</v>
      </c>
      <c r="J3" s="2" t="str">
        <f t="shared" si="0"/>
        <v>F1</v>
      </c>
      <c r="K3" s="5" t="str">
        <f t="shared" si="1"/>
        <v>Std</v>
      </c>
      <c r="L3" s="6">
        <f t="shared" si="2"/>
        <v>11749.316098278965</v>
      </c>
      <c r="M3" s="6">
        <f t="shared" si="3"/>
        <v>9299.2091262848462</v>
      </c>
      <c r="N3" s="6">
        <f t="shared" si="4"/>
        <v>39054.452902753728</v>
      </c>
      <c r="O3" s="6">
        <f t="shared" si="5"/>
        <v>5019030651.5854321</v>
      </c>
      <c r="P3" s="6">
        <f t="shared" si="6"/>
        <v>24906266.399591297</v>
      </c>
      <c r="Q3" s="6">
        <f t="shared" si="7"/>
        <v>15747.40879558346</v>
      </c>
      <c r="T3" s="11"/>
      <c r="U3" s="5" t="s">
        <v>13</v>
      </c>
    </row>
    <row r="4" spans="1:27" x14ac:dyDescent="0.3">
      <c r="A4" s="7" t="s">
        <v>0</v>
      </c>
      <c r="B4" s="7" t="s">
        <v>14</v>
      </c>
      <c r="C4" s="8">
        <v>5.7812500000000003E-2</v>
      </c>
      <c r="D4" s="8">
        <v>2.6562499999999999E-2</v>
      </c>
      <c r="E4" s="8">
        <v>3.7499999999999999E-2</v>
      </c>
      <c r="F4" s="8">
        <v>9.375E-2</v>
      </c>
      <c r="G4" s="8">
        <v>0.35</v>
      </c>
      <c r="H4" s="8">
        <v>4.6875E-2</v>
      </c>
      <c r="J4" s="2" t="str">
        <f t="shared" si="0"/>
        <v>F1</v>
      </c>
      <c r="K4" s="7" t="str">
        <f t="shared" si="1"/>
        <v>CPU</v>
      </c>
      <c r="L4" s="8">
        <f t="shared" si="2"/>
        <v>5.7812500000000003E-2</v>
      </c>
      <c r="M4" s="8">
        <f t="shared" si="3"/>
        <v>2.6562499999999999E-2</v>
      </c>
      <c r="N4" s="8">
        <f t="shared" si="4"/>
        <v>3.7499999999999999E-2</v>
      </c>
      <c r="O4" s="8">
        <f t="shared" si="5"/>
        <v>9.375E-2</v>
      </c>
      <c r="P4" s="8">
        <f t="shared" si="6"/>
        <v>0.35</v>
      </c>
      <c r="Q4" s="8">
        <f t="shared" si="7"/>
        <v>4.6875E-2</v>
      </c>
      <c r="T4" s="12"/>
      <c r="U4" s="7" t="s">
        <v>14</v>
      </c>
    </row>
    <row r="5" spans="1:27" x14ac:dyDescent="0.3">
      <c r="A5" s="3" t="s">
        <v>1</v>
      </c>
      <c r="B5" s="3" t="s">
        <v>12</v>
      </c>
      <c r="C5" s="4">
        <v>1342.2505919875036</v>
      </c>
      <c r="D5" s="4">
        <v>2938.1764730481914</v>
      </c>
      <c r="E5" s="4">
        <v>2218.6899374329305</v>
      </c>
      <c r="F5" s="4">
        <v>7991.4736581299076</v>
      </c>
      <c r="G5" s="4">
        <v>3793.3963822740052</v>
      </c>
      <c r="H5" s="4">
        <v>1023.9498300483925</v>
      </c>
      <c r="J5" s="2" t="str">
        <f t="shared" si="0"/>
        <v>F2</v>
      </c>
      <c r="K5" s="3" t="str">
        <f t="shared" si="1"/>
        <v>Mean</v>
      </c>
      <c r="L5" s="4">
        <f t="shared" si="2"/>
        <v>1342.2505919875036</v>
      </c>
      <c r="M5" s="4">
        <f t="shared" si="3"/>
        <v>2938.1764730481914</v>
      </c>
      <c r="N5" s="4">
        <f t="shared" si="4"/>
        <v>2218.6899374329305</v>
      </c>
      <c r="O5" s="4">
        <f t="shared" si="5"/>
        <v>7991.4736581299076</v>
      </c>
      <c r="P5" s="4">
        <f t="shared" si="6"/>
        <v>3793.3963822740052</v>
      </c>
      <c r="Q5" s="4">
        <f t="shared" si="7"/>
        <v>1023.9498300483925</v>
      </c>
      <c r="T5" s="10" t="s">
        <v>1</v>
      </c>
      <c r="U5" s="3" t="s">
        <v>12</v>
      </c>
      <c r="V5" s="2">
        <f>_xlfn.RANK.EQ(Table1[[#This Row],[OLOA]],Table1[[#This Row],[OLOA]:[WOA]],1)</f>
        <v>2</v>
      </c>
      <c r="W5" s="2">
        <f>_xlfn.RANK.EQ(Table1[[#This Row],[LOA]],Table1[[#This Row],[OLOA]:[WOA]],1)</f>
        <v>4</v>
      </c>
      <c r="X5" s="2">
        <f>_xlfn.RANK.EQ(Table1[[#This Row],[PSO]],Table1[[#This Row],[OLOA]:[WOA]],1)</f>
        <v>3</v>
      </c>
      <c r="Y5" s="2">
        <f>_xlfn.RANK.EQ(Table1[[#This Row],[GA]],Table1[[#This Row],[OLOA]:[WOA]],1)</f>
        <v>6</v>
      </c>
      <c r="Z5" s="2">
        <f>_xlfn.RANK.EQ(Table1[[#This Row],[GSA]],Table1[[#This Row],[OLOA]:[WOA]],1)</f>
        <v>5</v>
      </c>
      <c r="AA5" s="2">
        <f>_xlfn.RANK.EQ(Table1[[#This Row],[WOA]],Table1[[#This Row],[OLOA]:[WOA]],1)</f>
        <v>1</v>
      </c>
    </row>
    <row r="6" spans="1:27" x14ac:dyDescent="0.3">
      <c r="A6" s="5" t="s">
        <v>1</v>
      </c>
      <c r="B6" s="5" t="s">
        <v>13</v>
      </c>
      <c r="C6" s="6">
        <v>436.41597630351822</v>
      </c>
      <c r="D6" s="6">
        <v>1068.5223653669666</v>
      </c>
      <c r="E6" s="6">
        <v>738.94939696300321</v>
      </c>
      <c r="F6" s="6">
        <v>2127.4699138085552</v>
      </c>
      <c r="G6" s="6">
        <v>1070.6344296592388</v>
      </c>
      <c r="H6" s="6">
        <v>279.09258875705791</v>
      </c>
      <c r="J6" s="2" t="str">
        <f t="shared" si="0"/>
        <v>F2</v>
      </c>
      <c r="K6" s="5" t="str">
        <f t="shared" si="1"/>
        <v>Std</v>
      </c>
      <c r="L6" s="6">
        <f t="shared" si="2"/>
        <v>436.41597630351822</v>
      </c>
      <c r="M6" s="6">
        <f t="shared" si="3"/>
        <v>1068.5223653669666</v>
      </c>
      <c r="N6" s="6">
        <f t="shared" si="4"/>
        <v>738.94939696300321</v>
      </c>
      <c r="O6" s="6">
        <f t="shared" si="5"/>
        <v>2127.4699138085552</v>
      </c>
      <c r="P6" s="6">
        <f t="shared" si="6"/>
        <v>1070.6344296592388</v>
      </c>
      <c r="Q6" s="6">
        <f t="shared" si="7"/>
        <v>279.09258875705791</v>
      </c>
      <c r="T6" s="11"/>
      <c r="U6" s="5" t="s">
        <v>13</v>
      </c>
    </row>
    <row r="7" spans="1:27" x14ac:dyDescent="0.3">
      <c r="A7" s="7" t="s">
        <v>1</v>
      </c>
      <c r="B7" s="7" t="s">
        <v>14</v>
      </c>
      <c r="C7" s="8">
        <v>3.7499999999999999E-2</v>
      </c>
      <c r="D7" s="8">
        <v>1.40625E-2</v>
      </c>
      <c r="E7" s="8">
        <v>3.7499999999999999E-2</v>
      </c>
      <c r="F7" s="8">
        <v>4.0625000000000001E-2</v>
      </c>
      <c r="G7" s="8">
        <v>0.17031250000000001</v>
      </c>
      <c r="H7" s="8">
        <v>2.6562499999999999E-2</v>
      </c>
      <c r="J7" s="2" t="str">
        <f t="shared" si="0"/>
        <v>F2</v>
      </c>
      <c r="K7" s="7" t="str">
        <f t="shared" si="1"/>
        <v>CPU</v>
      </c>
      <c r="L7" s="8">
        <f t="shared" si="2"/>
        <v>3.7499999999999999E-2</v>
      </c>
      <c r="M7" s="8">
        <f t="shared" si="3"/>
        <v>1.40625E-2</v>
      </c>
      <c r="N7" s="8">
        <f t="shared" si="4"/>
        <v>3.7499999999999999E-2</v>
      </c>
      <c r="O7" s="8">
        <f t="shared" si="5"/>
        <v>4.0625000000000001E-2</v>
      </c>
      <c r="P7" s="8">
        <f t="shared" si="6"/>
        <v>0.17031250000000001</v>
      </c>
      <c r="Q7" s="8">
        <f t="shared" si="7"/>
        <v>2.6562499999999999E-2</v>
      </c>
      <c r="T7" s="12"/>
      <c r="U7" s="7" t="s">
        <v>14</v>
      </c>
    </row>
    <row r="8" spans="1:27" x14ac:dyDescent="0.3">
      <c r="A8" s="3" t="s">
        <v>2</v>
      </c>
      <c r="B8" s="3" t="s">
        <v>12</v>
      </c>
      <c r="C8" s="4">
        <v>669.19968829889353</v>
      </c>
      <c r="D8" s="4">
        <v>666.04684981410446</v>
      </c>
      <c r="E8" s="4">
        <v>676.1062263190347</v>
      </c>
      <c r="F8" s="4">
        <v>713.30434728843932</v>
      </c>
      <c r="G8" s="4">
        <v>698.25995454301096</v>
      </c>
      <c r="H8" s="4">
        <v>672.38509565984532</v>
      </c>
      <c r="J8" s="2" t="str">
        <f t="shared" si="0"/>
        <v>F3</v>
      </c>
      <c r="K8" s="3" t="str">
        <f t="shared" si="1"/>
        <v>Mean</v>
      </c>
      <c r="L8" s="4">
        <f t="shared" si="2"/>
        <v>669.19968829889353</v>
      </c>
      <c r="M8" s="4">
        <f t="shared" si="3"/>
        <v>666.04684981410446</v>
      </c>
      <c r="N8" s="4">
        <f t="shared" si="4"/>
        <v>676.1062263190347</v>
      </c>
      <c r="O8" s="4">
        <f t="shared" si="5"/>
        <v>713.30434728843932</v>
      </c>
      <c r="P8" s="4">
        <f t="shared" si="6"/>
        <v>698.25995454301096</v>
      </c>
      <c r="Q8" s="4">
        <f t="shared" si="7"/>
        <v>672.38509565984532</v>
      </c>
      <c r="T8" s="10" t="s">
        <v>2</v>
      </c>
      <c r="U8" s="3" t="s">
        <v>12</v>
      </c>
      <c r="V8" s="2">
        <f>_xlfn.RANK.EQ(Table1[[#This Row],[OLOA]],Table1[[#This Row],[OLOA]:[WOA]],1)</f>
        <v>2</v>
      </c>
      <c r="W8" s="2">
        <f>_xlfn.RANK.EQ(Table1[[#This Row],[LOA]],Table1[[#This Row],[OLOA]:[WOA]],1)</f>
        <v>1</v>
      </c>
      <c r="X8" s="2">
        <f>_xlfn.RANK.EQ(Table1[[#This Row],[PSO]],Table1[[#This Row],[OLOA]:[WOA]],1)</f>
        <v>4</v>
      </c>
      <c r="Y8" s="2">
        <f>_xlfn.RANK.EQ(Table1[[#This Row],[GA]],Table1[[#This Row],[OLOA]:[WOA]],1)</f>
        <v>6</v>
      </c>
      <c r="Z8" s="2">
        <f>_xlfn.RANK.EQ(Table1[[#This Row],[GSA]],Table1[[#This Row],[OLOA]:[WOA]],1)</f>
        <v>5</v>
      </c>
      <c r="AA8" s="2">
        <f>_xlfn.RANK.EQ(Table1[[#This Row],[WOA]],Table1[[#This Row],[OLOA]:[WOA]],1)</f>
        <v>3</v>
      </c>
    </row>
    <row r="9" spans="1:27" x14ac:dyDescent="0.3">
      <c r="A9" s="5" t="s">
        <v>2</v>
      </c>
      <c r="B9" s="5" t="s">
        <v>13</v>
      </c>
      <c r="C9" s="6">
        <v>10.585114651025348</v>
      </c>
      <c r="D9" s="6">
        <v>7.8503478675320322</v>
      </c>
      <c r="E9" s="6">
        <v>5.8023473492739219</v>
      </c>
      <c r="F9" s="6">
        <v>12.077842515704102</v>
      </c>
      <c r="G9" s="6">
        <v>7.1768721025504965</v>
      </c>
      <c r="H9" s="6">
        <v>14.752357350569826</v>
      </c>
      <c r="J9" s="2" t="str">
        <f t="shared" si="0"/>
        <v>F3</v>
      </c>
      <c r="K9" s="5" t="str">
        <f t="shared" si="1"/>
        <v>Std</v>
      </c>
      <c r="L9" s="6">
        <f t="shared" si="2"/>
        <v>10.585114651025348</v>
      </c>
      <c r="M9" s="6">
        <f t="shared" si="3"/>
        <v>7.8503478675320322</v>
      </c>
      <c r="N9" s="6">
        <f t="shared" si="4"/>
        <v>5.8023473492739219</v>
      </c>
      <c r="O9" s="6">
        <f t="shared" si="5"/>
        <v>12.077842515704102</v>
      </c>
      <c r="P9" s="6">
        <f t="shared" si="6"/>
        <v>7.1768721025504965</v>
      </c>
      <c r="Q9" s="6">
        <f t="shared" si="7"/>
        <v>14.752357350569826</v>
      </c>
      <c r="T9" s="11"/>
      <c r="U9" s="5" t="s">
        <v>13</v>
      </c>
    </row>
    <row r="10" spans="1:27" x14ac:dyDescent="0.3">
      <c r="A10" s="7" t="s">
        <v>2</v>
      </c>
      <c r="B10" s="7" t="s">
        <v>14</v>
      </c>
      <c r="C10" s="8">
        <v>0.1015625</v>
      </c>
      <c r="D10" s="8">
        <v>3.7499999999999999E-2</v>
      </c>
      <c r="E10" s="8">
        <v>4.2187500000000003E-2</v>
      </c>
      <c r="F10" s="8">
        <v>6.0937499999999999E-2</v>
      </c>
      <c r="G10" s="8">
        <v>0.2</v>
      </c>
      <c r="H10" s="8">
        <v>5.7812500000000003E-2</v>
      </c>
      <c r="J10" s="2" t="str">
        <f t="shared" si="0"/>
        <v>F3</v>
      </c>
      <c r="K10" s="7" t="str">
        <f t="shared" si="1"/>
        <v>CPU</v>
      </c>
      <c r="L10" s="8">
        <f t="shared" si="2"/>
        <v>0.1015625</v>
      </c>
      <c r="M10" s="8">
        <f t="shared" si="3"/>
        <v>3.7499999999999999E-2</v>
      </c>
      <c r="N10" s="8">
        <f t="shared" si="4"/>
        <v>4.2187500000000003E-2</v>
      </c>
      <c r="O10" s="8">
        <f t="shared" si="5"/>
        <v>6.0937499999999999E-2</v>
      </c>
      <c r="P10" s="8">
        <f t="shared" si="6"/>
        <v>0.2</v>
      </c>
      <c r="Q10" s="8">
        <f t="shared" si="7"/>
        <v>5.7812500000000003E-2</v>
      </c>
      <c r="T10" s="12"/>
      <c r="U10" s="7" t="s">
        <v>14</v>
      </c>
    </row>
    <row r="11" spans="1:27" x14ac:dyDescent="0.3">
      <c r="A11" s="3" t="s">
        <v>3</v>
      </c>
      <c r="B11" s="3" t="s">
        <v>12</v>
      </c>
      <c r="C11" s="4">
        <v>887.78188438807717</v>
      </c>
      <c r="D11" s="4">
        <v>957.55384806905533</v>
      </c>
      <c r="E11" s="4">
        <v>1045.5831811216083</v>
      </c>
      <c r="F11" s="4">
        <v>1058.1065191272307</v>
      </c>
      <c r="G11" s="4">
        <v>997.74326993077432</v>
      </c>
      <c r="H11" s="4">
        <v>975.32581623918668</v>
      </c>
      <c r="J11" s="2" t="str">
        <f t="shared" si="0"/>
        <v>F4</v>
      </c>
      <c r="K11" s="3" t="str">
        <f t="shared" si="1"/>
        <v>Mean</v>
      </c>
      <c r="L11" s="4">
        <f t="shared" si="2"/>
        <v>887.78188438807717</v>
      </c>
      <c r="M11" s="4">
        <f t="shared" si="3"/>
        <v>957.55384806905533</v>
      </c>
      <c r="N11" s="4">
        <f t="shared" si="4"/>
        <v>1045.5831811216083</v>
      </c>
      <c r="O11" s="4">
        <f t="shared" si="5"/>
        <v>1058.1065191272307</v>
      </c>
      <c r="P11" s="4">
        <f t="shared" si="6"/>
        <v>997.74326993077432</v>
      </c>
      <c r="Q11" s="4">
        <f t="shared" si="7"/>
        <v>975.32581623918668</v>
      </c>
      <c r="T11" s="10" t="s">
        <v>3</v>
      </c>
      <c r="U11" s="3" t="s">
        <v>12</v>
      </c>
      <c r="V11" s="2">
        <f>_xlfn.RANK.EQ(Table1[[#This Row],[OLOA]],Table1[[#This Row],[OLOA]:[WOA]],1)</f>
        <v>1</v>
      </c>
      <c r="W11" s="2">
        <f>_xlfn.RANK.EQ(Table1[[#This Row],[LOA]],Table1[[#This Row],[OLOA]:[WOA]],1)</f>
        <v>2</v>
      </c>
      <c r="X11" s="2">
        <f>_xlfn.RANK.EQ(Table1[[#This Row],[PSO]],Table1[[#This Row],[OLOA]:[WOA]],1)</f>
        <v>5</v>
      </c>
      <c r="Y11" s="2">
        <f>_xlfn.RANK.EQ(Table1[[#This Row],[GA]],Table1[[#This Row],[OLOA]:[WOA]],1)</f>
        <v>6</v>
      </c>
      <c r="Z11" s="2">
        <f>_xlfn.RANK.EQ(Table1[[#This Row],[GSA]],Table1[[#This Row],[OLOA]:[WOA]],1)</f>
        <v>4</v>
      </c>
      <c r="AA11" s="2">
        <f>_xlfn.RANK.EQ(Table1[[#This Row],[WOA]],Table1[[#This Row],[OLOA]:[WOA]],1)</f>
        <v>3</v>
      </c>
    </row>
    <row r="12" spans="1:27" x14ac:dyDescent="0.3">
      <c r="A12" s="5" t="s">
        <v>3</v>
      </c>
      <c r="B12" s="5" t="s">
        <v>13</v>
      </c>
      <c r="C12" s="6">
        <v>14.503677269239484</v>
      </c>
      <c r="D12" s="6">
        <v>13.367231277286468</v>
      </c>
      <c r="E12" s="6">
        <v>13.694490976055171</v>
      </c>
      <c r="F12" s="6">
        <v>29.089234818866522</v>
      </c>
      <c r="G12" s="6">
        <v>17.700747091969863</v>
      </c>
      <c r="H12" s="6">
        <v>19.894668410591127</v>
      </c>
      <c r="J12" s="2" t="str">
        <f t="shared" si="0"/>
        <v>F4</v>
      </c>
      <c r="K12" s="5" t="str">
        <f t="shared" si="1"/>
        <v>Std</v>
      </c>
      <c r="L12" s="6">
        <f t="shared" si="2"/>
        <v>14.503677269239484</v>
      </c>
      <c r="M12" s="6">
        <f t="shared" si="3"/>
        <v>13.367231277286468</v>
      </c>
      <c r="N12" s="6">
        <f t="shared" si="4"/>
        <v>13.694490976055171</v>
      </c>
      <c r="O12" s="6">
        <f t="shared" si="5"/>
        <v>29.089234818866522</v>
      </c>
      <c r="P12" s="6">
        <f t="shared" si="6"/>
        <v>17.700747091969863</v>
      </c>
      <c r="Q12" s="6">
        <f t="shared" si="7"/>
        <v>19.894668410591127</v>
      </c>
      <c r="T12" s="11"/>
      <c r="U12" s="5" t="s">
        <v>13</v>
      </c>
    </row>
    <row r="13" spans="1:27" x14ac:dyDescent="0.3">
      <c r="A13" s="7" t="s">
        <v>3</v>
      </c>
      <c r="B13" s="7" t="s">
        <v>14</v>
      </c>
      <c r="C13" s="8">
        <v>5.6250000000000001E-2</v>
      </c>
      <c r="D13" s="8">
        <v>2.9687499999999999E-2</v>
      </c>
      <c r="E13" s="8">
        <v>4.3749999999999997E-2</v>
      </c>
      <c r="F13" s="8">
        <v>8.2812499999999997E-2</v>
      </c>
      <c r="G13" s="8">
        <v>0.25</v>
      </c>
      <c r="H13" s="8">
        <v>4.6875E-2</v>
      </c>
      <c r="J13" s="2" t="str">
        <f t="shared" si="0"/>
        <v>F4</v>
      </c>
      <c r="K13" s="7" t="str">
        <f t="shared" si="1"/>
        <v>CPU</v>
      </c>
      <c r="L13" s="8">
        <f t="shared" si="2"/>
        <v>5.6250000000000001E-2</v>
      </c>
      <c r="M13" s="8">
        <f t="shared" si="3"/>
        <v>2.9687499999999999E-2</v>
      </c>
      <c r="N13" s="8">
        <f t="shared" si="4"/>
        <v>4.3749999999999997E-2</v>
      </c>
      <c r="O13" s="8">
        <f t="shared" si="5"/>
        <v>8.2812499999999997E-2</v>
      </c>
      <c r="P13" s="8">
        <f t="shared" si="6"/>
        <v>0.25</v>
      </c>
      <c r="Q13" s="8">
        <f t="shared" si="7"/>
        <v>4.6875E-2</v>
      </c>
      <c r="T13" s="12"/>
      <c r="U13" s="7" t="s">
        <v>14</v>
      </c>
    </row>
    <row r="14" spans="1:27" x14ac:dyDescent="0.3">
      <c r="A14" s="3" t="s">
        <v>4</v>
      </c>
      <c r="B14" s="3" t="s">
        <v>12</v>
      </c>
      <c r="C14" s="4">
        <v>3334.8812875295421</v>
      </c>
      <c r="D14" s="4">
        <v>2652.1476509775771</v>
      </c>
      <c r="E14" s="4">
        <v>9552.4362204238914</v>
      </c>
      <c r="F14" s="4">
        <v>12358.865390462855</v>
      </c>
      <c r="G14" s="4">
        <v>3989.34462859728</v>
      </c>
      <c r="H14" s="4">
        <v>5681.4493089721655</v>
      </c>
      <c r="J14" s="2" t="str">
        <f t="shared" si="0"/>
        <v>F5</v>
      </c>
      <c r="K14" s="3" t="str">
        <f t="shared" si="1"/>
        <v>Mean</v>
      </c>
      <c r="L14" s="4">
        <f t="shared" si="2"/>
        <v>3334.8812875295421</v>
      </c>
      <c r="M14" s="4">
        <f t="shared" si="3"/>
        <v>2652.1476509775771</v>
      </c>
      <c r="N14" s="4">
        <f t="shared" si="4"/>
        <v>9552.4362204238914</v>
      </c>
      <c r="O14" s="4">
        <f t="shared" si="5"/>
        <v>12358.865390462855</v>
      </c>
      <c r="P14" s="4">
        <f t="shared" si="6"/>
        <v>3989.34462859728</v>
      </c>
      <c r="Q14" s="4">
        <f t="shared" si="7"/>
        <v>5681.4493089721655</v>
      </c>
      <c r="T14" s="10" t="s">
        <v>4</v>
      </c>
      <c r="U14" s="3" t="s">
        <v>12</v>
      </c>
      <c r="V14" s="2">
        <f>_xlfn.RANK.EQ(Table1[[#This Row],[OLOA]],Table1[[#This Row],[OLOA]:[WOA]],1)</f>
        <v>2</v>
      </c>
      <c r="W14" s="2">
        <f>_xlfn.RANK.EQ(Table1[[#This Row],[LOA]],Table1[[#This Row],[OLOA]:[WOA]],1)</f>
        <v>1</v>
      </c>
      <c r="X14" s="2">
        <f>_xlfn.RANK.EQ(Table1[[#This Row],[PSO]],Table1[[#This Row],[OLOA]:[WOA]],1)</f>
        <v>5</v>
      </c>
      <c r="Y14" s="2">
        <f>_xlfn.RANK.EQ(Table1[[#This Row],[GA]],Table1[[#This Row],[OLOA]:[WOA]],1)</f>
        <v>6</v>
      </c>
      <c r="Z14" s="2">
        <f>_xlfn.RANK.EQ(Table1[[#This Row],[GSA]],Table1[[#This Row],[OLOA]:[WOA]],1)</f>
        <v>3</v>
      </c>
      <c r="AA14" s="2">
        <f>_xlfn.RANK.EQ(Table1[[#This Row],[WOA]],Table1[[#This Row],[OLOA]:[WOA]],1)</f>
        <v>4</v>
      </c>
    </row>
    <row r="15" spans="1:27" x14ac:dyDescent="0.3">
      <c r="A15" s="5" t="s">
        <v>4</v>
      </c>
      <c r="B15" s="5" t="s">
        <v>13</v>
      </c>
      <c r="C15" s="6">
        <v>246.0532219174608</v>
      </c>
      <c r="D15" s="6">
        <v>452.66321132829921</v>
      </c>
      <c r="E15" s="6">
        <v>2810.058583454369</v>
      </c>
      <c r="F15" s="6">
        <v>1625.9165178513822</v>
      </c>
      <c r="G15" s="6">
        <v>784.18162549380088</v>
      </c>
      <c r="H15" s="6">
        <v>2683.8113347905692</v>
      </c>
      <c r="J15" s="2" t="str">
        <f t="shared" si="0"/>
        <v>F5</v>
      </c>
      <c r="K15" s="5" t="str">
        <f t="shared" si="1"/>
        <v>Std</v>
      </c>
      <c r="L15" s="6">
        <f t="shared" si="2"/>
        <v>246.0532219174608</v>
      </c>
      <c r="M15" s="6">
        <f t="shared" si="3"/>
        <v>452.66321132829921</v>
      </c>
      <c r="N15" s="6">
        <f t="shared" si="4"/>
        <v>2810.058583454369</v>
      </c>
      <c r="O15" s="6">
        <f t="shared" si="5"/>
        <v>1625.9165178513822</v>
      </c>
      <c r="P15" s="6">
        <f t="shared" si="6"/>
        <v>784.18162549380088</v>
      </c>
      <c r="Q15" s="6">
        <f t="shared" si="7"/>
        <v>2683.8113347905692</v>
      </c>
      <c r="T15" s="11"/>
      <c r="U15" s="5" t="s">
        <v>13</v>
      </c>
    </row>
    <row r="16" spans="1:27" x14ac:dyDescent="0.3">
      <c r="A16" s="7" t="s">
        <v>4</v>
      </c>
      <c r="B16" s="7" t="s">
        <v>14</v>
      </c>
      <c r="C16" s="8">
        <v>8.2812499999999997E-2</v>
      </c>
      <c r="D16" s="8">
        <v>3.125E-2</v>
      </c>
      <c r="E16" s="8">
        <v>4.5312499999999999E-2</v>
      </c>
      <c r="F16" s="8">
        <v>5.1562499999999997E-2</v>
      </c>
      <c r="G16" s="8">
        <v>0.21875</v>
      </c>
      <c r="H16" s="8">
        <v>3.2812500000000001E-2</v>
      </c>
      <c r="J16" s="2" t="str">
        <f t="shared" si="0"/>
        <v>F5</v>
      </c>
      <c r="K16" s="7" t="str">
        <f t="shared" si="1"/>
        <v>CPU</v>
      </c>
      <c r="L16" s="8">
        <f t="shared" si="2"/>
        <v>8.2812499999999997E-2</v>
      </c>
      <c r="M16" s="8">
        <f t="shared" si="3"/>
        <v>3.125E-2</v>
      </c>
      <c r="N16" s="8">
        <f t="shared" si="4"/>
        <v>4.5312499999999999E-2</v>
      </c>
      <c r="O16" s="8">
        <f t="shared" si="5"/>
        <v>5.1562499999999997E-2</v>
      </c>
      <c r="P16" s="8">
        <f t="shared" si="6"/>
        <v>0.21875</v>
      </c>
      <c r="Q16" s="8">
        <f t="shared" si="7"/>
        <v>3.2812500000000001E-2</v>
      </c>
      <c r="T16" s="12"/>
      <c r="U16" s="7" t="s">
        <v>14</v>
      </c>
    </row>
    <row r="17" spans="1:27" x14ac:dyDescent="0.3">
      <c r="A17" s="3" t="s">
        <v>5</v>
      </c>
      <c r="B17" s="3" t="s">
        <v>12</v>
      </c>
      <c r="C17" s="4">
        <v>427567835.2603215</v>
      </c>
      <c r="D17" s="4">
        <v>1854641818.2625537</v>
      </c>
      <c r="E17" s="4">
        <v>639572464.18775964</v>
      </c>
      <c r="F17" s="4">
        <v>7721341591.5625134</v>
      </c>
      <c r="G17" s="4">
        <v>4231503789.4955344</v>
      </c>
      <c r="H17" s="4">
        <v>119738069.4371129</v>
      </c>
      <c r="J17" s="2" t="str">
        <f t="shared" si="0"/>
        <v>F6</v>
      </c>
      <c r="K17" s="3" t="str">
        <f t="shared" si="1"/>
        <v>Mean</v>
      </c>
      <c r="L17" s="4">
        <f t="shared" si="2"/>
        <v>427567835.2603215</v>
      </c>
      <c r="M17" s="4">
        <f t="shared" si="3"/>
        <v>1854641818.2625537</v>
      </c>
      <c r="N17" s="4">
        <f t="shared" si="4"/>
        <v>639572464.18775964</v>
      </c>
      <c r="O17" s="4">
        <f t="shared" si="5"/>
        <v>7721341591.5625134</v>
      </c>
      <c r="P17" s="4">
        <f t="shared" si="6"/>
        <v>4231503789.4955344</v>
      </c>
      <c r="Q17" s="4">
        <f t="shared" si="7"/>
        <v>119738069.4371129</v>
      </c>
      <c r="T17" s="10" t="s">
        <v>5</v>
      </c>
      <c r="U17" s="3" t="s">
        <v>12</v>
      </c>
      <c r="V17" s="2">
        <f>_xlfn.RANK.EQ(Table1[[#This Row],[OLOA]],Table1[[#This Row],[OLOA]:[WOA]],1)</f>
        <v>2</v>
      </c>
      <c r="W17" s="2">
        <f>_xlfn.RANK.EQ(Table1[[#This Row],[LOA]],Table1[[#This Row],[OLOA]:[WOA]],1)</f>
        <v>4</v>
      </c>
      <c r="X17" s="2">
        <f>_xlfn.RANK.EQ(Table1[[#This Row],[PSO]],Table1[[#This Row],[OLOA]:[WOA]],1)</f>
        <v>3</v>
      </c>
      <c r="Y17" s="2">
        <f>_xlfn.RANK.EQ(Table1[[#This Row],[GA]],Table1[[#This Row],[OLOA]:[WOA]],1)</f>
        <v>6</v>
      </c>
      <c r="Z17" s="2">
        <f>_xlfn.RANK.EQ(Table1[[#This Row],[GSA]],Table1[[#This Row],[OLOA]:[WOA]],1)</f>
        <v>5</v>
      </c>
      <c r="AA17" s="2">
        <f>_xlfn.RANK.EQ(Table1[[#This Row],[WOA]],Table1[[#This Row],[OLOA]:[WOA]],1)</f>
        <v>1</v>
      </c>
    </row>
    <row r="18" spans="1:27" x14ac:dyDescent="0.3">
      <c r="A18" s="5" t="s">
        <v>5</v>
      </c>
      <c r="B18" s="5" t="s">
        <v>13</v>
      </c>
      <c r="C18" s="6">
        <v>511052104.719338</v>
      </c>
      <c r="D18" s="6">
        <v>1133064662.3978119</v>
      </c>
      <c r="E18" s="6">
        <v>529086753.5847438</v>
      </c>
      <c r="F18" s="6">
        <v>2465384958.0221982</v>
      </c>
      <c r="G18" s="6">
        <v>1220788035.5908422</v>
      </c>
      <c r="H18" s="6">
        <v>131866457.14372219</v>
      </c>
      <c r="J18" s="2" t="str">
        <f t="shared" si="0"/>
        <v>F6</v>
      </c>
      <c r="K18" s="5" t="str">
        <f t="shared" si="1"/>
        <v>Std</v>
      </c>
      <c r="L18" s="6">
        <f t="shared" si="2"/>
        <v>511052104.719338</v>
      </c>
      <c r="M18" s="6">
        <f t="shared" si="3"/>
        <v>1133064662.3978119</v>
      </c>
      <c r="N18" s="6">
        <f t="shared" si="4"/>
        <v>529086753.5847438</v>
      </c>
      <c r="O18" s="6">
        <f t="shared" si="5"/>
        <v>2465384958.0221982</v>
      </c>
      <c r="P18" s="6">
        <f t="shared" si="6"/>
        <v>1220788035.5908422</v>
      </c>
      <c r="Q18" s="6">
        <f t="shared" si="7"/>
        <v>131866457.14372219</v>
      </c>
      <c r="T18" s="11"/>
      <c r="U18" s="5" t="s">
        <v>13</v>
      </c>
    </row>
    <row r="19" spans="1:27" x14ac:dyDescent="0.3">
      <c r="A19" s="7" t="s">
        <v>5</v>
      </c>
      <c r="B19" s="7" t="s">
        <v>14</v>
      </c>
      <c r="C19" s="8">
        <v>3.5937499999999997E-2</v>
      </c>
      <c r="D19" s="8">
        <v>2.34375E-2</v>
      </c>
      <c r="E19" s="8">
        <v>2.8125000000000001E-2</v>
      </c>
      <c r="F19" s="8">
        <v>0.05</v>
      </c>
      <c r="G19" s="8">
        <v>0.18281249999999999</v>
      </c>
      <c r="H19" s="8">
        <v>3.125E-2</v>
      </c>
      <c r="J19" s="2" t="str">
        <f t="shared" si="0"/>
        <v>F6</v>
      </c>
      <c r="K19" s="7" t="str">
        <f t="shared" si="1"/>
        <v>CPU</v>
      </c>
      <c r="L19" s="8">
        <f t="shared" si="2"/>
        <v>3.5937499999999997E-2</v>
      </c>
      <c r="M19" s="8">
        <f t="shared" si="3"/>
        <v>2.34375E-2</v>
      </c>
      <c r="N19" s="8">
        <f t="shared" si="4"/>
        <v>2.8125000000000001E-2</v>
      </c>
      <c r="O19" s="8">
        <f t="shared" si="5"/>
        <v>0.05</v>
      </c>
      <c r="P19" s="8">
        <f t="shared" si="6"/>
        <v>0.18281249999999999</v>
      </c>
      <c r="Q19" s="8">
        <f t="shared" si="7"/>
        <v>3.125E-2</v>
      </c>
      <c r="T19" s="12"/>
      <c r="U19" s="7" t="s">
        <v>14</v>
      </c>
    </row>
    <row r="20" spans="1:27" x14ac:dyDescent="0.3">
      <c r="A20" s="3" t="s">
        <v>6</v>
      </c>
      <c r="B20" s="3" t="s">
        <v>12</v>
      </c>
      <c r="C20" s="4">
        <v>2279.706550489876</v>
      </c>
      <c r="D20" s="4">
        <v>2226.0973447426559</v>
      </c>
      <c r="E20" s="4">
        <v>2264.1095363253294</v>
      </c>
      <c r="F20" s="4">
        <v>2325.5274025244753</v>
      </c>
      <c r="G20" s="4">
        <v>2356.2190596909745</v>
      </c>
      <c r="H20" s="4">
        <v>2255.5117250348549</v>
      </c>
      <c r="J20" s="2" t="str">
        <f t="shared" si="0"/>
        <v>F7</v>
      </c>
      <c r="K20" s="3" t="str">
        <f t="shared" si="1"/>
        <v>Mean</v>
      </c>
      <c r="L20" s="4">
        <f t="shared" si="2"/>
        <v>2279.706550489876</v>
      </c>
      <c r="M20" s="4">
        <f t="shared" si="3"/>
        <v>2226.0973447426559</v>
      </c>
      <c r="N20" s="4">
        <f t="shared" si="4"/>
        <v>2264.1095363253294</v>
      </c>
      <c r="O20" s="4">
        <f t="shared" si="5"/>
        <v>2325.5274025244753</v>
      </c>
      <c r="P20" s="4">
        <f t="shared" si="6"/>
        <v>2356.2190596909745</v>
      </c>
      <c r="Q20" s="4">
        <f t="shared" si="7"/>
        <v>2255.5117250348549</v>
      </c>
      <c r="T20" s="10" t="s">
        <v>6</v>
      </c>
      <c r="U20" s="3" t="s">
        <v>12</v>
      </c>
      <c r="V20" s="2">
        <f>_xlfn.RANK.EQ(Table1[[#This Row],[OLOA]],Table1[[#This Row],[OLOA]:[WOA]],1)</f>
        <v>4</v>
      </c>
      <c r="W20" s="2">
        <f>_xlfn.RANK.EQ(Table1[[#This Row],[LOA]],Table1[[#This Row],[OLOA]:[WOA]],1)</f>
        <v>1</v>
      </c>
      <c r="X20" s="2">
        <f>_xlfn.RANK.EQ(Table1[[#This Row],[PSO]],Table1[[#This Row],[OLOA]:[WOA]],1)</f>
        <v>3</v>
      </c>
      <c r="Y20" s="2">
        <f>_xlfn.RANK.EQ(Table1[[#This Row],[GA]],Table1[[#This Row],[OLOA]:[WOA]],1)</f>
        <v>5</v>
      </c>
      <c r="Z20" s="2">
        <f>_xlfn.RANK.EQ(Table1[[#This Row],[GSA]],Table1[[#This Row],[OLOA]:[WOA]],1)</f>
        <v>6</v>
      </c>
      <c r="AA20" s="2">
        <f>_xlfn.RANK.EQ(Table1[[#This Row],[WOA]],Table1[[#This Row],[OLOA]:[WOA]],1)</f>
        <v>2</v>
      </c>
    </row>
    <row r="21" spans="1:27" x14ac:dyDescent="0.3">
      <c r="A21" s="5" t="s">
        <v>6</v>
      </c>
      <c r="B21" s="5" t="s">
        <v>13</v>
      </c>
      <c r="C21" s="6">
        <v>135.15293193226913</v>
      </c>
      <c r="D21" s="6">
        <v>75.02696222103063</v>
      </c>
      <c r="E21" s="6">
        <v>70.050372785380304</v>
      </c>
      <c r="F21" s="6">
        <v>63.194049890557672</v>
      </c>
      <c r="G21" s="6">
        <v>58.620547404670049</v>
      </c>
      <c r="H21" s="6">
        <v>77.866021519175376</v>
      </c>
      <c r="J21" s="2" t="str">
        <f t="shared" si="0"/>
        <v>F7</v>
      </c>
      <c r="K21" s="5" t="str">
        <f t="shared" si="1"/>
        <v>Std</v>
      </c>
      <c r="L21" s="6">
        <f t="shared" si="2"/>
        <v>135.15293193226913</v>
      </c>
      <c r="M21" s="6">
        <f t="shared" si="3"/>
        <v>75.02696222103063</v>
      </c>
      <c r="N21" s="6">
        <f t="shared" si="4"/>
        <v>70.050372785380304</v>
      </c>
      <c r="O21" s="6">
        <f t="shared" si="5"/>
        <v>63.194049890557672</v>
      </c>
      <c r="P21" s="6">
        <f t="shared" si="6"/>
        <v>58.620547404670049</v>
      </c>
      <c r="Q21" s="6">
        <f t="shared" si="7"/>
        <v>77.866021519175376</v>
      </c>
      <c r="T21" s="11"/>
      <c r="U21" s="5" t="s">
        <v>13</v>
      </c>
    </row>
    <row r="22" spans="1:27" x14ac:dyDescent="0.3">
      <c r="A22" s="7" t="s">
        <v>6</v>
      </c>
      <c r="B22" s="7" t="s">
        <v>14</v>
      </c>
      <c r="C22" s="8">
        <v>0.15</v>
      </c>
      <c r="D22" s="8">
        <v>6.7187499999999997E-2</v>
      </c>
      <c r="E22" s="8">
        <v>5.7812500000000003E-2</v>
      </c>
      <c r="F22" s="8">
        <v>9.2187500000000006E-2</v>
      </c>
      <c r="G22" s="8">
        <v>0.21562500000000001</v>
      </c>
      <c r="H22" s="8">
        <v>5.6250000000000001E-2</v>
      </c>
      <c r="J22" s="2" t="str">
        <f t="shared" si="0"/>
        <v>F7</v>
      </c>
      <c r="K22" s="7" t="str">
        <f t="shared" si="1"/>
        <v>CPU</v>
      </c>
      <c r="L22" s="8">
        <f t="shared" si="2"/>
        <v>0.15</v>
      </c>
      <c r="M22" s="8">
        <f t="shared" si="3"/>
        <v>6.7187499999999997E-2</v>
      </c>
      <c r="N22" s="8">
        <f t="shared" si="4"/>
        <v>5.7812500000000003E-2</v>
      </c>
      <c r="O22" s="8">
        <f t="shared" si="5"/>
        <v>9.2187500000000006E-2</v>
      </c>
      <c r="P22" s="8">
        <f t="shared" si="6"/>
        <v>0.21562500000000001</v>
      </c>
      <c r="Q22" s="8">
        <f t="shared" si="7"/>
        <v>5.6250000000000001E-2</v>
      </c>
      <c r="T22" s="12"/>
      <c r="U22" s="7" t="s">
        <v>14</v>
      </c>
    </row>
    <row r="23" spans="1:27" x14ac:dyDescent="0.3">
      <c r="A23" s="3" t="s">
        <v>7</v>
      </c>
      <c r="B23" s="3" t="s">
        <v>12</v>
      </c>
      <c r="C23" s="4">
        <v>2466.3701707995951</v>
      </c>
      <c r="D23" s="4">
        <v>2611.5453408867288</v>
      </c>
      <c r="E23" s="4">
        <v>2548.4183081628817</v>
      </c>
      <c r="F23" s="4">
        <v>13887.642648369281</v>
      </c>
      <c r="G23" s="4">
        <v>16188.004538912006</v>
      </c>
      <c r="H23" s="4">
        <v>2371.1619563594054</v>
      </c>
      <c r="J23" s="2" t="str">
        <f t="shared" si="0"/>
        <v>F8</v>
      </c>
      <c r="K23" s="3" t="str">
        <f t="shared" si="1"/>
        <v>Mean</v>
      </c>
      <c r="L23" s="4">
        <f t="shared" si="2"/>
        <v>2466.3701707995951</v>
      </c>
      <c r="M23" s="4">
        <f t="shared" si="3"/>
        <v>2611.5453408867288</v>
      </c>
      <c r="N23" s="4">
        <f t="shared" si="4"/>
        <v>2548.4183081628817</v>
      </c>
      <c r="O23" s="4">
        <f t="shared" si="5"/>
        <v>13887.642648369281</v>
      </c>
      <c r="P23" s="4">
        <f t="shared" si="6"/>
        <v>16188.004538912006</v>
      </c>
      <c r="Q23" s="4">
        <f t="shared" si="7"/>
        <v>2371.1619563594054</v>
      </c>
      <c r="T23" s="10" t="s">
        <v>7</v>
      </c>
      <c r="U23" s="3" t="s">
        <v>12</v>
      </c>
      <c r="V23" s="2">
        <f>_xlfn.RANK.EQ(Table1[[#This Row],[OLOA]],Table1[[#This Row],[OLOA]:[WOA]],1)</f>
        <v>2</v>
      </c>
      <c r="W23" s="2">
        <f>_xlfn.RANK.EQ(Table1[[#This Row],[LOA]],Table1[[#This Row],[OLOA]:[WOA]],1)</f>
        <v>4</v>
      </c>
      <c r="X23" s="2">
        <f>_xlfn.RANK.EQ(Table1[[#This Row],[PSO]],Table1[[#This Row],[OLOA]:[WOA]],1)</f>
        <v>3</v>
      </c>
      <c r="Y23" s="2">
        <f>_xlfn.RANK.EQ(Table1[[#This Row],[GA]],Table1[[#This Row],[OLOA]:[WOA]],1)</f>
        <v>5</v>
      </c>
      <c r="Z23" s="2">
        <f>_xlfn.RANK.EQ(Table1[[#This Row],[GSA]],Table1[[#This Row],[OLOA]:[WOA]],1)</f>
        <v>6</v>
      </c>
      <c r="AA23" s="2">
        <f>_xlfn.RANK.EQ(Table1[[#This Row],[WOA]],Table1[[#This Row],[OLOA]:[WOA]],1)</f>
        <v>1</v>
      </c>
    </row>
    <row r="24" spans="1:27" x14ac:dyDescent="0.3">
      <c r="A24" s="5" t="s">
        <v>7</v>
      </c>
      <c r="B24" s="5" t="s">
        <v>13</v>
      </c>
      <c r="C24" s="6">
        <v>123.69962428371237</v>
      </c>
      <c r="D24" s="6">
        <v>333.80157392233156</v>
      </c>
      <c r="E24" s="6">
        <v>181.46504571619673</v>
      </c>
      <c r="F24" s="6">
        <v>10912.880692627494</v>
      </c>
      <c r="G24" s="6">
        <v>32677.516555291702</v>
      </c>
      <c r="H24" s="6">
        <v>121.67720949021364</v>
      </c>
      <c r="J24" s="2" t="str">
        <f t="shared" si="0"/>
        <v>F8</v>
      </c>
      <c r="K24" s="5" t="str">
        <f t="shared" si="1"/>
        <v>Std</v>
      </c>
      <c r="L24" s="6">
        <f t="shared" si="2"/>
        <v>123.69962428371237</v>
      </c>
      <c r="M24" s="6">
        <f t="shared" si="3"/>
        <v>333.80157392233156</v>
      </c>
      <c r="N24" s="6">
        <f t="shared" si="4"/>
        <v>181.46504571619673</v>
      </c>
      <c r="O24" s="6">
        <f t="shared" si="5"/>
        <v>10912.880692627494</v>
      </c>
      <c r="P24" s="6">
        <f t="shared" si="6"/>
        <v>32677.516555291702</v>
      </c>
      <c r="Q24" s="6">
        <f t="shared" si="7"/>
        <v>121.67720949021364</v>
      </c>
      <c r="T24" s="11"/>
      <c r="U24" s="5" t="s">
        <v>13</v>
      </c>
    </row>
    <row r="25" spans="1:27" x14ac:dyDescent="0.3">
      <c r="A25" s="7" t="s">
        <v>7</v>
      </c>
      <c r="B25" s="7" t="s">
        <v>14</v>
      </c>
      <c r="C25" s="8">
        <v>0.23281250000000001</v>
      </c>
      <c r="D25" s="8">
        <v>8.1250000000000003E-2</v>
      </c>
      <c r="E25" s="8">
        <v>7.9687499999999994E-2</v>
      </c>
      <c r="F25" s="8">
        <v>9.0624999999999997E-2</v>
      </c>
      <c r="G25" s="8">
        <v>0.21562500000000001</v>
      </c>
      <c r="H25" s="8">
        <v>7.9687499999999994E-2</v>
      </c>
      <c r="J25" s="2" t="str">
        <f t="shared" si="0"/>
        <v>F8</v>
      </c>
      <c r="K25" s="7" t="str">
        <f t="shared" si="1"/>
        <v>CPU</v>
      </c>
      <c r="L25" s="8">
        <f t="shared" si="2"/>
        <v>0.23281250000000001</v>
      </c>
      <c r="M25" s="8">
        <f t="shared" si="3"/>
        <v>8.1250000000000003E-2</v>
      </c>
      <c r="N25" s="8">
        <f t="shared" si="4"/>
        <v>7.9687499999999994E-2</v>
      </c>
      <c r="O25" s="8">
        <f t="shared" si="5"/>
        <v>9.0624999999999997E-2</v>
      </c>
      <c r="P25" s="8">
        <f t="shared" si="6"/>
        <v>0.21562500000000001</v>
      </c>
      <c r="Q25" s="8">
        <f t="shared" si="7"/>
        <v>7.9687499999999994E-2</v>
      </c>
      <c r="T25" s="12"/>
      <c r="U25" s="7" t="s">
        <v>14</v>
      </c>
    </row>
    <row r="26" spans="1:27" x14ac:dyDescent="0.3">
      <c r="A26" s="3" t="s">
        <v>8</v>
      </c>
      <c r="B26" s="3" t="s">
        <v>12</v>
      </c>
      <c r="C26" s="4">
        <v>2936.7745370150697</v>
      </c>
      <c r="D26" s="4">
        <v>3563.6061121401522</v>
      </c>
      <c r="E26" s="4">
        <v>3039.7639600233251</v>
      </c>
      <c r="F26" s="4">
        <v>4270.8382231709129</v>
      </c>
      <c r="G26" s="4">
        <v>4375.409082861016</v>
      </c>
      <c r="H26" s="4">
        <v>2685.3103401055996</v>
      </c>
      <c r="J26" s="2" t="str">
        <f t="shared" si="0"/>
        <v>F9</v>
      </c>
      <c r="K26" s="3" t="str">
        <f t="shared" si="1"/>
        <v>Mean</v>
      </c>
      <c r="L26" s="4">
        <f t="shared" si="2"/>
        <v>2936.7745370150697</v>
      </c>
      <c r="M26" s="4">
        <f t="shared" si="3"/>
        <v>3563.6061121401522</v>
      </c>
      <c r="N26" s="4">
        <f t="shared" si="4"/>
        <v>3039.7639600233251</v>
      </c>
      <c r="O26" s="4">
        <f t="shared" si="5"/>
        <v>4270.8382231709129</v>
      </c>
      <c r="P26" s="4">
        <f t="shared" si="6"/>
        <v>4375.409082861016</v>
      </c>
      <c r="Q26" s="4">
        <f t="shared" si="7"/>
        <v>2685.3103401055996</v>
      </c>
      <c r="T26" s="10" t="s">
        <v>8</v>
      </c>
      <c r="U26" s="3" t="s">
        <v>12</v>
      </c>
      <c r="V26" s="2">
        <f>_xlfn.RANK.EQ(Table1[[#This Row],[OLOA]],Table1[[#This Row],[OLOA]:[WOA]],1)</f>
        <v>2</v>
      </c>
      <c r="W26" s="2">
        <f>_xlfn.RANK.EQ(Table1[[#This Row],[LOA]],Table1[[#This Row],[OLOA]:[WOA]],1)</f>
        <v>4</v>
      </c>
      <c r="X26" s="2">
        <f>_xlfn.RANK.EQ(Table1[[#This Row],[PSO]],Table1[[#This Row],[OLOA]:[WOA]],1)</f>
        <v>3</v>
      </c>
      <c r="Y26" s="2">
        <f>_xlfn.RANK.EQ(Table1[[#This Row],[GA]],Table1[[#This Row],[OLOA]:[WOA]],1)</f>
        <v>5</v>
      </c>
      <c r="Z26" s="2">
        <f>_xlfn.RANK.EQ(Table1[[#This Row],[GSA]],Table1[[#This Row],[OLOA]:[WOA]],1)</f>
        <v>6</v>
      </c>
      <c r="AA26" s="2">
        <f>_xlfn.RANK.EQ(Table1[[#This Row],[WOA]],Table1[[#This Row],[OLOA]:[WOA]],1)</f>
        <v>1</v>
      </c>
    </row>
    <row r="27" spans="1:27" x14ac:dyDescent="0.3">
      <c r="A27" s="5" t="s">
        <v>8</v>
      </c>
      <c r="B27" s="5" t="s">
        <v>13</v>
      </c>
      <c r="C27" s="6">
        <v>235.19147769137905</v>
      </c>
      <c r="D27" s="6">
        <v>285.77437955992946</v>
      </c>
      <c r="E27" s="6">
        <v>366.06494371162023</v>
      </c>
      <c r="F27" s="6">
        <v>326.38820664359844</v>
      </c>
      <c r="G27" s="6">
        <v>407.46479797693411</v>
      </c>
      <c r="H27" s="6">
        <v>83.994533315708466</v>
      </c>
      <c r="J27" s="2" t="str">
        <f t="shared" si="0"/>
        <v>F9</v>
      </c>
      <c r="K27" s="5" t="str">
        <f t="shared" si="1"/>
        <v>Std</v>
      </c>
      <c r="L27" s="6">
        <f t="shared" si="2"/>
        <v>235.19147769137905</v>
      </c>
      <c r="M27" s="6">
        <f t="shared" si="3"/>
        <v>285.77437955992946</v>
      </c>
      <c r="N27" s="6">
        <f t="shared" si="4"/>
        <v>366.06494371162023</v>
      </c>
      <c r="O27" s="6">
        <f t="shared" si="5"/>
        <v>326.38820664359844</v>
      </c>
      <c r="P27" s="6">
        <f t="shared" si="6"/>
        <v>407.46479797693411</v>
      </c>
      <c r="Q27" s="6">
        <f t="shared" si="7"/>
        <v>83.994533315708466</v>
      </c>
      <c r="T27" s="11"/>
      <c r="U27" s="5" t="s">
        <v>13</v>
      </c>
    </row>
    <row r="28" spans="1:27" x14ac:dyDescent="0.3">
      <c r="A28" s="7" t="s">
        <v>8</v>
      </c>
      <c r="B28" s="7" t="s">
        <v>14</v>
      </c>
      <c r="C28" s="8">
        <v>0.13906250000000001</v>
      </c>
      <c r="D28" s="8">
        <v>4.5312499999999999E-2</v>
      </c>
      <c r="E28" s="8">
        <v>0.05</v>
      </c>
      <c r="F28" s="8">
        <v>8.2812499999999997E-2</v>
      </c>
      <c r="G28" s="8">
        <v>0.19062499999999999</v>
      </c>
      <c r="H28" s="8">
        <v>5.7812500000000003E-2</v>
      </c>
      <c r="J28" s="2" t="str">
        <f t="shared" si="0"/>
        <v>F9</v>
      </c>
      <c r="K28" s="7" t="str">
        <f t="shared" si="1"/>
        <v>CPU</v>
      </c>
      <c r="L28" s="8">
        <f t="shared" si="2"/>
        <v>0.13906250000000001</v>
      </c>
      <c r="M28" s="8">
        <f t="shared" si="3"/>
        <v>4.5312499999999999E-2</v>
      </c>
      <c r="N28" s="8">
        <f t="shared" si="4"/>
        <v>0.05</v>
      </c>
      <c r="O28" s="8">
        <f t="shared" si="5"/>
        <v>8.2812499999999997E-2</v>
      </c>
      <c r="P28" s="8">
        <f t="shared" si="6"/>
        <v>0.19062499999999999</v>
      </c>
      <c r="Q28" s="8">
        <f t="shared" si="7"/>
        <v>5.7812500000000003E-2</v>
      </c>
      <c r="T28" s="12"/>
      <c r="U28" s="7" t="s">
        <v>14</v>
      </c>
    </row>
    <row r="29" spans="1:27" x14ac:dyDescent="0.3">
      <c r="A29" s="3" t="s">
        <v>9</v>
      </c>
      <c r="B29" s="3" t="s">
        <v>12</v>
      </c>
      <c r="C29" s="4">
        <v>5039.9443077210044</v>
      </c>
      <c r="D29" s="4">
        <v>6991.5193743785803</v>
      </c>
      <c r="E29" s="4">
        <v>6259.8368050916615</v>
      </c>
      <c r="F29" s="4">
        <v>5731.0393452646695</v>
      </c>
      <c r="G29" s="4">
        <v>7607.8392937074359</v>
      </c>
      <c r="H29" s="4">
        <v>6459.2444219692534</v>
      </c>
      <c r="J29" s="2" t="str">
        <f t="shared" si="0"/>
        <v>F10</v>
      </c>
      <c r="K29" s="3" t="str">
        <f t="shared" si="1"/>
        <v>Mean</v>
      </c>
      <c r="L29" s="4">
        <f t="shared" si="2"/>
        <v>5039.9443077210044</v>
      </c>
      <c r="M29" s="4">
        <f t="shared" si="3"/>
        <v>6991.5193743785803</v>
      </c>
      <c r="N29" s="4">
        <f t="shared" si="4"/>
        <v>6259.8368050916615</v>
      </c>
      <c r="O29" s="4">
        <f t="shared" si="5"/>
        <v>5731.0393452646695</v>
      </c>
      <c r="P29" s="4">
        <f t="shared" si="6"/>
        <v>7607.8392937074359</v>
      </c>
      <c r="Q29" s="4">
        <f t="shared" si="7"/>
        <v>6459.2444219692534</v>
      </c>
      <c r="T29" s="10" t="s">
        <v>9</v>
      </c>
      <c r="U29" s="3" t="s">
        <v>12</v>
      </c>
      <c r="V29" s="2">
        <f>_xlfn.RANK.EQ(Table1[[#This Row],[OLOA]],Table1[[#This Row],[OLOA]:[WOA]],1)</f>
        <v>1</v>
      </c>
      <c r="W29" s="2">
        <f>_xlfn.RANK.EQ(Table1[[#This Row],[LOA]],Table1[[#This Row],[OLOA]:[WOA]],1)</f>
        <v>5</v>
      </c>
      <c r="X29" s="2">
        <f>_xlfn.RANK.EQ(Table1[[#This Row],[PSO]],Table1[[#This Row],[OLOA]:[WOA]],1)</f>
        <v>3</v>
      </c>
      <c r="Y29" s="2">
        <f>_xlfn.RANK.EQ(Table1[[#This Row],[GA]],Table1[[#This Row],[OLOA]:[WOA]],1)</f>
        <v>2</v>
      </c>
      <c r="Z29" s="2">
        <f>_xlfn.RANK.EQ(Table1[[#This Row],[GSA]],Table1[[#This Row],[OLOA]:[WOA]],1)</f>
        <v>6</v>
      </c>
      <c r="AA29" s="2">
        <f>_xlfn.RANK.EQ(Table1[[#This Row],[WOA]],Table1[[#This Row],[OLOA]:[WOA]],1)</f>
        <v>4</v>
      </c>
    </row>
    <row r="30" spans="1:27" x14ac:dyDescent="0.3">
      <c r="A30" s="5" t="s">
        <v>9</v>
      </c>
      <c r="B30" s="5" t="s">
        <v>13</v>
      </c>
      <c r="C30" s="6">
        <v>922.35240372456735</v>
      </c>
      <c r="D30" s="6">
        <v>458.24259717310389</v>
      </c>
      <c r="E30" s="6">
        <v>1095.3774189278015</v>
      </c>
      <c r="F30" s="6">
        <v>1842.8988596437823</v>
      </c>
      <c r="G30" s="6">
        <v>490.32106160761782</v>
      </c>
      <c r="H30" s="6">
        <v>512.42087047473728</v>
      </c>
      <c r="J30" s="2" t="str">
        <f t="shared" si="0"/>
        <v>F10</v>
      </c>
      <c r="K30" s="5" t="str">
        <f t="shared" si="1"/>
        <v>Std</v>
      </c>
      <c r="L30" s="6">
        <f t="shared" si="2"/>
        <v>922.35240372456735</v>
      </c>
      <c r="M30" s="6">
        <f t="shared" si="3"/>
        <v>458.24259717310389</v>
      </c>
      <c r="N30" s="6">
        <f t="shared" si="4"/>
        <v>1095.3774189278015</v>
      </c>
      <c r="O30" s="6">
        <f t="shared" si="5"/>
        <v>1842.8988596437823</v>
      </c>
      <c r="P30" s="6">
        <f t="shared" si="6"/>
        <v>490.32106160761782</v>
      </c>
      <c r="Q30" s="6">
        <f t="shared" si="7"/>
        <v>512.42087047473728</v>
      </c>
      <c r="T30" s="11"/>
      <c r="U30" s="5" t="s">
        <v>13</v>
      </c>
    </row>
    <row r="31" spans="1:27" x14ac:dyDescent="0.3">
      <c r="A31" s="7" t="s">
        <v>9</v>
      </c>
      <c r="B31" s="7" t="s">
        <v>14</v>
      </c>
      <c r="C31" s="8">
        <v>0.1046875</v>
      </c>
      <c r="D31" s="8">
        <v>3.4375000000000003E-2</v>
      </c>
      <c r="E31" s="8">
        <v>5.7812500000000003E-2</v>
      </c>
      <c r="F31" s="8">
        <v>5.7812500000000003E-2</v>
      </c>
      <c r="G31" s="8">
        <v>0.18906249999999999</v>
      </c>
      <c r="H31" s="8">
        <v>5.6250000000000001E-2</v>
      </c>
      <c r="J31" s="2" t="str">
        <f t="shared" si="0"/>
        <v>F10</v>
      </c>
      <c r="K31" s="7" t="str">
        <f t="shared" si="1"/>
        <v>CPU</v>
      </c>
      <c r="L31" s="8">
        <f t="shared" si="2"/>
        <v>0.1046875</v>
      </c>
      <c r="M31" s="8">
        <f t="shared" si="3"/>
        <v>3.4375000000000003E-2</v>
      </c>
      <c r="N31" s="8">
        <f t="shared" si="4"/>
        <v>5.7812500000000003E-2</v>
      </c>
      <c r="O31" s="8">
        <f t="shared" si="5"/>
        <v>5.7812500000000003E-2</v>
      </c>
      <c r="P31" s="8">
        <f t="shared" si="6"/>
        <v>0.18906249999999999</v>
      </c>
      <c r="Q31" s="8">
        <f t="shared" si="7"/>
        <v>5.6250000000000001E-2</v>
      </c>
      <c r="T31" s="12"/>
      <c r="U31" s="7" t="s">
        <v>14</v>
      </c>
    </row>
    <row r="32" spans="1:27" x14ac:dyDescent="0.3">
      <c r="A32" s="3" t="s">
        <v>10</v>
      </c>
      <c r="B32" s="3" t="s">
        <v>12</v>
      </c>
      <c r="C32" s="4">
        <v>7177.0493366632509</v>
      </c>
      <c r="D32" s="4">
        <v>9243.7537383133986</v>
      </c>
      <c r="E32" s="4">
        <v>7494.8930216781273</v>
      </c>
      <c r="F32" s="4">
        <v>13971.041462165022</v>
      </c>
      <c r="G32" s="4">
        <v>9361.7881491126245</v>
      </c>
      <c r="H32" s="4">
        <v>5493.0851949944263</v>
      </c>
      <c r="J32" s="2" t="str">
        <f t="shared" si="0"/>
        <v>F11</v>
      </c>
      <c r="K32" s="3" t="str">
        <f t="shared" si="1"/>
        <v>Mean</v>
      </c>
      <c r="L32" s="4">
        <f t="shared" si="2"/>
        <v>7177.0493366632509</v>
      </c>
      <c r="M32" s="4">
        <f t="shared" si="3"/>
        <v>9243.7537383133986</v>
      </c>
      <c r="N32" s="4">
        <f t="shared" si="4"/>
        <v>7494.8930216781273</v>
      </c>
      <c r="O32" s="4">
        <f t="shared" si="5"/>
        <v>13971.041462165022</v>
      </c>
      <c r="P32" s="4">
        <f t="shared" si="6"/>
        <v>9361.7881491126245</v>
      </c>
      <c r="Q32" s="4">
        <f t="shared" si="7"/>
        <v>5493.0851949944263</v>
      </c>
      <c r="T32" s="10" t="s">
        <v>10</v>
      </c>
      <c r="U32" s="3" t="s">
        <v>12</v>
      </c>
      <c r="V32" s="2">
        <f>_xlfn.RANK.EQ(Table1[[#This Row],[OLOA]],Table1[[#This Row],[OLOA]:[WOA]],1)</f>
        <v>2</v>
      </c>
      <c r="W32" s="2">
        <f>_xlfn.RANK.EQ(Table1[[#This Row],[LOA]],Table1[[#This Row],[OLOA]:[WOA]],1)</f>
        <v>4</v>
      </c>
      <c r="X32" s="2">
        <f>_xlfn.RANK.EQ(Table1[[#This Row],[PSO]],Table1[[#This Row],[OLOA]:[WOA]],1)</f>
        <v>3</v>
      </c>
      <c r="Y32" s="2">
        <f>_xlfn.RANK.EQ(Table1[[#This Row],[GA]],Table1[[#This Row],[OLOA]:[WOA]],1)</f>
        <v>6</v>
      </c>
      <c r="Z32" s="2">
        <f>_xlfn.RANK.EQ(Table1[[#This Row],[GSA]],Table1[[#This Row],[OLOA]:[WOA]],1)</f>
        <v>5</v>
      </c>
      <c r="AA32" s="2">
        <f>_xlfn.RANK.EQ(Table1[[#This Row],[WOA]],Table1[[#This Row],[OLOA]:[WOA]],1)</f>
        <v>1</v>
      </c>
    </row>
    <row r="33" spans="1:27" x14ac:dyDescent="0.3">
      <c r="A33" s="5" t="s">
        <v>10</v>
      </c>
      <c r="B33" s="5" t="s">
        <v>13</v>
      </c>
      <c r="C33" s="6">
        <v>588.95773572704195</v>
      </c>
      <c r="D33" s="6">
        <v>1101.5141470664828</v>
      </c>
      <c r="E33" s="6">
        <v>2335.8158785269884</v>
      </c>
      <c r="F33" s="6">
        <v>2064.4537295637156</v>
      </c>
      <c r="G33" s="6">
        <v>816.9072365855103</v>
      </c>
      <c r="H33" s="6">
        <v>441.32620844381637</v>
      </c>
      <c r="J33" s="2" t="str">
        <f t="shared" si="0"/>
        <v>F11</v>
      </c>
      <c r="K33" s="5" t="str">
        <f t="shared" si="1"/>
        <v>Std</v>
      </c>
      <c r="L33" s="6">
        <f t="shared" si="2"/>
        <v>588.95773572704195</v>
      </c>
      <c r="M33" s="6">
        <f t="shared" si="3"/>
        <v>1101.5141470664828</v>
      </c>
      <c r="N33" s="6">
        <f t="shared" si="4"/>
        <v>2335.8158785269884</v>
      </c>
      <c r="O33" s="6">
        <f t="shared" si="5"/>
        <v>2064.4537295637156</v>
      </c>
      <c r="P33" s="6">
        <f t="shared" si="6"/>
        <v>816.9072365855103</v>
      </c>
      <c r="Q33" s="6">
        <f t="shared" si="7"/>
        <v>441.32620844381637</v>
      </c>
      <c r="T33" s="11"/>
      <c r="U33" s="5" t="s">
        <v>13</v>
      </c>
    </row>
    <row r="34" spans="1:27" x14ac:dyDescent="0.3">
      <c r="A34" s="7" t="s">
        <v>10</v>
      </c>
      <c r="B34" s="7" t="s">
        <v>14</v>
      </c>
      <c r="C34" s="8">
        <v>0.16562499999999999</v>
      </c>
      <c r="D34" s="8">
        <v>6.4062499999999994E-2</v>
      </c>
      <c r="E34" s="8">
        <v>5.9374999999999997E-2</v>
      </c>
      <c r="F34" s="8">
        <v>8.9062500000000003E-2</v>
      </c>
      <c r="G34" s="8">
        <v>0.19062499999999999</v>
      </c>
      <c r="H34" s="8">
        <v>6.7187499999999997E-2</v>
      </c>
      <c r="J34" s="2" t="str">
        <f t="shared" si="0"/>
        <v>F11</v>
      </c>
      <c r="K34" s="7" t="str">
        <f t="shared" si="1"/>
        <v>CPU</v>
      </c>
      <c r="L34" s="8">
        <f t="shared" si="2"/>
        <v>0.16562499999999999</v>
      </c>
      <c r="M34" s="8">
        <f t="shared" si="3"/>
        <v>6.4062499999999994E-2</v>
      </c>
      <c r="N34" s="8">
        <f t="shared" si="4"/>
        <v>5.9374999999999997E-2</v>
      </c>
      <c r="O34" s="8">
        <f t="shared" si="5"/>
        <v>8.9062500000000003E-2</v>
      </c>
      <c r="P34" s="8">
        <f t="shared" si="6"/>
        <v>0.19062499999999999</v>
      </c>
      <c r="Q34" s="8">
        <f t="shared" si="7"/>
        <v>6.7187499999999997E-2</v>
      </c>
      <c r="T34" s="12"/>
      <c r="U34" s="7" t="s">
        <v>14</v>
      </c>
    </row>
    <row r="35" spans="1:27" x14ac:dyDescent="0.3">
      <c r="A35" s="3" t="s">
        <v>11</v>
      </c>
      <c r="B35" s="3" t="s">
        <v>12</v>
      </c>
      <c r="C35" s="4">
        <v>3747.1641102059816</v>
      </c>
      <c r="D35" s="4">
        <v>4308.6531723843618</v>
      </c>
      <c r="E35" s="4">
        <v>3057.7785539273104</v>
      </c>
      <c r="F35" s="4">
        <v>4295.8757964672996</v>
      </c>
      <c r="G35" s="4">
        <v>4433.9803105591154</v>
      </c>
      <c r="H35" s="4">
        <v>3329.8879829248554</v>
      </c>
      <c r="J35" s="2" t="str">
        <f t="shared" si="0"/>
        <v>F12</v>
      </c>
      <c r="K35" s="3" t="str">
        <f t="shared" si="1"/>
        <v>Mean</v>
      </c>
      <c r="L35" s="4">
        <f t="shared" si="2"/>
        <v>3747.1641102059816</v>
      </c>
      <c r="M35" s="4">
        <f t="shared" si="3"/>
        <v>4308.6531723843618</v>
      </c>
      <c r="N35" s="4">
        <f t="shared" si="4"/>
        <v>3057.7785539273104</v>
      </c>
      <c r="O35" s="4">
        <f t="shared" si="5"/>
        <v>4295.8757964672996</v>
      </c>
      <c r="P35" s="4">
        <f t="shared" si="6"/>
        <v>4433.9803105591154</v>
      </c>
      <c r="Q35" s="4">
        <f t="shared" si="7"/>
        <v>3329.8879829248554</v>
      </c>
      <c r="T35" s="10" t="s">
        <v>11</v>
      </c>
      <c r="U35" s="3" t="s">
        <v>12</v>
      </c>
      <c r="V35" s="2">
        <f>_xlfn.RANK.EQ(Table1[[#This Row],[OLOA]],Table1[[#This Row],[OLOA]:[WOA]],1)</f>
        <v>3</v>
      </c>
      <c r="W35" s="2">
        <f>_xlfn.RANK.EQ(Table1[[#This Row],[LOA]],Table1[[#This Row],[OLOA]:[WOA]],1)</f>
        <v>5</v>
      </c>
      <c r="X35" s="2">
        <f>_xlfn.RANK.EQ(Table1[[#This Row],[PSO]],Table1[[#This Row],[OLOA]:[WOA]],1)</f>
        <v>1</v>
      </c>
      <c r="Y35" s="2">
        <f>_xlfn.RANK.EQ(Table1[[#This Row],[GA]],Table1[[#This Row],[OLOA]:[WOA]],1)</f>
        <v>4</v>
      </c>
      <c r="Z35" s="2">
        <f>_xlfn.RANK.EQ(Table1[[#This Row],[GSA]],Table1[[#This Row],[OLOA]:[WOA]],1)</f>
        <v>6</v>
      </c>
      <c r="AA35" s="2">
        <f>_xlfn.RANK.EQ(Table1[[#This Row],[WOA]],Table1[[#This Row],[OLOA]:[WOA]],1)</f>
        <v>2</v>
      </c>
    </row>
    <row r="36" spans="1:27" x14ac:dyDescent="0.3">
      <c r="A36" s="5" t="s">
        <v>11</v>
      </c>
      <c r="B36" s="5" t="s">
        <v>13</v>
      </c>
      <c r="C36" s="6">
        <v>283.92634008451091</v>
      </c>
      <c r="D36" s="6">
        <v>324.60929940693808</v>
      </c>
      <c r="E36" s="6">
        <v>58.832564540159012</v>
      </c>
      <c r="F36" s="6">
        <v>257.95294296504255</v>
      </c>
      <c r="G36" s="6">
        <v>432.39744872188578</v>
      </c>
      <c r="H36" s="6">
        <v>296.61336688546504</v>
      </c>
      <c r="J36" s="2" t="str">
        <f t="shared" si="0"/>
        <v>F12</v>
      </c>
      <c r="K36" s="5" t="str">
        <f t="shared" si="1"/>
        <v>Std</v>
      </c>
      <c r="L36" s="6">
        <f t="shared" si="2"/>
        <v>283.92634008451091</v>
      </c>
      <c r="M36" s="6">
        <f t="shared" si="3"/>
        <v>324.60929940693808</v>
      </c>
      <c r="N36" s="6">
        <f t="shared" si="4"/>
        <v>58.832564540159012</v>
      </c>
      <c r="O36" s="6">
        <f t="shared" si="5"/>
        <v>257.95294296504255</v>
      </c>
      <c r="P36" s="6">
        <f t="shared" si="6"/>
        <v>432.39744872188578</v>
      </c>
      <c r="Q36" s="6">
        <f t="shared" si="7"/>
        <v>296.61336688546504</v>
      </c>
      <c r="T36" s="11"/>
      <c r="U36" s="5" t="s">
        <v>13</v>
      </c>
    </row>
    <row r="37" spans="1:27" x14ac:dyDescent="0.3">
      <c r="A37" s="7" t="s">
        <v>11</v>
      </c>
      <c r="B37" s="7" t="s">
        <v>14</v>
      </c>
      <c r="C37" s="8">
        <v>0.20468749999999999</v>
      </c>
      <c r="D37" s="8">
        <v>6.5625000000000003E-2</v>
      </c>
      <c r="E37" s="8">
        <v>5.6250000000000001E-2</v>
      </c>
      <c r="F37" s="8">
        <v>9.375E-2</v>
      </c>
      <c r="G37" s="8">
        <v>0.21718750000000001</v>
      </c>
      <c r="H37" s="8">
        <v>7.4999999999999997E-2</v>
      </c>
      <c r="J37" s="2" t="str">
        <f t="shared" si="0"/>
        <v>F12</v>
      </c>
      <c r="K37" s="7" t="str">
        <f t="shared" si="1"/>
        <v>CPU</v>
      </c>
      <c r="L37" s="8">
        <f t="shared" si="2"/>
        <v>0.20468749999999999</v>
      </c>
      <c r="M37" s="8">
        <f t="shared" si="3"/>
        <v>6.5625000000000003E-2</v>
      </c>
      <c r="N37" s="8">
        <f t="shared" si="4"/>
        <v>5.6250000000000001E-2</v>
      </c>
      <c r="O37" s="8">
        <f t="shared" si="5"/>
        <v>9.375E-2</v>
      </c>
      <c r="P37" s="8">
        <f t="shared" si="6"/>
        <v>0.21718750000000001</v>
      </c>
      <c r="Q37" s="8">
        <f t="shared" si="7"/>
        <v>7.4999999999999997E-2</v>
      </c>
      <c r="T37" s="12"/>
      <c r="U37" s="7" t="s">
        <v>14</v>
      </c>
    </row>
    <row r="38" spans="1:27" x14ac:dyDescent="0.3">
      <c r="V38" s="2">
        <f>COUNTIF(V2:V37,1)</f>
        <v>2</v>
      </c>
      <c r="W38" s="2">
        <f t="shared" ref="W38:AA38" si="8">COUNTIF(W2:W37,1)</f>
        <v>4</v>
      </c>
      <c r="X38" s="2">
        <f t="shared" si="8"/>
        <v>1</v>
      </c>
      <c r="Y38" s="2">
        <f t="shared" si="8"/>
        <v>0</v>
      </c>
      <c r="Z38" s="2">
        <f t="shared" si="8"/>
        <v>0</v>
      </c>
      <c r="AA38" s="2">
        <f t="shared" si="8"/>
        <v>5</v>
      </c>
    </row>
    <row r="39" spans="1:27" x14ac:dyDescent="0.3">
      <c r="V39" s="2">
        <f t="shared" ref="V39:AA39" si="9">_xlfn.RANK.EQ(V38,$V38:$AA38,0)</f>
        <v>3</v>
      </c>
      <c r="W39" s="2">
        <f t="shared" si="9"/>
        <v>2</v>
      </c>
      <c r="X39" s="2">
        <f t="shared" si="9"/>
        <v>4</v>
      </c>
      <c r="Y39" s="2">
        <f t="shared" si="9"/>
        <v>5</v>
      </c>
      <c r="Z39" s="2">
        <f t="shared" si="9"/>
        <v>5</v>
      </c>
      <c r="AA39" s="2">
        <f t="shared" si="9"/>
        <v>1</v>
      </c>
    </row>
    <row r="40" spans="1:27" x14ac:dyDescent="0.3">
      <c r="V40" s="9">
        <f>AVERAGE(V2:V37)</f>
        <v>2.0833333333333335</v>
      </c>
      <c r="W40" s="9">
        <f t="shared" ref="W40:AA40" si="10">AVERAGE(W2:W37)</f>
        <v>3</v>
      </c>
      <c r="X40" s="9">
        <f t="shared" si="10"/>
        <v>3.3333333333333335</v>
      </c>
      <c r="Y40" s="9">
        <f t="shared" si="10"/>
        <v>5.25</v>
      </c>
      <c r="Z40" s="9">
        <f t="shared" si="10"/>
        <v>5.166666666666667</v>
      </c>
      <c r="AA40" s="9">
        <f t="shared" si="10"/>
        <v>2.1666666666666665</v>
      </c>
    </row>
    <row r="41" spans="1:27" x14ac:dyDescent="0.3">
      <c r="V41" s="2">
        <f t="shared" ref="V41:AA41" si="11">_xlfn.RANK.EQ(V40,$V40:$AA40,1)</f>
        <v>1</v>
      </c>
      <c r="W41" s="2">
        <f t="shared" si="11"/>
        <v>3</v>
      </c>
      <c r="X41" s="2">
        <f t="shared" si="11"/>
        <v>4</v>
      </c>
      <c r="Y41" s="2">
        <f t="shared" si="11"/>
        <v>6</v>
      </c>
      <c r="Z41" s="2">
        <f t="shared" si="11"/>
        <v>5</v>
      </c>
      <c r="AA41" s="2">
        <f t="shared" si="11"/>
        <v>2</v>
      </c>
    </row>
  </sheetData>
  <mergeCells count="12">
    <mergeCell ref="T35:T37"/>
    <mergeCell ref="T2:T4"/>
    <mergeCell ref="T5:T7"/>
    <mergeCell ref="T8:T10"/>
    <mergeCell ref="T11:T13"/>
    <mergeCell ref="T14:T16"/>
    <mergeCell ref="T17:T19"/>
    <mergeCell ref="T20:T22"/>
    <mergeCell ref="T23:T25"/>
    <mergeCell ref="T26:T28"/>
    <mergeCell ref="T29:T31"/>
    <mergeCell ref="T32:T34"/>
  </mergeCells>
  <phoneticPr fontId="2" type="noConversion"/>
  <conditionalFormatting sqref="V2:AA2 V5:AA5 V8:AA8 V11:AA11 V14:AA14 V17:AA17 V20:AA20 V23:AA23 V26:AA26 V29:AA29 V32:AA32 V35:AA35">
    <cfRule type="top10" dxfId="8" priority="48" bottom="1" rank="1"/>
  </conditionalFormatting>
  <conditionalFormatting sqref="V38:AA38">
    <cfRule type="top10" dxfId="7" priority="72" bottom="1" rank="1"/>
    <cfRule type="top10" dxfId="6" priority="73" percent="1" rank="1"/>
  </conditionalFormatting>
  <conditionalFormatting sqref="V39:AA39">
    <cfRule type="top10" dxfId="5" priority="76" rank="1"/>
    <cfRule type="top10" dxfId="4" priority="77" bottom="1" rank="1"/>
  </conditionalFormatting>
  <conditionalFormatting sqref="V40:AA40">
    <cfRule type="top10" dxfId="3" priority="80" bottom="1" rank="1"/>
    <cfRule type="top10" dxfId="2" priority="81" rank="1"/>
  </conditionalFormatting>
  <conditionalFormatting sqref="V41:AA41">
    <cfRule type="top10" dxfId="1" priority="84" bottom="1" rank="1"/>
    <cfRule type="top10" dxfId="0" priority="85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F17" sqref="A1:XFD1048576"/>
    </sheetView>
  </sheetViews>
  <sheetFormatPr defaultRowHeight="14.4" x14ac:dyDescent="0.3"/>
  <cols>
    <col min="1" max="1" width="15.5546875" customWidth="1"/>
    <col min="2" max="4" width="15.21875" customWidth="1"/>
    <col min="5" max="5" width="15.5546875" customWidth="1"/>
    <col min="6" max="6" width="15.21875" customWidth="1"/>
    <col min="7" max="7" width="15.5546875" customWidth="1"/>
  </cols>
  <sheetData>
    <row r="1" spans="1:5" x14ac:dyDescent="0.3">
      <c r="A1">
        <v>0.78630918042619946</v>
      </c>
      <c r="B1">
        <v>2.1899716155106918E-5</v>
      </c>
      <c r="C1">
        <v>8.5501956507780238E-2</v>
      </c>
      <c r="D1">
        <v>0.14003390659504455</v>
      </c>
      <c r="E1">
        <v>2.5775601638806096E-3</v>
      </c>
    </row>
    <row r="2" spans="1:5" x14ac:dyDescent="0.3">
      <c r="A2">
        <v>3.6714918775989036E-4</v>
      </c>
      <c r="B2">
        <v>4.650788454769364E-3</v>
      </c>
      <c r="C2">
        <v>1.4655192621570837E-8</v>
      </c>
      <c r="D2">
        <v>2.7527401914505924E-6</v>
      </c>
      <c r="E2">
        <v>6.7817020844114895E-2</v>
      </c>
    </row>
    <row r="3" spans="1:5" x14ac:dyDescent="0.3">
      <c r="A3">
        <v>0.45910955853773583</v>
      </c>
      <c r="B3">
        <v>8.7135241582605688E-2</v>
      </c>
      <c r="C3">
        <v>7.4679338647877461E-8</v>
      </c>
      <c r="D3">
        <v>1.0912763835187798E-6</v>
      </c>
      <c r="E3">
        <v>0.58587354078212395</v>
      </c>
    </row>
    <row r="4" spans="1:5" x14ac:dyDescent="0.3">
      <c r="A4">
        <v>1.549558140263122E-9</v>
      </c>
      <c r="B4">
        <v>1.9604746172075886E-15</v>
      </c>
      <c r="C4">
        <v>2.4093536994181335E-12</v>
      </c>
      <c r="D4">
        <v>1.0379046680497732E-11</v>
      </c>
      <c r="E4">
        <v>1.4273246872241088E-9</v>
      </c>
    </row>
    <row r="5" spans="1:5" x14ac:dyDescent="0.3">
      <c r="A5">
        <v>5.4973141245444335E-4</v>
      </c>
      <c r="B5">
        <v>1.6448006576825075E-6</v>
      </c>
      <c r="C5">
        <v>1.0995902574422501E-12</v>
      </c>
      <c r="D5">
        <v>2.1482108206803019E-2</v>
      </c>
      <c r="E5">
        <v>1.307812855850197E-2</v>
      </c>
    </row>
    <row r="6" spans="1:5" x14ac:dyDescent="0.3">
      <c r="A6">
        <v>1.912367567475806E-3</v>
      </c>
      <c r="B6">
        <v>0.37413510261815197</v>
      </c>
      <c r="C6">
        <v>3.3810689203867438E-8</v>
      </c>
      <c r="D6">
        <v>3.8015379239259952E-8</v>
      </c>
      <c r="E6">
        <v>8.1651588182968818E-2</v>
      </c>
    </row>
    <row r="7" spans="1:5" x14ac:dyDescent="0.3">
      <c r="A7">
        <v>0.28723422278242861</v>
      </c>
      <c r="B7">
        <v>0.74967151020364975</v>
      </c>
      <c r="C7">
        <v>0.34432621620449277</v>
      </c>
      <c r="D7">
        <v>0.11786426210652723</v>
      </c>
      <c r="E7">
        <v>0.62969221331649139</v>
      </c>
    </row>
    <row r="8" spans="1:5" x14ac:dyDescent="0.3">
      <c r="A8">
        <v>0.21350813761052045</v>
      </c>
      <c r="B8">
        <v>0.25280981820108828</v>
      </c>
      <c r="C8">
        <v>3.8996715274085552E-3</v>
      </c>
      <c r="D8">
        <v>0.20081695531804222</v>
      </c>
      <c r="E8">
        <v>9.9800182594831546E-2</v>
      </c>
    </row>
    <row r="9" spans="1:5" x14ac:dyDescent="0.3">
      <c r="A9">
        <v>4.3272358575987758E-5</v>
      </c>
      <c r="B9">
        <v>0.4638232900467788</v>
      </c>
      <c r="C9">
        <v>4.2788161053742833E-9</v>
      </c>
      <c r="D9">
        <v>1.493501666981631E-8</v>
      </c>
      <c r="E9">
        <v>5.1388459569600333E-3</v>
      </c>
    </row>
    <row r="10" spans="1:5" x14ac:dyDescent="0.3">
      <c r="A10">
        <v>1.1451970216191834E-5</v>
      </c>
      <c r="B10">
        <v>1.4842430213157053E-2</v>
      </c>
      <c r="C10">
        <v>0.30295625192747899</v>
      </c>
      <c r="D10">
        <v>3.6779895985174608E-7</v>
      </c>
      <c r="E10">
        <v>4.7772907368832967E-4</v>
      </c>
    </row>
    <row r="11" spans="1:5" x14ac:dyDescent="0.3">
      <c r="A11">
        <v>5.631714014592134E-5</v>
      </c>
      <c r="B11">
        <v>0.68143371930399321</v>
      </c>
      <c r="C11">
        <v>8.8273568717958839E-9</v>
      </c>
      <c r="D11">
        <v>2.0329378269047394E-6</v>
      </c>
      <c r="E11">
        <v>9.932656304716429E-7</v>
      </c>
    </row>
    <row r="12" spans="1:5" x14ac:dyDescent="0.3">
      <c r="A12">
        <v>6.4698644376248986E-4</v>
      </c>
      <c r="B12">
        <v>5.8648196287599556E-7</v>
      </c>
      <c r="C12">
        <v>2.6311090131506592E-4</v>
      </c>
      <c r="D12">
        <v>5.3980461629494754E-4</v>
      </c>
      <c r="E12">
        <v>4.8154086884417257E-3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sqref="A1:G12"/>
    </sheetView>
  </sheetViews>
  <sheetFormatPr defaultRowHeight="14.4" x14ac:dyDescent="0.3"/>
  <cols>
    <col min="1" max="7" width="2" customWidth="1"/>
  </cols>
  <sheetData>
    <row r="1" spans="1:5" x14ac:dyDescent="0.3">
      <c r="A1">
        <v>0</v>
      </c>
      <c r="B1">
        <v>1</v>
      </c>
      <c r="C1">
        <v>0</v>
      </c>
      <c r="D1">
        <v>0</v>
      </c>
      <c r="E1">
        <v>1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0</v>
      </c>
    </row>
    <row r="3" spans="1:5" x14ac:dyDescent="0.3">
      <c r="A3">
        <v>0</v>
      </c>
      <c r="B3">
        <v>0</v>
      </c>
      <c r="C3">
        <v>1</v>
      </c>
      <c r="D3">
        <v>1</v>
      </c>
      <c r="E3">
        <v>0</v>
      </c>
    </row>
    <row r="4" spans="1:5" x14ac:dyDescent="0.3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1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1</v>
      </c>
      <c r="B6">
        <v>0</v>
      </c>
      <c r="C6">
        <v>1</v>
      </c>
      <c r="D6">
        <v>1</v>
      </c>
      <c r="E6">
        <v>0</v>
      </c>
    </row>
    <row r="7" spans="1:5" x14ac:dyDescent="0.3">
      <c r="A7">
        <v>0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0</v>
      </c>
      <c r="B8">
        <v>0</v>
      </c>
      <c r="C8">
        <v>1</v>
      </c>
      <c r="D8">
        <v>0</v>
      </c>
      <c r="E8">
        <v>0</v>
      </c>
    </row>
    <row r="9" spans="1:5" x14ac:dyDescent="0.3">
      <c r="A9">
        <v>1</v>
      </c>
      <c r="B9">
        <v>0</v>
      </c>
      <c r="C9">
        <v>1</v>
      </c>
      <c r="D9">
        <v>1</v>
      </c>
      <c r="E9">
        <v>1</v>
      </c>
    </row>
    <row r="10" spans="1:5" x14ac:dyDescent="0.3">
      <c r="A10">
        <v>1</v>
      </c>
      <c r="B10">
        <v>1</v>
      </c>
      <c r="C10">
        <v>0</v>
      </c>
      <c r="D10">
        <v>1</v>
      </c>
      <c r="E10">
        <v>1</v>
      </c>
    </row>
    <row r="11" spans="1:5" x14ac:dyDescent="0.3">
      <c r="A11">
        <v>1</v>
      </c>
      <c r="B11">
        <v>0</v>
      </c>
      <c r="C11">
        <v>1</v>
      </c>
      <c r="D11">
        <v>1</v>
      </c>
      <c r="E11">
        <v>1</v>
      </c>
    </row>
    <row r="12" spans="1:5" x14ac:dyDescent="0.3">
      <c r="A12">
        <v>1</v>
      </c>
      <c r="B12">
        <v>1</v>
      </c>
      <c r="C12">
        <v>1</v>
      </c>
      <c r="D12">
        <v>1</v>
      </c>
      <c r="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P-Value</vt:lpstr>
      <vt:lpstr>null 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Seyed Mohammad Mahdi Hashemi</cp:lastModifiedBy>
  <dcterms:modified xsi:type="dcterms:W3CDTF">2024-08-17T00:03:34Z</dcterms:modified>
</cp:coreProperties>
</file>