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Research\Project-002\Results\CEC2005\"/>
    </mc:Choice>
  </mc:AlternateContent>
  <xr:revisionPtr revIDLastSave="0" documentId="13_ncr:1_{4C632E13-62E9-4E12-BBE7-C4C407F569F5}" xr6:coauthVersionLast="47" xr6:coauthVersionMax="47" xr10:uidLastSave="{00000000-0000-0000-0000-000000000000}"/>
  <bookViews>
    <workbookView xWindow="22932" yWindow="204" windowWidth="17016" windowHeight="12096" xr2:uid="{00000000-000D-0000-FFFF-FFFF00000000}"/>
  </bookViews>
  <sheets>
    <sheet name="Conclusions" sheetId="1" r:id="rId1"/>
    <sheet name="P-Value" sheetId="2" r:id="rId2"/>
    <sheet name="null Hypothe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1" i="1" l="1"/>
  <c r="S71" i="1"/>
  <c r="R71" i="1"/>
  <c r="Q71" i="1"/>
  <c r="P71" i="1"/>
  <c r="O71" i="1"/>
  <c r="N71" i="1"/>
  <c r="T70" i="1"/>
  <c r="S70" i="1"/>
  <c r="R70" i="1"/>
  <c r="Q70" i="1"/>
  <c r="P70" i="1"/>
  <c r="O70" i="1"/>
  <c r="N70" i="1"/>
  <c r="T69" i="1"/>
  <c r="S69" i="1"/>
  <c r="R69" i="1"/>
  <c r="Q69" i="1"/>
  <c r="P69" i="1"/>
  <c r="O69" i="1"/>
  <c r="N69" i="1"/>
  <c r="T68" i="1"/>
  <c r="S68" i="1"/>
  <c r="R68" i="1"/>
  <c r="Q68" i="1"/>
  <c r="P68" i="1"/>
  <c r="O68" i="1"/>
  <c r="N68" i="1"/>
  <c r="T67" i="1"/>
  <c r="S67" i="1"/>
  <c r="R67" i="1"/>
  <c r="Q67" i="1"/>
  <c r="P67" i="1"/>
  <c r="O67" i="1"/>
  <c r="N67" i="1"/>
  <c r="T66" i="1"/>
  <c r="S66" i="1"/>
  <c r="R66" i="1"/>
  <c r="Q66" i="1"/>
  <c r="P66" i="1"/>
  <c r="O66" i="1"/>
  <c r="N66" i="1"/>
  <c r="T65" i="1"/>
  <c r="S65" i="1"/>
  <c r="R65" i="1"/>
  <c r="Q65" i="1"/>
  <c r="P65" i="1"/>
  <c r="O65" i="1"/>
  <c r="N65" i="1"/>
  <c r="T64" i="1"/>
  <c r="S64" i="1"/>
  <c r="R64" i="1"/>
  <c r="Q64" i="1"/>
  <c r="P64" i="1"/>
  <c r="O64" i="1"/>
  <c r="N64" i="1"/>
  <c r="T63" i="1"/>
  <c r="S63" i="1"/>
  <c r="R63" i="1"/>
  <c r="Q63" i="1"/>
  <c r="P63" i="1"/>
  <c r="O63" i="1"/>
  <c r="N63" i="1"/>
  <c r="T62" i="1"/>
  <c r="S62" i="1"/>
  <c r="R62" i="1"/>
  <c r="Q62" i="1"/>
  <c r="P62" i="1"/>
  <c r="O62" i="1"/>
  <c r="N62" i="1"/>
  <c r="T61" i="1"/>
  <c r="S61" i="1"/>
  <c r="R61" i="1"/>
  <c r="Q61" i="1"/>
  <c r="P61" i="1"/>
  <c r="O61" i="1"/>
  <c r="N61" i="1"/>
  <c r="T60" i="1"/>
  <c r="S60" i="1"/>
  <c r="R60" i="1"/>
  <c r="Q60" i="1"/>
  <c r="P60" i="1"/>
  <c r="O60" i="1"/>
  <c r="N60" i="1"/>
  <c r="T59" i="1"/>
  <c r="S59" i="1"/>
  <c r="R59" i="1"/>
  <c r="Q59" i="1"/>
  <c r="P59" i="1"/>
  <c r="O59" i="1"/>
  <c r="N59" i="1"/>
  <c r="T58" i="1"/>
  <c r="S58" i="1"/>
  <c r="R58" i="1"/>
  <c r="Q58" i="1"/>
  <c r="P58" i="1"/>
  <c r="O58" i="1"/>
  <c r="N58" i="1"/>
  <c r="T57" i="1"/>
  <c r="S57" i="1"/>
  <c r="R57" i="1"/>
  <c r="Q57" i="1"/>
  <c r="P57" i="1"/>
  <c r="O57" i="1"/>
  <c r="N57" i="1"/>
  <c r="T56" i="1"/>
  <c r="S56" i="1"/>
  <c r="R56" i="1"/>
  <c r="Q56" i="1"/>
  <c r="P56" i="1"/>
  <c r="O56" i="1"/>
  <c r="N56" i="1"/>
  <c r="T55" i="1"/>
  <c r="S55" i="1"/>
  <c r="R55" i="1"/>
  <c r="Q55" i="1"/>
  <c r="P55" i="1"/>
  <c r="O55" i="1"/>
  <c r="N55" i="1"/>
  <c r="T54" i="1"/>
  <c r="S54" i="1"/>
  <c r="R54" i="1"/>
  <c r="Q54" i="1"/>
  <c r="P54" i="1"/>
  <c r="O54" i="1"/>
  <c r="N54" i="1"/>
  <c r="T53" i="1"/>
  <c r="S53" i="1"/>
  <c r="R53" i="1"/>
  <c r="Q53" i="1"/>
  <c r="P53" i="1"/>
  <c r="O53" i="1"/>
  <c r="N53" i="1"/>
  <c r="T52" i="1"/>
  <c r="S52" i="1"/>
  <c r="R52" i="1"/>
  <c r="Q52" i="1"/>
  <c r="P52" i="1"/>
  <c r="O52" i="1"/>
  <c r="N52" i="1"/>
  <c r="T51" i="1"/>
  <c r="S51" i="1"/>
  <c r="R51" i="1"/>
  <c r="Q51" i="1"/>
  <c r="P51" i="1"/>
  <c r="O51" i="1"/>
  <c r="N51" i="1"/>
  <c r="T50" i="1"/>
  <c r="S50" i="1"/>
  <c r="R50" i="1"/>
  <c r="Q50" i="1"/>
  <c r="P50" i="1"/>
  <c r="O50" i="1"/>
  <c r="N50" i="1"/>
  <c r="T49" i="1"/>
  <c r="S49" i="1"/>
  <c r="R49" i="1"/>
  <c r="Q49" i="1"/>
  <c r="P49" i="1"/>
  <c r="O49" i="1"/>
  <c r="N49" i="1"/>
  <c r="T48" i="1"/>
  <c r="S48" i="1"/>
  <c r="R48" i="1"/>
  <c r="Q48" i="1"/>
  <c r="P48" i="1"/>
  <c r="O48" i="1"/>
  <c r="N48" i="1"/>
  <c r="T47" i="1"/>
  <c r="S47" i="1"/>
  <c r="R47" i="1"/>
  <c r="Q47" i="1"/>
  <c r="P47" i="1"/>
  <c r="O47" i="1"/>
  <c r="N47" i="1"/>
  <c r="T46" i="1"/>
  <c r="S46" i="1"/>
  <c r="R46" i="1"/>
  <c r="Q46" i="1"/>
  <c r="P46" i="1"/>
  <c r="O46" i="1"/>
  <c r="N46" i="1"/>
  <c r="T45" i="1"/>
  <c r="S45" i="1"/>
  <c r="R45" i="1"/>
  <c r="Q45" i="1"/>
  <c r="P45" i="1"/>
  <c r="O45" i="1"/>
  <c r="N45" i="1"/>
  <c r="T44" i="1"/>
  <c r="S44" i="1"/>
  <c r="R44" i="1"/>
  <c r="Q44" i="1"/>
  <c r="P44" i="1"/>
  <c r="O44" i="1"/>
  <c r="N44" i="1"/>
  <c r="T43" i="1"/>
  <c r="S43" i="1"/>
  <c r="R43" i="1"/>
  <c r="Q43" i="1"/>
  <c r="P43" i="1"/>
  <c r="O43" i="1"/>
  <c r="N43" i="1"/>
  <c r="T42" i="1"/>
  <c r="S42" i="1"/>
  <c r="R42" i="1"/>
  <c r="Q42" i="1"/>
  <c r="P42" i="1"/>
  <c r="O42" i="1"/>
  <c r="N42" i="1"/>
  <c r="T41" i="1"/>
  <c r="S41" i="1"/>
  <c r="R41" i="1"/>
  <c r="Q41" i="1"/>
  <c r="P41" i="1"/>
  <c r="O41" i="1"/>
  <c r="N41" i="1"/>
  <c r="T40" i="1"/>
  <c r="S40" i="1"/>
  <c r="R40" i="1"/>
  <c r="Q40" i="1"/>
  <c r="P40" i="1"/>
  <c r="O40" i="1"/>
  <c r="N40" i="1"/>
  <c r="T39" i="1"/>
  <c r="S39" i="1"/>
  <c r="R39" i="1"/>
  <c r="Q39" i="1"/>
  <c r="P39" i="1"/>
  <c r="O39" i="1"/>
  <c r="N39" i="1"/>
  <c r="T38" i="1"/>
  <c r="S38" i="1"/>
  <c r="R38" i="1"/>
  <c r="Q38" i="1"/>
  <c r="P38" i="1"/>
  <c r="O38" i="1"/>
  <c r="N38" i="1"/>
  <c r="T37" i="1"/>
  <c r="S37" i="1"/>
  <c r="R37" i="1"/>
  <c r="Q37" i="1"/>
  <c r="P37" i="1"/>
  <c r="O37" i="1"/>
  <c r="N37" i="1"/>
  <c r="T36" i="1"/>
  <c r="S36" i="1"/>
  <c r="R36" i="1"/>
  <c r="Q36" i="1"/>
  <c r="P36" i="1"/>
  <c r="O36" i="1"/>
  <c r="N36" i="1"/>
  <c r="T35" i="1"/>
  <c r="S35" i="1"/>
  <c r="R35" i="1"/>
  <c r="Q35" i="1"/>
  <c r="P35" i="1"/>
  <c r="O35" i="1"/>
  <c r="N35" i="1"/>
  <c r="T34" i="1"/>
  <c r="S34" i="1"/>
  <c r="R34" i="1"/>
  <c r="Q34" i="1"/>
  <c r="P34" i="1"/>
  <c r="O34" i="1"/>
  <c r="N34" i="1"/>
  <c r="T33" i="1"/>
  <c r="S33" i="1"/>
  <c r="R33" i="1"/>
  <c r="Q33" i="1"/>
  <c r="P33" i="1"/>
  <c r="O33" i="1"/>
  <c r="N33" i="1"/>
  <c r="T32" i="1"/>
  <c r="S32" i="1"/>
  <c r="R32" i="1"/>
  <c r="Q32" i="1"/>
  <c r="P32" i="1"/>
  <c r="O32" i="1"/>
  <c r="N32" i="1"/>
  <c r="T31" i="1"/>
  <c r="S31" i="1"/>
  <c r="R31" i="1"/>
  <c r="Q31" i="1"/>
  <c r="P31" i="1"/>
  <c r="O31" i="1"/>
  <c r="N31" i="1"/>
  <c r="T30" i="1"/>
  <c r="S30" i="1"/>
  <c r="R30" i="1"/>
  <c r="Q30" i="1"/>
  <c r="P30" i="1"/>
  <c r="O30" i="1"/>
  <c r="N30" i="1"/>
  <c r="T29" i="1"/>
  <c r="S29" i="1"/>
  <c r="R29" i="1"/>
  <c r="Q29" i="1"/>
  <c r="P29" i="1"/>
  <c r="O29" i="1"/>
  <c r="N29" i="1"/>
  <c r="T28" i="1"/>
  <c r="S28" i="1"/>
  <c r="R28" i="1"/>
  <c r="Q28" i="1"/>
  <c r="P28" i="1"/>
  <c r="O28" i="1"/>
  <c r="N28" i="1"/>
  <c r="T27" i="1"/>
  <c r="S27" i="1"/>
  <c r="R27" i="1"/>
  <c r="Q27" i="1"/>
  <c r="P27" i="1"/>
  <c r="O27" i="1"/>
  <c r="N27" i="1"/>
  <c r="T26" i="1"/>
  <c r="S26" i="1"/>
  <c r="R26" i="1"/>
  <c r="Q26" i="1"/>
  <c r="P26" i="1"/>
  <c r="O26" i="1"/>
  <c r="N26" i="1"/>
  <c r="T25" i="1"/>
  <c r="S25" i="1"/>
  <c r="R25" i="1"/>
  <c r="Q25" i="1"/>
  <c r="P25" i="1"/>
  <c r="O25" i="1"/>
  <c r="N25" i="1"/>
  <c r="T24" i="1"/>
  <c r="S24" i="1"/>
  <c r="R24" i="1"/>
  <c r="Q24" i="1"/>
  <c r="P24" i="1"/>
  <c r="O24" i="1"/>
  <c r="N24" i="1"/>
  <c r="T23" i="1"/>
  <c r="S23" i="1"/>
  <c r="R23" i="1"/>
  <c r="Q23" i="1"/>
  <c r="P23" i="1"/>
  <c r="O23" i="1"/>
  <c r="N23" i="1"/>
  <c r="T22" i="1"/>
  <c r="S22" i="1"/>
  <c r="R22" i="1"/>
  <c r="Q22" i="1"/>
  <c r="P22" i="1"/>
  <c r="O22" i="1"/>
  <c r="N22" i="1"/>
  <c r="T21" i="1"/>
  <c r="S21" i="1"/>
  <c r="R21" i="1"/>
  <c r="Q21" i="1"/>
  <c r="P21" i="1"/>
  <c r="O21" i="1"/>
  <c r="N21" i="1"/>
  <c r="T20" i="1"/>
  <c r="S20" i="1"/>
  <c r="R20" i="1"/>
  <c r="Q20" i="1"/>
  <c r="P20" i="1"/>
  <c r="O20" i="1"/>
  <c r="N20" i="1"/>
  <c r="T19" i="1"/>
  <c r="S19" i="1"/>
  <c r="R19" i="1"/>
  <c r="Q19" i="1"/>
  <c r="P19" i="1"/>
  <c r="O19" i="1"/>
  <c r="N19" i="1"/>
  <c r="T18" i="1"/>
  <c r="S18" i="1"/>
  <c r="R18" i="1"/>
  <c r="Q18" i="1"/>
  <c r="P18" i="1"/>
  <c r="O18" i="1"/>
  <c r="N18" i="1"/>
  <c r="T17" i="1"/>
  <c r="S17" i="1"/>
  <c r="R17" i="1"/>
  <c r="Q17" i="1"/>
  <c r="P17" i="1"/>
  <c r="O17" i="1"/>
  <c r="N17" i="1"/>
  <c r="T16" i="1"/>
  <c r="S16" i="1"/>
  <c r="R16" i="1"/>
  <c r="Q16" i="1"/>
  <c r="P16" i="1"/>
  <c r="O16" i="1"/>
  <c r="N16" i="1"/>
  <c r="T15" i="1"/>
  <c r="S15" i="1"/>
  <c r="R15" i="1"/>
  <c r="Q15" i="1"/>
  <c r="P15" i="1"/>
  <c r="O15" i="1"/>
  <c r="N15" i="1"/>
  <c r="T14" i="1"/>
  <c r="S14" i="1"/>
  <c r="R14" i="1"/>
  <c r="Q14" i="1"/>
  <c r="P14" i="1"/>
  <c r="O14" i="1"/>
  <c r="N14" i="1"/>
  <c r="T13" i="1"/>
  <c r="S13" i="1"/>
  <c r="R13" i="1"/>
  <c r="Q13" i="1"/>
  <c r="P13" i="1"/>
  <c r="O13" i="1"/>
  <c r="N13" i="1"/>
  <c r="T12" i="1"/>
  <c r="S12" i="1"/>
  <c r="R12" i="1"/>
  <c r="Q12" i="1"/>
  <c r="P12" i="1"/>
  <c r="O12" i="1"/>
  <c r="N12" i="1"/>
  <c r="T11" i="1"/>
  <c r="S11" i="1"/>
  <c r="R11" i="1"/>
  <c r="Q11" i="1"/>
  <c r="P11" i="1"/>
  <c r="O11" i="1"/>
  <c r="N11" i="1"/>
  <c r="T10" i="1"/>
  <c r="S10" i="1"/>
  <c r="R10" i="1"/>
  <c r="Q10" i="1"/>
  <c r="P10" i="1"/>
  <c r="O10" i="1"/>
  <c r="N10" i="1"/>
  <c r="T9" i="1"/>
  <c r="S9" i="1"/>
  <c r="R9" i="1"/>
  <c r="Q9" i="1"/>
  <c r="P9" i="1"/>
  <c r="O9" i="1"/>
  <c r="N9" i="1"/>
  <c r="T8" i="1"/>
  <c r="S8" i="1"/>
  <c r="R8" i="1"/>
  <c r="Q8" i="1"/>
  <c r="P8" i="1"/>
  <c r="O8" i="1"/>
  <c r="N8" i="1"/>
  <c r="T7" i="1"/>
  <c r="S7" i="1"/>
  <c r="R7" i="1"/>
  <c r="Q7" i="1"/>
  <c r="P7" i="1"/>
  <c r="O7" i="1"/>
  <c r="N7" i="1"/>
  <c r="T6" i="1"/>
  <c r="S6" i="1"/>
  <c r="R6" i="1"/>
  <c r="Q6" i="1"/>
  <c r="P6" i="1"/>
  <c r="O6" i="1"/>
  <c r="N6" i="1"/>
  <c r="T5" i="1"/>
  <c r="S5" i="1"/>
  <c r="R5" i="1"/>
  <c r="Q5" i="1"/>
  <c r="P5" i="1"/>
  <c r="O5" i="1"/>
  <c r="N5" i="1"/>
  <c r="T4" i="1"/>
  <c r="S4" i="1"/>
  <c r="R4" i="1"/>
  <c r="Q4" i="1"/>
  <c r="P4" i="1"/>
  <c r="O4" i="1"/>
  <c r="N4" i="1"/>
  <c r="T3" i="1"/>
  <c r="S3" i="1"/>
  <c r="R3" i="1"/>
  <c r="Q3" i="1"/>
  <c r="P3" i="1"/>
  <c r="O3" i="1"/>
  <c r="N3" i="1"/>
  <c r="AC3" i="1" l="1"/>
  <c r="X57" i="1"/>
  <c r="AC69" i="1"/>
  <c r="X3" i="1"/>
  <c r="AA3" i="1"/>
  <c r="AB6" i="1"/>
  <c r="AA9" i="1"/>
  <c r="AD45" i="1"/>
  <c r="AA33" i="1"/>
  <c r="AA57" i="1"/>
  <c r="AA63" i="1"/>
  <c r="X39" i="1"/>
  <c r="AA30" i="1"/>
  <c r="AA27" i="1"/>
  <c r="AD18" i="1"/>
  <c r="AA21" i="1"/>
  <c r="AB15" i="1"/>
  <c r="AB63" i="1"/>
  <c r="AA15" i="1"/>
  <c r="X9" i="1"/>
  <c r="Z60" i="1"/>
  <c r="AC63" i="1"/>
  <c r="Y66" i="1"/>
  <c r="AB69" i="1"/>
  <c r="AA48" i="1"/>
  <c r="AA51" i="1"/>
  <c r="AD15" i="1"/>
  <c r="AA12" i="1"/>
  <c r="X21" i="1"/>
  <c r="AD33" i="1"/>
  <c r="AB36" i="1"/>
  <c r="Z42" i="1"/>
  <c r="AC51" i="1"/>
  <c r="AB54" i="1"/>
  <c r="AB66" i="1"/>
  <c r="AD69" i="1"/>
  <c r="AD36" i="1"/>
  <c r="AB42" i="1"/>
  <c r="AA45" i="1"/>
  <c r="AB51" i="1"/>
  <c r="AD54" i="1"/>
  <c r="AD66" i="1"/>
  <c r="X69" i="1"/>
  <c r="AB24" i="1"/>
  <c r="AB3" i="1"/>
  <c r="Z6" i="1"/>
  <c r="AA18" i="1"/>
  <c r="X27" i="1"/>
  <c r="AA39" i="1"/>
  <c r="X45" i="1"/>
  <c r="Z48" i="1"/>
  <c r="Z57" i="1"/>
  <c r="AB60" i="1"/>
  <c r="AD63" i="1"/>
  <c r="AD9" i="1"/>
  <c r="AB12" i="1"/>
  <c r="AB21" i="1"/>
  <c r="AD24" i="1"/>
  <c r="AA36" i="1"/>
  <c r="AD42" i="1"/>
  <c r="AD51" i="1"/>
  <c r="AA54" i="1"/>
  <c r="AA66" i="1"/>
  <c r="Z69" i="1"/>
  <c r="AB33" i="1"/>
  <c r="AA6" i="1"/>
  <c r="X15" i="1"/>
  <c r="AD27" i="1"/>
  <c r="AB30" i="1"/>
  <c r="AB39" i="1"/>
  <c r="Z45" i="1"/>
  <c r="AB48" i="1"/>
  <c r="AB57" i="1"/>
  <c r="AD60" i="1"/>
  <c r="X63" i="1"/>
  <c r="AB9" i="1"/>
  <c r="Y12" i="1"/>
  <c r="AA24" i="1"/>
  <c r="X33" i="1"/>
  <c r="Z36" i="1"/>
  <c r="AA42" i="1"/>
  <c r="X51" i="1"/>
  <c r="Z54" i="1"/>
  <c r="Y60" i="1"/>
  <c r="Z66" i="1"/>
  <c r="AC21" i="1"/>
  <c r="AB18" i="1"/>
  <c r="AB27" i="1"/>
  <c r="AD30" i="1"/>
  <c r="AD39" i="1"/>
  <c r="AB45" i="1"/>
  <c r="Y48" i="1"/>
  <c r="AD57" i="1"/>
  <c r="AA60" i="1"/>
  <c r="Z63" i="1"/>
  <c r="Y18" i="1"/>
  <c r="Y30" i="1"/>
  <c r="Y42" i="1"/>
  <c r="AC57" i="1"/>
  <c r="Y3" i="1"/>
  <c r="AC6" i="1"/>
  <c r="AC18" i="1"/>
  <c r="AC24" i="1"/>
  <c r="Y27" i="1"/>
  <c r="AC30" i="1"/>
  <c r="Y33" i="1"/>
  <c r="AC36" i="1"/>
  <c r="Y39" i="1"/>
  <c r="AC42" i="1"/>
  <c r="Y45" i="1"/>
  <c r="AC48" i="1"/>
  <c r="Y51" i="1"/>
  <c r="AC54" i="1"/>
  <c r="AC60" i="1"/>
  <c r="Y63" i="1"/>
  <c r="AC66" i="1"/>
  <c r="AC9" i="1"/>
  <c r="Y24" i="1"/>
  <c r="AC45" i="1"/>
  <c r="Y54" i="1"/>
  <c r="Y9" i="1"/>
  <c r="AC12" i="1"/>
  <c r="Y15" i="1"/>
  <c r="Y21" i="1"/>
  <c r="Y57" i="1"/>
  <c r="Y69" i="1"/>
  <c r="Z3" i="1"/>
  <c r="AD6" i="1"/>
  <c r="Z9" i="1"/>
  <c r="AD12" i="1"/>
  <c r="Z15" i="1"/>
  <c r="Z21" i="1"/>
  <c r="Z27" i="1"/>
  <c r="Z33" i="1"/>
  <c r="Z39" i="1"/>
  <c r="AD48" i="1"/>
  <c r="Z51" i="1"/>
  <c r="AA69" i="1"/>
  <c r="X6" i="1"/>
  <c r="X12" i="1"/>
  <c r="X18" i="1"/>
  <c r="X24" i="1"/>
  <c r="X30" i="1"/>
  <c r="X36" i="1"/>
  <c r="X42" i="1"/>
  <c r="X48" i="1"/>
  <c r="X54" i="1"/>
  <c r="X60" i="1"/>
  <c r="X66" i="1"/>
  <c r="Y6" i="1"/>
  <c r="AC15" i="1"/>
  <c r="AC27" i="1"/>
  <c r="AC33" i="1"/>
  <c r="AC39" i="1"/>
  <c r="AD3" i="1"/>
  <c r="AD21" i="1"/>
  <c r="Z12" i="1"/>
  <c r="Z18" i="1"/>
  <c r="Z30" i="1"/>
  <c r="Y36" i="1"/>
  <c r="Z24" i="1"/>
  <c r="AB74" i="1" l="1"/>
  <c r="AB72" i="1"/>
  <c r="AC74" i="1"/>
  <c r="X72" i="1"/>
  <c r="AC72" i="1"/>
  <c r="AA72" i="1"/>
  <c r="Z72" i="1"/>
  <c r="Z74" i="1"/>
  <c r="X74" i="1"/>
  <c r="AA74" i="1"/>
  <c r="Y72" i="1"/>
  <c r="Y74" i="1"/>
  <c r="AD72" i="1"/>
  <c r="AD74" i="1"/>
  <c r="Z75" i="1" l="1"/>
  <c r="Z73" i="1"/>
  <c r="X73" i="1"/>
  <c r="AA75" i="1"/>
  <c r="AD75" i="1"/>
  <c r="AC73" i="1"/>
  <c r="AD73" i="1"/>
  <c r="AA73" i="1"/>
  <c r="X75" i="1"/>
  <c r="AB75" i="1"/>
  <c r="AB73" i="1"/>
  <c r="Y75" i="1"/>
  <c r="Y73" i="1"/>
  <c r="AC75" i="1"/>
</calcChain>
</file>

<file path=xl/sharedStrings.xml><?xml version="1.0" encoding="utf-8"?>
<sst xmlns="http://schemas.openxmlformats.org/spreadsheetml/2006/main" count="389" uniqueCount="49">
  <si>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</si>
  <si>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</si>
  <si>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</si>
  <si>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</si>
  <si>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</si>
  <si>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</si>
  <si>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</si>
  <si>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</si>
  <si>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</si>
  <si>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</si>
  <si>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</si>
  <si>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</si>
  <si>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</si>
  <si>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</si>
  <si>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</si>
  <si>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</si>
  <si>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</si>
  <si>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</si>
  <si>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</si>
  <si>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</si>
  <si>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</si>
  <si>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</si>
  <si>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</si>
  <si>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Mean</t>
  </si>
  <si>
    <t>Std</t>
  </si>
  <si>
    <t>CPU</t>
  </si>
  <si>
    <t>OLOA</t>
  </si>
  <si>
    <t>LOA</t>
  </si>
  <si>
    <t>PSO</t>
  </si>
  <si>
    <t>GA</t>
  </si>
  <si>
    <t>GSA</t>
  </si>
  <si>
    <t>WOA</t>
  </si>
  <si>
    <t>Functions</t>
  </si>
  <si>
    <t>Mesure</t>
  </si>
  <si>
    <t>Function</t>
  </si>
  <si>
    <t>Comparison of optimization results for the CEC benchmark functions 2005 (Fix Dim)</t>
  </si>
  <si>
    <t>P-value of the T-test analysis for the CEC benchmark functions 2005 (Fix Dim)</t>
  </si>
  <si>
    <t>OLOA versus LOA</t>
  </si>
  <si>
    <t>OLOA versus PSO</t>
  </si>
  <si>
    <t>OLOA versus GA</t>
  </si>
  <si>
    <t>OLOA versus GSA</t>
  </si>
  <si>
    <t>OLOA versus WOA</t>
  </si>
  <si>
    <t>SSA</t>
  </si>
  <si>
    <t>OLOA versus SSA</t>
  </si>
  <si>
    <t>Total Best Result</t>
  </si>
  <si>
    <t>8\23</t>
  </si>
  <si>
    <t>0\23</t>
  </si>
  <si>
    <t>1\23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</si>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</sst>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name val="Calibri"/>
    </font>
    <font>
      <sz val="11"/>
      <name val="Calibri"/>
      <family val="2"/>
    </font>
    <font>
      <sz val="8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1" fontId="0" fillId="0" borderId="2" xfId="0" applyNumberFormat="1" applyBorder="1" applyAlignment="1">
      <alignment horizontal="left" vertical="top"/>
    </xf>
    <xf numFmtId="11" fontId="0" fillId="0" borderId="1" xfId="0" applyNumberForma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11" fontId="0" fillId="0" borderId="3" xfId="0" applyNumberFormat="1" applyBorder="1" applyAlignment="1">
      <alignment horizontal="left" vertical="top"/>
    </xf>
    <xf numFmtId="11" fontId="1" fillId="0" borderId="3" xfId="0" applyNumberFormat="1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11" fontId="0" fillId="0" borderId="5" xfId="0" applyNumberFormat="1" applyBorder="1" applyAlignment="1">
      <alignment horizontal="left" vertical="top"/>
    </xf>
    <xf numFmtId="164" fontId="0" fillId="0" borderId="5" xfId="0" applyNumberFormat="1" applyBorder="1" applyAlignment="1">
      <alignment horizontal="left" vertical="top"/>
    </xf>
    <xf numFmtId="11" fontId="4" fillId="0" borderId="5" xfId="0" applyNumberFormat="1" applyFont="1" applyBorder="1" applyAlignment="1">
      <alignment horizontal="left" vertical="top"/>
    </xf>
    <xf numFmtId="11" fontId="1" fillId="0" borderId="2" xfId="0" applyNumberFormat="1" applyFont="1" applyBorder="1" applyAlignment="1">
      <alignment horizontal="left" vertical="top"/>
    </xf>
    <xf numFmtId="11" fontId="1" fillId="0" borderId="1" xfId="0" applyNumberFormat="1" applyFont="1" applyBorder="1" applyAlignment="1">
      <alignment horizontal="left" vertical="top"/>
    </xf>
    <xf numFmtId="164" fontId="1" fillId="0" borderId="3" xfId="0" applyNumberFormat="1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</cellXfs>
  <cellStyles count="1">
    <cellStyle name="Normal" xfId="0" builtinId="0"/>
  </cellStyles>
  <dxfs count="40"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15" formatCode="0.00E+00"/>
      <alignment horizontal="left" vertical="top" textRotation="0" wrapText="0" indent="0" justifyLastLine="0" shrinkToFit="0" readingOrder="0"/>
    </dxf>
    <dxf>
      <numFmt numFmtId="15" formatCode="0.00E+00"/>
      <alignment horizontal="left" vertical="top" textRotation="0" wrapText="0" indent="0" justifyLastLine="0" shrinkToFit="0" readingOrder="0"/>
    </dxf>
    <dxf>
      <numFmt numFmtId="15" formatCode="0.00E+00"/>
      <alignment horizontal="left" vertical="top" textRotation="0" wrapText="0" indent="0" justifyLastLine="0" shrinkToFit="0" readingOrder="0"/>
    </dxf>
    <dxf>
      <numFmt numFmtId="15" formatCode="0.00E+00"/>
      <alignment horizontal="left" vertical="top" textRotation="0" wrapText="0" indent="0" justifyLastLine="0" shrinkToFit="0" readingOrder="0"/>
    </dxf>
    <dxf>
      <numFmt numFmtId="15" formatCode="0.00E+00"/>
      <alignment horizontal="left" vertical="top" textRotation="0" wrapText="0" indent="0" justifyLastLine="0" shrinkToFit="0" readingOrder="0"/>
    </dxf>
    <dxf>
      <numFmt numFmtId="15" formatCode="0.00E+00"/>
      <alignment horizontal="left" vertical="top" textRotation="0" wrapText="0" indent="0" justifyLastLine="0" shrinkToFit="0" readingOrder="0"/>
    </dxf>
    <dxf>
      <numFmt numFmtId="15" formatCode="0.00E+00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  <dxf>
      <font>
        <b/>
        <i val="0"/>
        <strike val="0"/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L2:T71" totalsRowShown="0" headerRowDxfId="1" dataDxfId="0">
  <autoFilter ref="L2:T71" xr:uid="{00000000-0009-0000-0100-000001000000}"/>
  <tableColumns count="9">
    <tableColumn id="1" xr3:uid="{00000000-0010-0000-0000-000001000000}" name="Functions" dataDxfId="10"/>
    <tableColumn id="2" xr3:uid="{00000000-0010-0000-0000-000002000000}" name="Mesure" dataDxfId="9"/>
    <tableColumn id="3" xr3:uid="{00000000-0010-0000-0000-000003000000}" name="OLOA" dataDxfId="8">
      <calculatedColumnFormula>D3</calculatedColumnFormula>
    </tableColumn>
    <tableColumn id="4" xr3:uid="{00000000-0010-0000-0000-000004000000}" name="LOA" dataDxfId="7">
      <calculatedColumnFormula>E3</calculatedColumnFormula>
    </tableColumn>
    <tableColumn id="6" xr3:uid="{00000000-0010-0000-0000-000006000000}" name="PSO" dataDxfId="6">
      <calculatedColumnFormula>F3</calculatedColumnFormula>
    </tableColumn>
    <tableColumn id="7" xr3:uid="{00000000-0010-0000-0000-000007000000}" name="GA" dataDxfId="5">
      <calculatedColumnFormula>G3</calculatedColumnFormula>
    </tableColumn>
    <tableColumn id="9" xr3:uid="{00000000-0010-0000-0000-000009000000}" name="GSA" dataDxfId="4">
      <calculatedColumnFormula>H3</calculatedColumnFormula>
    </tableColumn>
    <tableColumn id="10" xr3:uid="{00000000-0010-0000-0000-00000A000000}" name="WOA" dataDxfId="3">
      <calculatedColumnFormula>I3</calculatedColumnFormula>
    </tableColumn>
    <tableColumn id="5" xr3:uid="{00000000-0010-0000-0000-000005000000}" name="SSA" dataDxfId="2">
      <calculatedColumnFormula>J3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5"/>
  <sheetViews>
    <sheetView tabSelected="1" zoomScaleNormal="100" workbookViewId="0">
      <selection activeCell="L78" sqref="L78"/>
    </sheetView>
  </sheetViews>
  <sheetFormatPr defaultRowHeight="14.4" x14ac:dyDescent="0.3"/>
  <cols>
    <col min="1" max="1" width="1.109375" style="2" customWidth="1"/>
    <col min="2" max="2" width="8.77734375" style="2" bestFit="1" customWidth="1"/>
    <col min="3" max="3" width="5.6640625" style="2" bestFit="1" customWidth="1"/>
    <col min="4" max="10" width="9.21875" style="2" bestFit="1" customWidth="1"/>
    <col min="11" max="11" width="9.21875" style="2" customWidth="1"/>
    <col min="12" max="12" width="12.109375" style="2" customWidth="1"/>
    <col min="13" max="13" width="10.21875" style="2" customWidth="1"/>
    <col min="14" max="19" width="9.44140625" style="2" customWidth="1"/>
    <col min="20" max="20" width="9.21875" style="2" bestFit="1" customWidth="1"/>
    <col min="21" max="21" width="8.88671875" style="2"/>
    <col min="22" max="22" width="8.77734375" style="2" bestFit="1" customWidth="1"/>
    <col min="23" max="23" width="7.109375" style="2" bestFit="1" customWidth="1"/>
    <col min="24" max="24" width="5.6640625" style="2" bestFit="1" customWidth="1"/>
    <col min="25" max="28" width="4.5546875" style="2" bestFit="1" customWidth="1"/>
    <col min="29" max="30" width="5.21875" style="2" bestFit="1" customWidth="1"/>
    <col min="31" max="16384" width="8.88671875" style="2"/>
  </cols>
  <sheetData>
    <row r="1" spans="1:30" ht="15" thickBot="1" x14ac:dyDescent="0.35">
      <c r="A1" s="28" t="s">
        <v>35</v>
      </c>
      <c r="B1" s="28"/>
      <c r="C1" s="28"/>
      <c r="D1" s="28"/>
      <c r="E1" s="28"/>
      <c r="F1" s="28"/>
      <c r="G1" s="28"/>
      <c r="H1" s="28"/>
      <c r="I1" s="28"/>
      <c r="J1" s="28"/>
      <c r="K1" s="15"/>
    </row>
    <row r="2" spans="1:30" x14ac:dyDescent="0.3">
      <c r="A2" s="7"/>
      <c r="B2" s="11" t="s">
        <v>32</v>
      </c>
      <c r="C2" s="11"/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42</v>
      </c>
      <c r="K2" s="16"/>
      <c r="L2" s="1" t="s">
        <v>32</v>
      </c>
      <c r="M2" s="1" t="s">
        <v>33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1" t="s">
        <v>42</v>
      </c>
      <c r="V2" s="1" t="s">
        <v>32</v>
      </c>
      <c r="W2" s="1" t="s">
        <v>33</v>
      </c>
      <c r="X2" s="2" t="s">
        <v>26</v>
      </c>
      <c r="Y2" s="2" t="s">
        <v>27</v>
      </c>
      <c r="Z2" s="2" t="s">
        <v>28</v>
      </c>
      <c r="AA2" s="2" t="s">
        <v>29</v>
      </c>
      <c r="AB2" s="2" t="s">
        <v>30</v>
      </c>
      <c r="AC2" s="2" t="s">
        <v>31</v>
      </c>
      <c r="AD2" s="1" t="s">
        <v>42</v>
      </c>
    </row>
    <row r="3" spans="1:30" x14ac:dyDescent="0.3">
      <c r="A3" s="7"/>
      <c r="B3" s="23" t="s">
        <v>0</v>
      </c>
      <c r="C3" s="6" t="s">
        <v>23</v>
      </c>
      <c r="D3" s="20">
        <v>0</v>
      </c>
      <c r="E3" s="20">
        <v>9228.0801990198797</v>
      </c>
      <c r="F3" s="20">
        <v>58436.145755253609</v>
      </c>
      <c r="G3" s="20">
        <v>65774.613780273707</v>
      </c>
      <c r="H3" s="20">
        <v>3.3590568465701088E-4</v>
      </c>
      <c r="I3" s="20">
        <v>1.1977572149013456E-69</v>
      </c>
      <c r="J3" s="20">
        <v>1039.3164664132719</v>
      </c>
      <c r="K3" s="17"/>
      <c r="L3" s="2" t="s">
        <v>0</v>
      </c>
      <c r="M3" s="2" t="s">
        <v>23</v>
      </c>
      <c r="N3" s="3">
        <f t="shared" ref="N3:N34" si="0">D3</f>
        <v>0</v>
      </c>
      <c r="O3" s="3">
        <f t="shared" ref="O3:O34" si="1">E3</f>
        <v>9228.0801990198797</v>
      </c>
      <c r="P3" s="3">
        <f t="shared" ref="P3:P34" si="2">F3</f>
        <v>58436.145755253609</v>
      </c>
      <c r="Q3" s="3">
        <f t="shared" ref="Q3:Q34" si="3">G3</f>
        <v>65774.613780273707</v>
      </c>
      <c r="R3" s="3">
        <f t="shared" ref="R3:R34" si="4">H3</f>
        <v>3.3590568465701088E-4</v>
      </c>
      <c r="S3" s="3">
        <f t="shared" ref="S3:T34" si="5">I3</f>
        <v>1.1977572149013456E-69</v>
      </c>
      <c r="T3" s="3">
        <f t="shared" si="5"/>
        <v>1039.3164664132719</v>
      </c>
      <c r="V3" s="27" t="s">
        <v>0</v>
      </c>
      <c r="W3" s="2" t="s">
        <v>23</v>
      </c>
      <c r="X3" s="2">
        <f>_xlfn.RANK.EQ(Table1[[#This Row],[OLOA]],Table1[[#This Row],[OLOA]:[SSA]],1)</f>
        <v>1</v>
      </c>
      <c r="Y3" s="2">
        <f>_xlfn.RANK.EQ(Table1[[#This Row],[LOA]],Table1[[#This Row],[OLOA]:[SSA]],1)</f>
        <v>5</v>
      </c>
      <c r="Z3" s="2">
        <f>_xlfn.RANK.EQ(Table1[[#This Row],[PSO]],Table1[[#This Row],[OLOA]:[SSA]],1)</f>
        <v>6</v>
      </c>
      <c r="AA3" s="2">
        <f>_xlfn.RANK.EQ(Table1[[#This Row],[GA]],Table1[[#This Row],[OLOA]:[SSA]],1)</f>
        <v>7</v>
      </c>
      <c r="AB3" s="2">
        <f>_xlfn.RANK.EQ(Table1[[#This Row],[GSA]],Table1[[#This Row],[OLOA]:[SSA]],1)</f>
        <v>3</v>
      </c>
      <c r="AC3" s="2">
        <f>_xlfn.RANK.EQ(Table1[[#This Row],[WOA]],Table1[[#This Row],[OLOA]:[SSA]],1)</f>
        <v>2</v>
      </c>
      <c r="AD3" s="2">
        <f>_xlfn.RANK.EQ(Table1[[#This Row],[SSA]],Table1[[#This Row],[OLOA]:[SSA]],1)</f>
        <v>4</v>
      </c>
    </row>
    <row r="4" spans="1:30" x14ac:dyDescent="0.3">
      <c r="A4" s="7"/>
      <c r="B4" s="24"/>
      <c r="C4" s="7" t="s">
        <v>24</v>
      </c>
      <c r="D4" s="21">
        <v>0</v>
      </c>
      <c r="E4" s="21">
        <v>3150.895384600477</v>
      </c>
      <c r="F4" s="21">
        <v>9625.9822762743352</v>
      </c>
      <c r="G4" s="21">
        <v>6767.8639100238206</v>
      </c>
      <c r="H4" s="21">
        <v>1.4694495073920347E-3</v>
      </c>
      <c r="I4" s="21">
        <v>6.5583580022596964E-69</v>
      </c>
      <c r="J4" s="21">
        <v>478.70523792250623</v>
      </c>
      <c r="K4" s="17"/>
      <c r="L4" s="2" t="s">
        <v>0</v>
      </c>
      <c r="M4" s="2" t="s">
        <v>24</v>
      </c>
      <c r="N4" s="3">
        <f t="shared" si="0"/>
        <v>0</v>
      </c>
      <c r="O4" s="3">
        <f t="shared" si="1"/>
        <v>3150.895384600477</v>
      </c>
      <c r="P4" s="3">
        <f t="shared" si="2"/>
        <v>9625.9822762743352</v>
      </c>
      <c r="Q4" s="3">
        <f t="shared" si="3"/>
        <v>6767.8639100238206</v>
      </c>
      <c r="R4" s="3">
        <f t="shared" si="4"/>
        <v>1.4694495073920347E-3</v>
      </c>
      <c r="S4" s="3">
        <f t="shared" si="5"/>
        <v>6.5583580022596964E-69</v>
      </c>
      <c r="T4" s="3">
        <f t="shared" si="5"/>
        <v>478.70523792250623</v>
      </c>
      <c r="V4" s="27"/>
      <c r="W4" s="2" t="s">
        <v>24</v>
      </c>
    </row>
    <row r="5" spans="1:30" x14ac:dyDescent="0.3">
      <c r="A5" s="7"/>
      <c r="B5" s="25"/>
      <c r="C5" s="10" t="s">
        <v>25</v>
      </c>
      <c r="D5" s="22">
        <v>0.38697916666666665</v>
      </c>
      <c r="E5" s="22">
        <v>0.15468750000000001</v>
      </c>
      <c r="F5" s="22">
        <v>0.17135416666666667</v>
      </c>
      <c r="G5" s="22">
        <v>0.38177083333333334</v>
      </c>
      <c r="H5" s="22">
        <v>1.4635416666666667</v>
      </c>
      <c r="I5" s="22">
        <v>0.37031249999999999</v>
      </c>
      <c r="J5" s="22">
        <v>5.572916666666667E-2</v>
      </c>
      <c r="K5" s="18"/>
      <c r="L5" s="2" t="s">
        <v>0</v>
      </c>
      <c r="M5" s="2" t="s">
        <v>25</v>
      </c>
      <c r="N5" s="3">
        <f t="shared" si="0"/>
        <v>0.38697916666666665</v>
      </c>
      <c r="O5" s="3">
        <f t="shared" si="1"/>
        <v>0.15468750000000001</v>
      </c>
      <c r="P5" s="3">
        <f t="shared" si="2"/>
        <v>0.17135416666666667</v>
      </c>
      <c r="Q5" s="3">
        <f t="shared" si="3"/>
        <v>0.38177083333333334</v>
      </c>
      <c r="R5" s="3">
        <f t="shared" si="4"/>
        <v>1.4635416666666667</v>
      </c>
      <c r="S5" s="3">
        <f t="shared" si="5"/>
        <v>0.37031249999999999</v>
      </c>
      <c r="T5" s="3">
        <f t="shared" si="5"/>
        <v>5.572916666666667E-2</v>
      </c>
      <c r="V5" s="27"/>
      <c r="W5" s="2" t="s">
        <v>25</v>
      </c>
    </row>
    <row r="6" spans="1:30" x14ac:dyDescent="0.3">
      <c r="A6" s="7"/>
      <c r="B6" s="23" t="s">
        <v>1</v>
      </c>
      <c r="C6" s="6" t="s">
        <v>23</v>
      </c>
      <c r="D6" s="20">
        <v>2.3196664687480671E-182</v>
      </c>
      <c r="E6" s="20">
        <v>17.036701017451815</v>
      </c>
      <c r="F6" s="20">
        <v>43022742740.294975</v>
      </c>
      <c r="G6" s="20">
        <v>2743208961532.8511</v>
      </c>
      <c r="H6" s="20">
        <v>0.10731585845520156</v>
      </c>
      <c r="I6" s="20">
        <v>1.2188117342626742E-47</v>
      </c>
      <c r="J6" s="20">
        <v>16.140204479309247</v>
      </c>
      <c r="K6" s="17"/>
      <c r="L6" s="2" t="s">
        <v>1</v>
      </c>
      <c r="M6" s="2" t="s">
        <v>23</v>
      </c>
      <c r="N6" s="3">
        <f t="shared" si="0"/>
        <v>2.3196664687480671E-182</v>
      </c>
      <c r="O6" s="3">
        <f t="shared" si="1"/>
        <v>17.036701017451815</v>
      </c>
      <c r="P6" s="3">
        <f t="shared" si="2"/>
        <v>43022742740.294975</v>
      </c>
      <c r="Q6" s="3">
        <f t="shared" si="3"/>
        <v>2743208961532.8511</v>
      </c>
      <c r="R6" s="3">
        <f t="shared" si="4"/>
        <v>0.10731585845520156</v>
      </c>
      <c r="S6" s="3">
        <f t="shared" si="5"/>
        <v>1.2188117342626742E-47</v>
      </c>
      <c r="T6" s="3">
        <f t="shared" si="5"/>
        <v>16.140204479309247</v>
      </c>
      <c r="V6" s="27" t="s">
        <v>1</v>
      </c>
      <c r="W6" s="2" t="s">
        <v>23</v>
      </c>
      <c r="X6" s="2">
        <f>_xlfn.RANK.EQ(Table1[[#This Row],[OLOA]],Table1[[#This Row],[OLOA]:[SSA]],1)</f>
        <v>1</v>
      </c>
      <c r="Y6" s="2">
        <f>_xlfn.RANK.EQ(Table1[[#This Row],[LOA]],Table1[[#This Row],[OLOA]:[SSA]],1)</f>
        <v>5</v>
      </c>
      <c r="Z6" s="2">
        <f>_xlfn.RANK.EQ(Table1[[#This Row],[PSO]],Table1[[#This Row],[OLOA]:[SSA]],1)</f>
        <v>6</v>
      </c>
      <c r="AA6" s="2">
        <f>_xlfn.RANK.EQ(Table1[[#This Row],[GA]],Table1[[#This Row],[OLOA]:[SSA]],1)</f>
        <v>7</v>
      </c>
      <c r="AB6" s="2">
        <f>_xlfn.RANK.EQ(Table1[[#This Row],[GSA]],Table1[[#This Row],[OLOA]:[SSA]],1)</f>
        <v>3</v>
      </c>
      <c r="AC6" s="2">
        <f>_xlfn.RANK.EQ(Table1[[#This Row],[WOA]],Table1[[#This Row],[OLOA]:[SSA]],1)</f>
        <v>2</v>
      </c>
      <c r="AD6" s="2">
        <f>_xlfn.RANK.EQ(Table1[[#This Row],[SSA]],Table1[[#This Row],[OLOA]:[SSA]],1)</f>
        <v>4</v>
      </c>
    </row>
    <row r="7" spans="1:30" x14ac:dyDescent="0.3">
      <c r="A7" s="7"/>
      <c r="B7" s="24"/>
      <c r="C7" s="7" t="s">
        <v>24</v>
      </c>
      <c r="D7" s="21">
        <v>0</v>
      </c>
      <c r="E7" s="21">
        <v>13.218583132705657</v>
      </c>
      <c r="F7" s="21">
        <v>158997594147.87128</v>
      </c>
      <c r="G7" s="21">
        <v>8324185592552.7451</v>
      </c>
      <c r="H7" s="21">
        <v>0.4078583551559134</v>
      </c>
      <c r="I7" s="21">
        <v>3.441790510188139E-47</v>
      </c>
      <c r="J7" s="21">
        <v>2.7207834178246717</v>
      </c>
      <c r="K7" s="17"/>
      <c r="L7" s="2" t="s">
        <v>1</v>
      </c>
      <c r="M7" s="2" t="s">
        <v>24</v>
      </c>
      <c r="N7" s="3">
        <f t="shared" si="0"/>
        <v>0</v>
      </c>
      <c r="O7" s="3">
        <f t="shared" si="1"/>
        <v>13.218583132705657</v>
      </c>
      <c r="P7" s="3">
        <f t="shared" si="2"/>
        <v>158997594147.87128</v>
      </c>
      <c r="Q7" s="3">
        <f t="shared" si="3"/>
        <v>8324185592552.7451</v>
      </c>
      <c r="R7" s="3">
        <f t="shared" si="4"/>
        <v>0.4078583551559134</v>
      </c>
      <c r="S7" s="3">
        <f t="shared" si="5"/>
        <v>3.441790510188139E-47</v>
      </c>
      <c r="T7" s="3">
        <f t="shared" si="5"/>
        <v>2.7207834178246717</v>
      </c>
      <c r="V7" s="27"/>
      <c r="W7" s="2" t="s">
        <v>24</v>
      </c>
    </row>
    <row r="8" spans="1:30" x14ac:dyDescent="0.3">
      <c r="A8" s="7"/>
      <c r="B8" s="25"/>
      <c r="C8" s="10" t="s">
        <v>25</v>
      </c>
      <c r="D8" s="22">
        <v>0.51875000000000004</v>
      </c>
      <c r="E8" s="22">
        <v>0.22083333333333333</v>
      </c>
      <c r="F8" s="22">
        <v>0.2</v>
      </c>
      <c r="G8" s="22">
        <v>0.58906250000000004</v>
      </c>
      <c r="H8" s="22">
        <v>1.5864583333333333</v>
      </c>
      <c r="I8" s="22">
        <v>0.33906249999999999</v>
      </c>
      <c r="J8" s="22">
        <v>8.4375000000000006E-2</v>
      </c>
      <c r="K8" s="18"/>
      <c r="L8" s="2" t="s">
        <v>1</v>
      </c>
      <c r="M8" s="2" t="s">
        <v>25</v>
      </c>
      <c r="N8" s="3">
        <f t="shared" si="0"/>
        <v>0.51875000000000004</v>
      </c>
      <c r="O8" s="3">
        <f t="shared" si="1"/>
        <v>0.22083333333333333</v>
      </c>
      <c r="P8" s="3">
        <f t="shared" si="2"/>
        <v>0.2</v>
      </c>
      <c r="Q8" s="3">
        <f t="shared" si="3"/>
        <v>0.58906250000000004</v>
      </c>
      <c r="R8" s="3">
        <f t="shared" si="4"/>
        <v>1.5864583333333333</v>
      </c>
      <c r="S8" s="3">
        <f t="shared" si="5"/>
        <v>0.33906249999999999</v>
      </c>
      <c r="T8" s="3">
        <f t="shared" si="5"/>
        <v>8.4375000000000006E-2</v>
      </c>
      <c r="V8" s="27"/>
      <c r="W8" s="2" t="s">
        <v>25</v>
      </c>
    </row>
    <row r="9" spans="1:30" x14ac:dyDescent="0.3">
      <c r="A9" s="7"/>
      <c r="B9" s="23" t="s">
        <v>2</v>
      </c>
      <c r="C9" s="6" t="s">
        <v>23</v>
      </c>
      <c r="D9" s="20">
        <v>0</v>
      </c>
      <c r="E9" s="20">
        <v>17892.366326632877</v>
      </c>
      <c r="F9" s="20">
        <v>78433.720282710696</v>
      </c>
      <c r="G9" s="20">
        <v>139185.76470607074</v>
      </c>
      <c r="H9" s="20">
        <v>971.15832866660389</v>
      </c>
      <c r="I9" s="20">
        <v>38012.47167264251</v>
      </c>
      <c r="J9" s="20">
        <v>3861.485469734464</v>
      </c>
      <c r="K9" s="17"/>
      <c r="L9" s="2" t="s">
        <v>2</v>
      </c>
      <c r="M9" s="2" t="s">
        <v>23</v>
      </c>
      <c r="N9" s="3">
        <f t="shared" si="0"/>
        <v>0</v>
      </c>
      <c r="O9" s="3">
        <f t="shared" si="1"/>
        <v>17892.366326632877</v>
      </c>
      <c r="P9" s="3">
        <f t="shared" si="2"/>
        <v>78433.720282710696</v>
      </c>
      <c r="Q9" s="3">
        <f t="shared" si="3"/>
        <v>139185.76470607074</v>
      </c>
      <c r="R9" s="3">
        <f t="shared" si="4"/>
        <v>971.15832866660389</v>
      </c>
      <c r="S9" s="3">
        <f t="shared" si="5"/>
        <v>38012.47167264251</v>
      </c>
      <c r="T9" s="3">
        <f t="shared" si="5"/>
        <v>3861.485469734464</v>
      </c>
      <c r="V9" s="27" t="s">
        <v>2</v>
      </c>
      <c r="W9" s="2" t="s">
        <v>23</v>
      </c>
      <c r="X9" s="2">
        <f>_xlfn.RANK.EQ(Table1[[#This Row],[OLOA]],Table1[[#This Row],[OLOA]:[SSA]],1)</f>
        <v>1</v>
      </c>
      <c r="Y9" s="2">
        <f>_xlfn.RANK.EQ(Table1[[#This Row],[LOA]],Table1[[#This Row],[OLOA]:[SSA]],1)</f>
        <v>4</v>
      </c>
      <c r="Z9" s="2">
        <f>_xlfn.RANK.EQ(Table1[[#This Row],[PSO]],Table1[[#This Row],[OLOA]:[SSA]],1)</f>
        <v>6</v>
      </c>
      <c r="AA9" s="2">
        <f>_xlfn.RANK.EQ(Table1[[#This Row],[GA]],Table1[[#This Row],[OLOA]:[SSA]],1)</f>
        <v>7</v>
      </c>
      <c r="AB9" s="2">
        <f>_xlfn.RANK.EQ(Table1[[#This Row],[GSA]],Table1[[#This Row],[OLOA]:[SSA]],1)</f>
        <v>2</v>
      </c>
      <c r="AC9" s="2">
        <f>_xlfn.RANK.EQ(Table1[[#This Row],[WOA]],Table1[[#This Row],[OLOA]:[SSA]],1)</f>
        <v>5</v>
      </c>
      <c r="AD9" s="2">
        <f>_xlfn.RANK.EQ(Table1[[#This Row],[SSA]],Table1[[#This Row],[OLOA]:[SSA]],1)</f>
        <v>3</v>
      </c>
    </row>
    <row r="10" spans="1:30" x14ac:dyDescent="0.3">
      <c r="A10" s="7"/>
      <c r="B10" s="24"/>
      <c r="C10" s="7" t="s">
        <v>24</v>
      </c>
      <c r="D10" s="21">
        <v>0</v>
      </c>
      <c r="E10" s="21">
        <v>8985.7432606745388</v>
      </c>
      <c r="F10" s="21">
        <v>12030.800295913175</v>
      </c>
      <c r="G10" s="21">
        <v>42713.654650096112</v>
      </c>
      <c r="H10" s="21">
        <v>338.76939748203557</v>
      </c>
      <c r="I10" s="21">
        <v>14103.220645885789</v>
      </c>
      <c r="J10" s="21">
        <v>1901.4737849750584</v>
      </c>
      <c r="K10" s="17"/>
      <c r="L10" s="2" t="s">
        <v>2</v>
      </c>
      <c r="M10" s="2" t="s">
        <v>24</v>
      </c>
      <c r="N10" s="3">
        <f t="shared" si="0"/>
        <v>0</v>
      </c>
      <c r="O10" s="3">
        <f t="shared" si="1"/>
        <v>8985.7432606745388</v>
      </c>
      <c r="P10" s="3">
        <f t="shared" si="2"/>
        <v>12030.800295913175</v>
      </c>
      <c r="Q10" s="3">
        <f t="shared" si="3"/>
        <v>42713.654650096112</v>
      </c>
      <c r="R10" s="3">
        <f t="shared" si="4"/>
        <v>338.76939748203557</v>
      </c>
      <c r="S10" s="3">
        <f t="shared" si="5"/>
        <v>14103.220645885789</v>
      </c>
      <c r="T10" s="3">
        <f t="shared" si="5"/>
        <v>1901.4737849750584</v>
      </c>
      <c r="V10" s="27"/>
      <c r="W10" s="2" t="s">
        <v>24</v>
      </c>
    </row>
    <row r="11" spans="1:30" x14ac:dyDescent="0.3">
      <c r="A11" s="7"/>
      <c r="B11" s="25"/>
      <c r="C11" s="10" t="s">
        <v>25</v>
      </c>
      <c r="D11" s="22">
        <v>2.2859375000000002</v>
      </c>
      <c r="E11" s="22">
        <v>0.79583333333333328</v>
      </c>
      <c r="F11" s="22">
        <v>0.7739583333333333</v>
      </c>
      <c r="G11" s="22">
        <v>0.63645833333333335</v>
      </c>
      <c r="H11" s="22">
        <v>1.5697916666666667</v>
      </c>
      <c r="I11" s="22">
        <v>0.84687500000000004</v>
      </c>
      <c r="J11" s="22">
        <v>0.49375000000000002</v>
      </c>
      <c r="K11" s="18"/>
      <c r="L11" s="2" t="s">
        <v>2</v>
      </c>
      <c r="M11" s="2" t="s">
        <v>25</v>
      </c>
      <c r="N11" s="3">
        <f t="shared" si="0"/>
        <v>2.2859375000000002</v>
      </c>
      <c r="O11" s="3">
        <f t="shared" si="1"/>
        <v>0.79583333333333328</v>
      </c>
      <c r="P11" s="3">
        <f t="shared" si="2"/>
        <v>0.7739583333333333</v>
      </c>
      <c r="Q11" s="3">
        <f t="shared" si="3"/>
        <v>0.63645833333333335</v>
      </c>
      <c r="R11" s="3">
        <f t="shared" si="4"/>
        <v>1.5697916666666667</v>
      </c>
      <c r="S11" s="3">
        <f t="shared" si="5"/>
        <v>0.84687500000000004</v>
      </c>
      <c r="T11" s="3">
        <f t="shared" si="5"/>
        <v>0.49375000000000002</v>
      </c>
      <c r="V11" s="27"/>
      <c r="W11" s="2" t="s">
        <v>25</v>
      </c>
    </row>
    <row r="12" spans="1:30" x14ac:dyDescent="0.3">
      <c r="A12" s="7"/>
      <c r="B12" s="23" t="s">
        <v>3</v>
      </c>
      <c r="C12" s="6" t="s">
        <v>23</v>
      </c>
      <c r="D12" s="20">
        <v>1.36260704625838E-201</v>
      </c>
      <c r="E12" s="20">
        <v>35.63972503067987</v>
      </c>
      <c r="F12" s="20">
        <v>87.435938246308552</v>
      </c>
      <c r="G12" s="20">
        <v>79.515962523731844</v>
      </c>
      <c r="H12" s="20">
        <v>7.0111502473037293</v>
      </c>
      <c r="I12" s="20">
        <v>45.691882626444212</v>
      </c>
      <c r="J12" s="20">
        <v>16.607764105894535</v>
      </c>
      <c r="K12" s="17"/>
      <c r="L12" s="2" t="s">
        <v>3</v>
      </c>
      <c r="M12" s="2" t="s">
        <v>23</v>
      </c>
      <c r="N12" s="3">
        <f t="shared" si="0"/>
        <v>1.36260704625838E-201</v>
      </c>
      <c r="O12" s="3">
        <f t="shared" si="1"/>
        <v>35.63972503067987</v>
      </c>
      <c r="P12" s="3">
        <f t="shared" si="2"/>
        <v>87.435938246308552</v>
      </c>
      <c r="Q12" s="3">
        <f t="shared" si="3"/>
        <v>79.515962523731844</v>
      </c>
      <c r="R12" s="3">
        <f t="shared" si="4"/>
        <v>7.0111502473037293</v>
      </c>
      <c r="S12" s="3">
        <f t="shared" si="5"/>
        <v>45.691882626444212</v>
      </c>
      <c r="T12" s="3">
        <f t="shared" si="5"/>
        <v>16.607764105894535</v>
      </c>
      <c r="V12" s="27" t="s">
        <v>3</v>
      </c>
      <c r="W12" s="2" t="s">
        <v>23</v>
      </c>
      <c r="X12" s="2">
        <f>_xlfn.RANK.EQ(Table1[[#This Row],[OLOA]],Table1[[#This Row],[OLOA]:[SSA]],1)</f>
        <v>1</v>
      </c>
      <c r="Y12" s="2">
        <f>_xlfn.RANK.EQ(Table1[[#This Row],[LOA]],Table1[[#This Row],[OLOA]:[SSA]],1)</f>
        <v>4</v>
      </c>
      <c r="Z12" s="2">
        <f>_xlfn.RANK.EQ(Table1[[#This Row],[PSO]],Table1[[#This Row],[OLOA]:[SSA]],1)</f>
        <v>7</v>
      </c>
      <c r="AA12" s="2">
        <f>_xlfn.RANK.EQ(Table1[[#This Row],[GA]],Table1[[#This Row],[OLOA]:[SSA]],1)</f>
        <v>6</v>
      </c>
      <c r="AB12" s="2">
        <f>_xlfn.RANK.EQ(Table1[[#This Row],[GSA]],Table1[[#This Row],[OLOA]:[SSA]],1)</f>
        <v>2</v>
      </c>
      <c r="AC12" s="2">
        <f>_xlfn.RANK.EQ(Table1[[#This Row],[WOA]],Table1[[#This Row],[OLOA]:[SSA]],1)</f>
        <v>5</v>
      </c>
      <c r="AD12" s="2">
        <f>_xlfn.RANK.EQ(Table1[[#This Row],[SSA]],Table1[[#This Row],[OLOA]:[SSA]],1)</f>
        <v>3</v>
      </c>
    </row>
    <row r="13" spans="1:30" x14ac:dyDescent="0.3">
      <c r="A13" s="7"/>
      <c r="B13" s="24"/>
      <c r="C13" s="7" t="s">
        <v>24</v>
      </c>
      <c r="D13" s="21">
        <v>0</v>
      </c>
      <c r="E13" s="21">
        <v>6.5015427959256913</v>
      </c>
      <c r="F13" s="21">
        <v>4.3880485392112147</v>
      </c>
      <c r="G13" s="21">
        <v>4.8209816643729111</v>
      </c>
      <c r="H13" s="21">
        <v>1.5619696802735357</v>
      </c>
      <c r="I13" s="21">
        <v>31.514371888578474</v>
      </c>
      <c r="J13" s="21">
        <v>2.7240438222731784</v>
      </c>
      <c r="K13" s="17"/>
      <c r="L13" s="2" t="s">
        <v>3</v>
      </c>
      <c r="M13" s="2" t="s">
        <v>24</v>
      </c>
      <c r="N13" s="3">
        <f t="shared" si="0"/>
        <v>0</v>
      </c>
      <c r="O13" s="3">
        <f t="shared" si="1"/>
        <v>6.5015427959256913</v>
      </c>
      <c r="P13" s="3">
        <f t="shared" si="2"/>
        <v>4.3880485392112147</v>
      </c>
      <c r="Q13" s="3">
        <f t="shared" si="3"/>
        <v>4.8209816643729111</v>
      </c>
      <c r="R13" s="3">
        <f t="shared" si="4"/>
        <v>1.5619696802735357</v>
      </c>
      <c r="S13" s="3">
        <f t="shared" si="5"/>
        <v>31.514371888578474</v>
      </c>
      <c r="T13" s="3">
        <f t="shared" si="5"/>
        <v>2.7240438222731784</v>
      </c>
      <c r="V13" s="27"/>
      <c r="W13" s="2" t="s">
        <v>24</v>
      </c>
    </row>
    <row r="14" spans="1:30" x14ac:dyDescent="0.3">
      <c r="A14" s="7"/>
      <c r="B14" s="25"/>
      <c r="C14" s="10" t="s">
        <v>25</v>
      </c>
      <c r="D14" s="22">
        <v>0.41197916666666667</v>
      </c>
      <c r="E14" s="22">
        <v>0.20729166666666668</v>
      </c>
      <c r="F14" s="22">
        <v>0.19375000000000001</v>
      </c>
      <c r="G14" s="22">
        <v>0.49739583333333331</v>
      </c>
      <c r="H14" s="22">
        <v>1.34375</v>
      </c>
      <c r="I14" s="22">
        <v>0.30937500000000001</v>
      </c>
      <c r="J14" s="22">
        <v>5.7812500000000003E-2</v>
      </c>
      <c r="K14" s="18"/>
      <c r="L14" s="2" t="s">
        <v>3</v>
      </c>
      <c r="M14" s="2" t="s">
        <v>25</v>
      </c>
      <c r="N14" s="3">
        <f t="shared" si="0"/>
        <v>0.41197916666666667</v>
      </c>
      <c r="O14" s="3">
        <f t="shared" si="1"/>
        <v>0.20729166666666668</v>
      </c>
      <c r="P14" s="3">
        <f t="shared" si="2"/>
        <v>0.19375000000000001</v>
      </c>
      <c r="Q14" s="3">
        <f t="shared" si="3"/>
        <v>0.49739583333333331</v>
      </c>
      <c r="R14" s="3">
        <f t="shared" si="4"/>
        <v>1.34375</v>
      </c>
      <c r="S14" s="3">
        <f t="shared" si="5"/>
        <v>0.30937500000000001</v>
      </c>
      <c r="T14" s="3">
        <f t="shared" si="5"/>
        <v>5.7812500000000003E-2</v>
      </c>
      <c r="V14" s="27"/>
      <c r="W14" s="2" t="s">
        <v>25</v>
      </c>
    </row>
    <row r="15" spans="1:30" x14ac:dyDescent="0.3">
      <c r="A15" s="7"/>
      <c r="B15" s="23" t="s">
        <v>4</v>
      </c>
      <c r="C15" s="6" t="s">
        <v>23</v>
      </c>
      <c r="D15" s="20">
        <v>28.959416849945114</v>
      </c>
      <c r="E15" s="20">
        <v>950134.97635929636</v>
      </c>
      <c r="F15" s="20">
        <v>197156955.10678145</v>
      </c>
      <c r="G15" s="20">
        <v>229148958.46257055</v>
      </c>
      <c r="H15" s="20">
        <v>79.581673185344997</v>
      </c>
      <c r="I15" s="20">
        <v>28.023927190485431</v>
      </c>
      <c r="J15" s="20">
        <v>106643.92743197424</v>
      </c>
      <c r="K15" s="19"/>
      <c r="L15" s="2" t="s">
        <v>4</v>
      </c>
      <c r="M15" s="2" t="s">
        <v>23</v>
      </c>
      <c r="N15" s="3">
        <f t="shared" si="0"/>
        <v>28.959416849945114</v>
      </c>
      <c r="O15" s="3">
        <f t="shared" si="1"/>
        <v>950134.97635929636</v>
      </c>
      <c r="P15" s="3">
        <f t="shared" si="2"/>
        <v>197156955.10678145</v>
      </c>
      <c r="Q15" s="3">
        <f t="shared" si="3"/>
        <v>229148958.46257055</v>
      </c>
      <c r="R15" s="3">
        <f t="shared" si="4"/>
        <v>79.581673185344997</v>
      </c>
      <c r="S15" s="3">
        <f t="shared" si="5"/>
        <v>28.023927190485431</v>
      </c>
      <c r="T15" s="3">
        <f t="shared" si="5"/>
        <v>106643.92743197424</v>
      </c>
      <c r="V15" s="27" t="s">
        <v>4</v>
      </c>
      <c r="W15" s="2" t="s">
        <v>23</v>
      </c>
      <c r="X15" s="2">
        <f>_xlfn.RANK.EQ(Table1[[#This Row],[OLOA]],Table1[[#This Row],[OLOA]:[SSA]],1)</f>
        <v>2</v>
      </c>
      <c r="Y15" s="2">
        <f>_xlfn.RANK.EQ(Table1[[#This Row],[LOA]],Table1[[#This Row],[OLOA]:[SSA]],1)</f>
        <v>5</v>
      </c>
      <c r="Z15" s="2">
        <f>_xlfn.RANK.EQ(Table1[[#This Row],[PSO]],Table1[[#This Row],[OLOA]:[SSA]],1)</f>
        <v>6</v>
      </c>
      <c r="AA15" s="2">
        <f>_xlfn.RANK.EQ(Table1[[#This Row],[GA]],Table1[[#This Row],[OLOA]:[SSA]],1)</f>
        <v>7</v>
      </c>
      <c r="AB15" s="2">
        <f>_xlfn.RANK.EQ(Table1[[#This Row],[GSA]],Table1[[#This Row],[OLOA]:[SSA]],1)</f>
        <v>3</v>
      </c>
      <c r="AC15" s="2">
        <f>_xlfn.RANK.EQ(Table1[[#This Row],[WOA]],Table1[[#This Row],[OLOA]:[SSA]],1)</f>
        <v>1</v>
      </c>
      <c r="AD15" s="2">
        <f>_xlfn.RANK.EQ(Table1[[#This Row],[SSA]],Table1[[#This Row],[OLOA]:[SSA]],1)</f>
        <v>4</v>
      </c>
    </row>
    <row r="16" spans="1:30" x14ac:dyDescent="0.3">
      <c r="A16" s="7"/>
      <c r="B16" s="24"/>
      <c r="C16" s="7" t="s">
        <v>24</v>
      </c>
      <c r="D16" s="21">
        <v>1.844932729953927E-2</v>
      </c>
      <c r="E16" s="21">
        <v>855338.4909692537</v>
      </c>
      <c r="F16" s="21">
        <v>60201972.549006484</v>
      </c>
      <c r="G16" s="21">
        <v>32864512.828567259</v>
      </c>
      <c r="H16" s="21">
        <v>76.037956229217542</v>
      </c>
      <c r="I16" s="21">
        <v>0.35853635580963528</v>
      </c>
      <c r="J16" s="21">
        <v>62357.113524868473</v>
      </c>
      <c r="K16" s="17"/>
      <c r="L16" s="2" t="s">
        <v>4</v>
      </c>
      <c r="M16" s="2" t="s">
        <v>24</v>
      </c>
      <c r="N16" s="3">
        <f t="shared" si="0"/>
        <v>1.844932729953927E-2</v>
      </c>
      <c r="O16" s="3">
        <f t="shared" si="1"/>
        <v>855338.4909692537</v>
      </c>
      <c r="P16" s="3">
        <f t="shared" si="2"/>
        <v>60201972.549006484</v>
      </c>
      <c r="Q16" s="3">
        <f t="shared" si="3"/>
        <v>32864512.828567259</v>
      </c>
      <c r="R16" s="3">
        <f t="shared" si="4"/>
        <v>76.037956229217542</v>
      </c>
      <c r="S16" s="3">
        <f t="shared" si="5"/>
        <v>0.35853635580963528</v>
      </c>
      <c r="T16" s="3">
        <f t="shared" si="5"/>
        <v>62357.113524868473</v>
      </c>
      <c r="V16" s="27"/>
      <c r="W16" s="2" t="s">
        <v>24</v>
      </c>
    </row>
    <row r="17" spans="1:30" x14ac:dyDescent="0.3">
      <c r="A17" s="7"/>
      <c r="B17" s="25"/>
      <c r="C17" s="10" t="s">
        <v>25</v>
      </c>
      <c r="D17" s="22">
        <v>0.82916666666666672</v>
      </c>
      <c r="E17" s="22">
        <v>0.31302083333333336</v>
      </c>
      <c r="F17" s="22">
        <v>0.30729166666666669</v>
      </c>
      <c r="G17" s="22">
        <v>0.54947916666666663</v>
      </c>
      <c r="H17" s="22">
        <v>1.3192708333333334</v>
      </c>
      <c r="I17" s="22">
        <v>0.4140625</v>
      </c>
      <c r="J17" s="22">
        <v>0.18124999999999999</v>
      </c>
      <c r="K17" s="18"/>
      <c r="L17" s="2" t="s">
        <v>4</v>
      </c>
      <c r="M17" s="2" t="s">
        <v>25</v>
      </c>
      <c r="N17" s="3">
        <f t="shared" si="0"/>
        <v>0.82916666666666672</v>
      </c>
      <c r="O17" s="3">
        <f t="shared" si="1"/>
        <v>0.31302083333333336</v>
      </c>
      <c r="P17" s="3">
        <f t="shared" si="2"/>
        <v>0.30729166666666669</v>
      </c>
      <c r="Q17" s="3">
        <f t="shared" si="3"/>
        <v>0.54947916666666663</v>
      </c>
      <c r="R17" s="3">
        <f t="shared" si="4"/>
        <v>1.3192708333333334</v>
      </c>
      <c r="S17" s="3">
        <f t="shared" si="5"/>
        <v>0.4140625</v>
      </c>
      <c r="T17" s="3">
        <f t="shared" si="5"/>
        <v>0.18124999999999999</v>
      </c>
      <c r="V17" s="27"/>
      <c r="W17" s="2" t="s">
        <v>25</v>
      </c>
    </row>
    <row r="18" spans="1:30" x14ac:dyDescent="0.3">
      <c r="A18" s="7"/>
      <c r="B18" s="23" t="s">
        <v>5</v>
      </c>
      <c r="C18" s="6" t="s">
        <v>23</v>
      </c>
      <c r="D18" s="20">
        <v>5.4798580708115585</v>
      </c>
      <c r="E18" s="20">
        <v>8266.0485154733269</v>
      </c>
      <c r="F18" s="20">
        <v>61098.891276920927</v>
      </c>
      <c r="G18" s="20">
        <v>64097.183707227581</v>
      </c>
      <c r="H18" s="20">
        <v>3.8689371170420109E-3</v>
      </c>
      <c r="I18" s="20">
        <v>0.38180382828993148</v>
      </c>
      <c r="J18" s="20">
        <v>1064.5659171460934</v>
      </c>
      <c r="K18" s="19"/>
      <c r="L18" s="2" t="s">
        <v>5</v>
      </c>
      <c r="M18" s="2" t="s">
        <v>23</v>
      </c>
      <c r="N18" s="3">
        <f t="shared" si="0"/>
        <v>5.4798580708115585</v>
      </c>
      <c r="O18" s="3">
        <f t="shared" si="1"/>
        <v>8266.0485154733269</v>
      </c>
      <c r="P18" s="3">
        <f t="shared" si="2"/>
        <v>61098.891276920927</v>
      </c>
      <c r="Q18" s="3">
        <f t="shared" si="3"/>
        <v>64097.183707227581</v>
      </c>
      <c r="R18" s="3">
        <f t="shared" si="4"/>
        <v>3.8689371170420109E-3</v>
      </c>
      <c r="S18" s="3">
        <f t="shared" si="5"/>
        <v>0.38180382828993148</v>
      </c>
      <c r="T18" s="3">
        <f t="shared" si="5"/>
        <v>1064.5659171460934</v>
      </c>
      <c r="V18" s="27" t="s">
        <v>5</v>
      </c>
      <c r="W18" s="2" t="s">
        <v>23</v>
      </c>
      <c r="X18" s="2">
        <f>_xlfn.RANK.EQ(Table1[[#This Row],[OLOA]],Table1[[#This Row],[OLOA]:[SSA]],1)</f>
        <v>3</v>
      </c>
      <c r="Y18" s="2">
        <f>_xlfn.RANK.EQ(Table1[[#This Row],[LOA]],Table1[[#This Row],[OLOA]:[SSA]],1)</f>
        <v>5</v>
      </c>
      <c r="Z18" s="2">
        <f>_xlfn.RANK.EQ(Table1[[#This Row],[PSO]],Table1[[#This Row],[OLOA]:[SSA]],1)</f>
        <v>6</v>
      </c>
      <c r="AA18" s="2">
        <f>_xlfn.RANK.EQ(Table1[[#This Row],[GA]],Table1[[#This Row],[OLOA]:[SSA]],1)</f>
        <v>7</v>
      </c>
      <c r="AB18" s="2">
        <f>_xlfn.RANK.EQ(Table1[[#This Row],[GSA]],Table1[[#This Row],[OLOA]:[SSA]],1)</f>
        <v>1</v>
      </c>
      <c r="AC18" s="2">
        <f>_xlfn.RANK.EQ(Table1[[#This Row],[WOA]],Table1[[#This Row],[OLOA]:[SSA]],1)</f>
        <v>2</v>
      </c>
      <c r="AD18" s="2">
        <f>_xlfn.RANK.EQ(Table1[[#This Row],[SSA]],Table1[[#This Row],[OLOA]:[SSA]],1)</f>
        <v>4</v>
      </c>
    </row>
    <row r="19" spans="1:30" x14ac:dyDescent="0.3">
      <c r="A19" s="7"/>
      <c r="B19" s="24"/>
      <c r="C19" s="7" t="s">
        <v>24</v>
      </c>
      <c r="D19" s="21">
        <v>0.36336953872280853</v>
      </c>
      <c r="E19" s="21">
        <v>2261.7846762209774</v>
      </c>
      <c r="F19" s="21">
        <v>7908.7252813496925</v>
      </c>
      <c r="G19" s="21">
        <v>9098.1494891040675</v>
      </c>
      <c r="H19" s="21">
        <v>2.1126033541109372E-2</v>
      </c>
      <c r="I19" s="21">
        <v>0.24524123110037072</v>
      </c>
      <c r="J19" s="21">
        <v>582.93791478582398</v>
      </c>
      <c r="K19" s="17"/>
      <c r="L19" s="2" t="s">
        <v>5</v>
      </c>
      <c r="M19" s="2" t="s">
        <v>24</v>
      </c>
      <c r="N19" s="3">
        <f t="shared" si="0"/>
        <v>0.36336953872280853</v>
      </c>
      <c r="O19" s="3">
        <f t="shared" si="1"/>
        <v>2261.7846762209774</v>
      </c>
      <c r="P19" s="3">
        <f t="shared" si="2"/>
        <v>7908.7252813496925</v>
      </c>
      <c r="Q19" s="3">
        <f t="shared" si="3"/>
        <v>9098.1494891040675</v>
      </c>
      <c r="R19" s="3">
        <f t="shared" si="4"/>
        <v>2.1126033541109372E-2</v>
      </c>
      <c r="S19" s="3">
        <f t="shared" si="5"/>
        <v>0.24524123110037072</v>
      </c>
      <c r="T19" s="3">
        <f t="shared" si="5"/>
        <v>582.93791478582398</v>
      </c>
      <c r="V19" s="27"/>
      <c r="W19" s="2" t="s">
        <v>24</v>
      </c>
    </row>
    <row r="20" spans="1:30" x14ac:dyDescent="0.3">
      <c r="A20" s="7"/>
      <c r="B20" s="25"/>
      <c r="C20" s="10" t="s">
        <v>25</v>
      </c>
      <c r="D20" s="22">
        <v>0.44322916666666667</v>
      </c>
      <c r="E20" s="22">
        <v>0.23177083333333334</v>
      </c>
      <c r="F20" s="22">
        <v>0.19791666666666666</v>
      </c>
      <c r="G20" s="22">
        <v>0.47343750000000001</v>
      </c>
      <c r="H20" s="22">
        <v>1.6125</v>
      </c>
      <c r="I20" s="22">
        <v>0.31093749999999998</v>
      </c>
      <c r="J20" s="22">
        <v>7.1354166666666663E-2</v>
      </c>
      <c r="K20" s="18"/>
      <c r="L20" s="2" t="s">
        <v>5</v>
      </c>
      <c r="M20" s="2" t="s">
        <v>25</v>
      </c>
      <c r="N20" s="3">
        <f t="shared" si="0"/>
        <v>0.44322916666666667</v>
      </c>
      <c r="O20" s="3">
        <f t="shared" si="1"/>
        <v>0.23177083333333334</v>
      </c>
      <c r="P20" s="3">
        <f t="shared" si="2"/>
        <v>0.19791666666666666</v>
      </c>
      <c r="Q20" s="3">
        <f t="shared" si="3"/>
        <v>0.47343750000000001</v>
      </c>
      <c r="R20" s="3">
        <f t="shared" si="4"/>
        <v>1.6125</v>
      </c>
      <c r="S20" s="3">
        <f t="shared" si="5"/>
        <v>0.31093749999999998</v>
      </c>
      <c r="T20" s="3">
        <f t="shared" si="5"/>
        <v>7.1354166666666663E-2</v>
      </c>
      <c r="V20" s="27"/>
      <c r="W20" s="2" t="s">
        <v>25</v>
      </c>
    </row>
    <row r="21" spans="1:30" x14ac:dyDescent="0.3">
      <c r="A21" s="7"/>
      <c r="B21" s="23" t="s">
        <v>6</v>
      </c>
      <c r="C21" s="6" t="s">
        <v>23</v>
      </c>
      <c r="D21" s="20">
        <v>3.6868431400316017E-2</v>
      </c>
      <c r="E21" s="20">
        <v>0.13142462623372916</v>
      </c>
      <c r="F21" s="20">
        <v>94.473765710146964</v>
      </c>
      <c r="G21" s="20">
        <v>119.94572555420645</v>
      </c>
      <c r="H21" s="20">
        <v>8.3559419454368053E-2</v>
      </c>
      <c r="I21" s="20">
        <v>3.3873582351457042E-3</v>
      </c>
      <c r="J21" s="20">
        <v>0.35988510048623717</v>
      </c>
      <c r="K21" s="19"/>
      <c r="L21" s="2" t="s">
        <v>6</v>
      </c>
      <c r="M21" s="2" t="s">
        <v>23</v>
      </c>
      <c r="N21" s="3">
        <f t="shared" si="0"/>
        <v>3.6868431400316017E-2</v>
      </c>
      <c r="O21" s="3">
        <f t="shared" si="1"/>
        <v>0.13142462623372916</v>
      </c>
      <c r="P21" s="3">
        <f t="shared" si="2"/>
        <v>94.473765710146964</v>
      </c>
      <c r="Q21" s="3">
        <f t="shared" si="3"/>
        <v>119.94572555420645</v>
      </c>
      <c r="R21" s="3">
        <f t="shared" si="4"/>
        <v>8.3559419454368053E-2</v>
      </c>
      <c r="S21" s="3">
        <f t="shared" si="5"/>
        <v>3.3873582351457042E-3</v>
      </c>
      <c r="T21" s="3">
        <f t="shared" si="5"/>
        <v>0.35988510048623717</v>
      </c>
      <c r="V21" s="27" t="s">
        <v>6</v>
      </c>
      <c r="W21" s="2" t="s">
        <v>23</v>
      </c>
      <c r="X21" s="2">
        <f>_xlfn.RANK.EQ(Table1[[#This Row],[OLOA]],Table1[[#This Row],[OLOA]:[SSA]],1)</f>
        <v>2</v>
      </c>
      <c r="Y21" s="2">
        <f>_xlfn.RANK.EQ(Table1[[#This Row],[LOA]],Table1[[#This Row],[OLOA]:[SSA]],1)</f>
        <v>4</v>
      </c>
      <c r="Z21" s="2">
        <f>_xlfn.RANK.EQ(Table1[[#This Row],[PSO]],Table1[[#This Row],[OLOA]:[SSA]],1)</f>
        <v>6</v>
      </c>
      <c r="AA21" s="2">
        <f>_xlfn.RANK.EQ(Table1[[#This Row],[GA]],Table1[[#This Row],[OLOA]:[SSA]],1)</f>
        <v>7</v>
      </c>
      <c r="AB21" s="2">
        <f>_xlfn.RANK.EQ(Table1[[#This Row],[GSA]],Table1[[#This Row],[OLOA]:[SSA]],1)</f>
        <v>3</v>
      </c>
      <c r="AC21" s="2">
        <f>_xlfn.RANK.EQ(Table1[[#This Row],[WOA]],Table1[[#This Row],[OLOA]:[SSA]],1)</f>
        <v>1</v>
      </c>
      <c r="AD21" s="2">
        <f>_xlfn.RANK.EQ(Table1[[#This Row],[SSA]],Table1[[#This Row],[OLOA]:[SSA]],1)</f>
        <v>5</v>
      </c>
    </row>
    <row r="22" spans="1:30" x14ac:dyDescent="0.3">
      <c r="A22" s="7"/>
      <c r="B22" s="24"/>
      <c r="C22" s="7" t="s">
        <v>24</v>
      </c>
      <c r="D22" s="21">
        <v>3.3926307025255197E-2</v>
      </c>
      <c r="E22" s="21">
        <v>5.0555567925268927E-2</v>
      </c>
      <c r="F22" s="21">
        <v>23.032418890787216</v>
      </c>
      <c r="G22" s="21">
        <v>22.883045385691805</v>
      </c>
      <c r="H22" s="21">
        <v>3.4650179136966518E-2</v>
      </c>
      <c r="I22" s="21">
        <v>3.5350462870202153E-3</v>
      </c>
      <c r="J22" s="21">
        <v>0.21671002193386554</v>
      </c>
      <c r="K22" s="17"/>
      <c r="L22" s="2" t="s">
        <v>6</v>
      </c>
      <c r="M22" s="2" t="s">
        <v>24</v>
      </c>
      <c r="N22" s="3">
        <f t="shared" si="0"/>
        <v>3.3926307025255197E-2</v>
      </c>
      <c r="O22" s="3">
        <f t="shared" si="1"/>
        <v>5.0555567925268927E-2</v>
      </c>
      <c r="P22" s="3">
        <f t="shared" si="2"/>
        <v>23.032418890787216</v>
      </c>
      <c r="Q22" s="3">
        <f t="shared" si="3"/>
        <v>22.883045385691805</v>
      </c>
      <c r="R22" s="3">
        <f t="shared" si="4"/>
        <v>3.4650179136966518E-2</v>
      </c>
      <c r="S22" s="3">
        <f t="shared" si="5"/>
        <v>3.5350462870202153E-3</v>
      </c>
      <c r="T22" s="3">
        <f t="shared" si="5"/>
        <v>0.21671002193386554</v>
      </c>
      <c r="V22" s="27"/>
      <c r="W22" s="2" t="s">
        <v>24</v>
      </c>
    </row>
    <row r="23" spans="1:30" x14ac:dyDescent="0.3">
      <c r="A23" s="7"/>
      <c r="B23" s="25"/>
      <c r="C23" s="10" t="s">
        <v>25</v>
      </c>
      <c r="D23" s="22">
        <v>1.3307291666666667</v>
      </c>
      <c r="E23" s="22">
        <v>0.39635416666666667</v>
      </c>
      <c r="F23" s="22">
        <v>0.50624999999999998</v>
      </c>
      <c r="G23" s="22">
        <v>0.51302083333333337</v>
      </c>
      <c r="H23" s="22">
        <v>1.3411458333333333</v>
      </c>
      <c r="I23" s="22">
        <v>0.54583333333333328</v>
      </c>
      <c r="J23" s="22">
        <v>0.27656249999999999</v>
      </c>
      <c r="K23" s="18"/>
      <c r="L23" s="2" t="s">
        <v>6</v>
      </c>
      <c r="M23" s="2" t="s">
        <v>25</v>
      </c>
      <c r="N23" s="3">
        <f t="shared" si="0"/>
        <v>1.3307291666666667</v>
      </c>
      <c r="O23" s="3">
        <f t="shared" si="1"/>
        <v>0.39635416666666667</v>
      </c>
      <c r="P23" s="3">
        <f t="shared" si="2"/>
        <v>0.50624999999999998</v>
      </c>
      <c r="Q23" s="3">
        <f t="shared" si="3"/>
        <v>0.51302083333333337</v>
      </c>
      <c r="R23" s="3">
        <f t="shared" si="4"/>
        <v>1.3411458333333333</v>
      </c>
      <c r="S23" s="3">
        <f t="shared" si="5"/>
        <v>0.54583333333333328</v>
      </c>
      <c r="T23" s="3">
        <f t="shared" si="5"/>
        <v>0.27656249999999999</v>
      </c>
      <c r="V23" s="27"/>
      <c r="W23" s="2" t="s">
        <v>25</v>
      </c>
    </row>
    <row r="24" spans="1:30" x14ac:dyDescent="0.3">
      <c r="A24" s="7"/>
      <c r="B24" s="23" t="s">
        <v>7</v>
      </c>
      <c r="C24" s="6" t="s">
        <v>23</v>
      </c>
      <c r="D24" s="20">
        <v>-6627.4018291128687</v>
      </c>
      <c r="E24" s="20">
        <v>-2919.1928239649865</v>
      </c>
      <c r="F24" s="20">
        <v>-6039.9109410920519</v>
      </c>
      <c r="G24" s="20">
        <v>-5222.7749231230455</v>
      </c>
      <c r="H24" s="20">
        <v>-2530.3488188679808</v>
      </c>
      <c r="I24" s="20">
        <v>-11022.740594434095</v>
      </c>
      <c r="J24" s="20">
        <v>-5746.1436226947681</v>
      </c>
      <c r="K24" s="19"/>
      <c r="L24" s="2" t="s">
        <v>7</v>
      </c>
      <c r="M24" s="2" t="s">
        <v>23</v>
      </c>
      <c r="N24" s="3">
        <f t="shared" si="0"/>
        <v>-6627.4018291128687</v>
      </c>
      <c r="O24" s="3">
        <f t="shared" si="1"/>
        <v>-2919.1928239649865</v>
      </c>
      <c r="P24" s="3">
        <f t="shared" si="2"/>
        <v>-6039.9109410920519</v>
      </c>
      <c r="Q24" s="3">
        <f t="shared" si="3"/>
        <v>-5222.7749231230455</v>
      </c>
      <c r="R24" s="3">
        <f t="shared" si="4"/>
        <v>-2530.3488188679808</v>
      </c>
      <c r="S24" s="3">
        <f t="shared" si="5"/>
        <v>-11022.740594434095</v>
      </c>
      <c r="T24" s="3">
        <f t="shared" si="5"/>
        <v>-5746.1436226947681</v>
      </c>
      <c r="V24" s="27" t="s">
        <v>7</v>
      </c>
      <c r="W24" s="2" t="s">
        <v>23</v>
      </c>
      <c r="X24" s="2">
        <f>_xlfn.RANK.EQ(Table1[[#This Row],[OLOA]],Table1[[#This Row],[OLOA]:[SSA]],1)</f>
        <v>2</v>
      </c>
      <c r="Y24" s="2">
        <f>_xlfn.RANK.EQ(Table1[[#This Row],[LOA]],Table1[[#This Row],[OLOA]:[SSA]],1)</f>
        <v>6</v>
      </c>
      <c r="Z24" s="2">
        <f>_xlfn.RANK.EQ(Table1[[#This Row],[PSO]],Table1[[#This Row],[OLOA]:[SSA]],1)</f>
        <v>3</v>
      </c>
      <c r="AA24" s="2">
        <f>_xlfn.RANK.EQ(Table1[[#This Row],[GA]],Table1[[#This Row],[OLOA]:[SSA]],1)</f>
        <v>5</v>
      </c>
      <c r="AB24" s="2">
        <f>_xlfn.RANK.EQ(Table1[[#This Row],[GSA]],Table1[[#This Row],[OLOA]:[SSA]],1)</f>
        <v>7</v>
      </c>
      <c r="AC24" s="2">
        <f>_xlfn.RANK.EQ(Table1[[#This Row],[WOA]],Table1[[#This Row],[OLOA]:[SSA]],1)</f>
        <v>1</v>
      </c>
      <c r="AD24" s="2">
        <f>_xlfn.RANK.EQ(Table1[[#This Row],[SSA]],Table1[[#This Row],[OLOA]:[SSA]],1)</f>
        <v>4</v>
      </c>
    </row>
    <row r="25" spans="1:30" x14ac:dyDescent="0.3">
      <c r="A25" s="7"/>
      <c r="B25" s="24"/>
      <c r="C25" s="7" t="s">
        <v>24</v>
      </c>
      <c r="D25" s="21">
        <v>859.47753231512877</v>
      </c>
      <c r="E25" s="21">
        <v>455.621212170734</v>
      </c>
      <c r="F25" s="21">
        <v>578.03601564308065</v>
      </c>
      <c r="G25" s="21">
        <v>2973.4996373521294</v>
      </c>
      <c r="H25" s="21">
        <v>404.30319779676722</v>
      </c>
      <c r="I25" s="21">
        <v>1748.8064860023158</v>
      </c>
      <c r="J25" s="21">
        <v>859.97005043104673</v>
      </c>
      <c r="K25" s="17"/>
      <c r="L25" s="2" t="s">
        <v>7</v>
      </c>
      <c r="M25" s="2" t="s">
        <v>24</v>
      </c>
      <c r="N25" s="3">
        <f t="shared" si="0"/>
        <v>859.47753231512877</v>
      </c>
      <c r="O25" s="3">
        <f t="shared" si="1"/>
        <v>455.621212170734</v>
      </c>
      <c r="P25" s="3">
        <f t="shared" si="2"/>
        <v>578.03601564308065</v>
      </c>
      <c r="Q25" s="3">
        <f t="shared" si="3"/>
        <v>2973.4996373521294</v>
      </c>
      <c r="R25" s="3">
        <f t="shared" si="4"/>
        <v>404.30319779676722</v>
      </c>
      <c r="S25" s="3">
        <f t="shared" si="5"/>
        <v>1748.8064860023158</v>
      </c>
      <c r="T25" s="3">
        <f t="shared" si="5"/>
        <v>859.97005043104673</v>
      </c>
      <c r="V25" s="27"/>
      <c r="W25" s="2" t="s">
        <v>24</v>
      </c>
    </row>
    <row r="26" spans="1:30" x14ac:dyDescent="0.3">
      <c r="A26" s="7"/>
      <c r="B26" s="25"/>
      <c r="C26" s="10" t="s">
        <v>25</v>
      </c>
      <c r="D26" s="22">
        <v>0.73124999999999996</v>
      </c>
      <c r="E26" s="22">
        <v>0.31718750000000001</v>
      </c>
      <c r="F26" s="22">
        <v>0.35312500000000002</v>
      </c>
      <c r="G26" s="22">
        <v>0.52239583333333328</v>
      </c>
      <c r="H26" s="22">
        <v>1.34375</v>
      </c>
      <c r="I26" s="22">
        <v>0.40625</v>
      </c>
      <c r="J26" s="22">
        <v>0.17656250000000001</v>
      </c>
      <c r="K26" s="18"/>
      <c r="L26" s="2" t="s">
        <v>7</v>
      </c>
      <c r="M26" s="2" t="s">
        <v>25</v>
      </c>
      <c r="N26" s="3">
        <f t="shared" si="0"/>
        <v>0.73124999999999996</v>
      </c>
      <c r="O26" s="3">
        <f t="shared" si="1"/>
        <v>0.31718750000000001</v>
      </c>
      <c r="P26" s="3">
        <f t="shared" si="2"/>
        <v>0.35312500000000002</v>
      </c>
      <c r="Q26" s="3">
        <f t="shared" si="3"/>
        <v>0.52239583333333328</v>
      </c>
      <c r="R26" s="3">
        <f t="shared" si="4"/>
        <v>1.34375</v>
      </c>
      <c r="S26" s="3">
        <f t="shared" si="5"/>
        <v>0.40625</v>
      </c>
      <c r="T26" s="3">
        <f t="shared" si="5"/>
        <v>0.17656250000000001</v>
      </c>
      <c r="V26" s="27"/>
      <c r="W26" s="2" t="s">
        <v>25</v>
      </c>
    </row>
    <row r="27" spans="1:30" x14ac:dyDescent="0.3">
      <c r="A27" s="7"/>
      <c r="B27" s="23" t="s">
        <v>8</v>
      </c>
      <c r="C27" s="6" t="s">
        <v>23</v>
      </c>
      <c r="D27" s="20">
        <v>0</v>
      </c>
      <c r="E27" s="20">
        <v>83.921575366351078</v>
      </c>
      <c r="F27" s="20">
        <v>410.47980393223509</v>
      </c>
      <c r="G27" s="20">
        <v>425.31923638586011</v>
      </c>
      <c r="H27" s="20">
        <v>28.356312127158514</v>
      </c>
      <c r="I27" s="20">
        <v>0</v>
      </c>
      <c r="J27" s="20">
        <v>94.138815272806411</v>
      </c>
      <c r="K27" s="17"/>
      <c r="L27" s="2" t="s">
        <v>8</v>
      </c>
      <c r="M27" s="2" t="s">
        <v>23</v>
      </c>
      <c r="N27" s="3">
        <f t="shared" si="0"/>
        <v>0</v>
      </c>
      <c r="O27" s="3">
        <f t="shared" si="1"/>
        <v>83.921575366351078</v>
      </c>
      <c r="P27" s="3">
        <f t="shared" si="2"/>
        <v>410.47980393223509</v>
      </c>
      <c r="Q27" s="3">
        <f t="shared" si="3"/>
        <v>425.31923638586011</v>
      </c>
      <c r="R27" s="3">
        <f t="shared" si="4"/>
        <v>28.356312127158514</v>
      </c>
      <c r="S27" s="3">
        <f t="shared" si="5"/>
        <v>0</v>
      </c>
      <c r="T27" s="3">
        <f t="shared" si="5"/>
        <v>94.138815272806411</v>
      </c>
      <c r="V27" s="27" t="s">
        <v>8</v>
      </c>
      <c r="W27" s="2" t="s">
        <v>23</v>
      </c>
      <c r="X27" s="2">
        <f>_xlfn.RANK.EQ(Table1[[#This Row],[OLOA]],Table1[[#This Row],[OLOA]:[SSA]],1)</f>
        <v>1</v>
      </c>
      <c r="Y27" s="2">
        <f>_xlfn.RANK.EQ(Table1[[#This Row],[LOA]],Table1[[#This Row],[OLOA]:[SSA]],1)</f>
        <v>4</v>
      </c>
      <c r="Z27" s="2">
        <f>_xlfn.RANK.EQ(Table1[[#This Row],[PSO]],Table1[[#This Row],[OLOA]:[SSA]],1)</f>
        <v>6</v>
      </c>
      <c r="AA27" s="2">
        <f>_xlfn.RANK.EQ(Table1[[#This Row],[GA]],Table1[[#This Row],[OLOA]:[SSA]],1)</f>
        <v>7</v>
      </c>
      <c r="AB27" s="2">
        <f>_xlfn.RANK.EQ(Table1[[#This Row],[GSA]],Table1[[#This Row],[OLOA]:[SSA]],1)</f>
        <v>3</v>
      </c>
      <c r="AC27" s="2">
        <f>_xlfn.RANK.EQ(Table1[[#This Row],[WOA]],Table1[[#This Row],[OLOA]:[SSA]],1)</f>
        <v>1</v>
      </c>
      <c r="AD27" s="2">
        <f>_xlfn.RANK.EQ(Table1[[#This Row],[SSA]],Table1[[#This Row],[OLOA]:[SSA]],1)</f>
        <v>5</v>
      </c>
    </row>
    <row r="28" spans="1:30" x14ac:dyDescent="0.3">
      <c r="A28" s="7"/>
      <c r="B28" s="24"/>
      <c r="C28" s="7" t="s">
        <v>24</v>
      </c>
      <c r="D28" s="21">
        <v>0</v>
      </c>
      <c r="E28" s="21">
        <v>19.873999234051912</v>
      </c>
      <c r="F28" s="21">
        <v>21.440203908814023</v>
      </c>
      <c r="G28" s="21">
        <v>26.659061095276495</v>
      </c>
      <c r="H28" s="21">
        <v>9.9692838672643553</v>
      </c>
      <c r="I28" s="21">
        <v>0</v>
      </c>
      <c r="J28" s="21">
        <v>22.990761337802859</v>
      </c>
      <c r="K28" s="17"/>
      <c r="L28" s="2" t="s">
        <v>8</v>
      </c>
      <c r="M28" s="2" t="s">
        <v>24</v>
      </c>
      <c r="N28" s="3">
        <f t="shared" si="0"/>
        <v>0</v>
      </c>
      <c r="O28" s="3">
        <f t="shared" si="1"/>
        <v>19.873999234051912</v>
      </c>
      <c r="P28" s="3">
        <f t="shared" si="2"/>
        <v>21.440203908814023</v>
      </c>
      <c r="Q28" s="3">
        <f t="shared" si="3"/>
        <v>26.659061095276495</v>
      </c>
      <c r="R28" s="3">
        <f t="shared" si="4"/>
        <v>9.9692838672643553</v>
      </c>
      <c r="S28" s="3">
        <f t="shared" si="5"/>
        <v>0</v>
      </c>
      <c r="T28" s="3">
        <f t="shared" si="5"/>
        <v>22.990761337802859</v>
      </c>
      <c r="V28" s="27"/>
      <c r="W28" s="2" t="s">
        <v>24</v>
      </c>
    </row>
    <row r="29" spans="1:30" x14ac:dyDescent="0.3">
      <c r="A29" s="7"/>
      <c r="B29" s="25"/>
      <c r="C29" s="10" t="s">
        <v>25</v>
      </c>
      <c r="D29" s="22">
        <v>0.55729166666666663</v>
      </c>
      <c r="E29" s="22">
        <v>0.28020833333333334</v>
      </c>
      <c r="F29" s="22">
        <v>0.29218749999999999</v>
      </c>
      <c r="G29" s="22">
        <v>0.58385416666666667</v>
      </c>
      <c r="H29" s="22">
        <v>1.5005208333333333</v>
      </c>
      <c r="I29" s="22">
        <v>0.32916666666666666</v>
      </c>
      <c r="J29" s="22">
        <v>0.14479166666666668</v>
      </c>
      <c r="K29" s="18"/>
      <c r="L29" s="2" t="s">
        <v>8</v>
      </c>
      <c r="M29" s="2" t="s">
        <v>25</v>
      </c>
      <c r="N29" s="3">
        <f t="shared" si="0"/>
        <v>0.55729166666666663</v>
      </c>
      <c r="O29" s="3">
        <f t="shared" si="1"/>
        <v>0.28020833333333334</v>
      </c>
      <c r="P29" s="3">
        <f t="shared" si="2"/>
        <v>0.29218749999999999</v>
      </c>
      <c r="Q29" s="3">
        <f t="shared" si="3"/>
        <v>0.58385416666666667</v>
      </c>
      <c r="R29" s="3">
        <f t="shared" si="4"/>
        <v>1.5005208333333333</v>
      </c>
      <c r="S29" s="3">
        <f t="shared" si="5"/>
        <v>0.32916666666666666</v>
      </c>
      <c r="T29" s="3">
        <f t="shared" si="5"/>
        <v>0.14479166666666668</v>
      </c>
      <c r="V29" s="27"/>
      <c r="W29" s="2" t="s">
        <v>25</v>
      </c>
    </row>
    <row r="30" spans="1:30" x14ac:dyDescent="0.3">
      <c r="A30" s="7"/>
      <c r="B30" s="23" t="s">
        <v>9</v>
      </c>
      <c r="C30" s="6" t="s">
        <v>23</v>
      </c>
      <c r="D30" s="20">
        <v>4.4408920985006262E-16</v>
      </c>
      <c r="E30" s="20">
        <v>14.760074294044355</v>
      </c>
      <c r="F30" s="20">
        <v>20.005810047653391</v>
      </c>
      <c r="G30" s="20">
        <v>20.210428302419519</v>
      </c>
      <c r="H30" s="20">
        <v>1.2076233317041367E-8</v>
      </c>
      <c r="I30" s="20">
        <v>4.1152266779439139E-15</v>
      </c>
      <c r="J30" s="20">
        <v>9.1519240037026499</v>
      </c>
      <c r="K30" s="17"/>
      <c r="L30" s="2" t="s">
        <v>9</v>
      </c>
      <c r="M30" s="2" t="s">
        <v>23</v>
      </c>
      <c r="N30" s="3">
        <f t="shared" si="0"/>
        <v>4.4408920985006262E-16</v>
      </c>
      <c r="O30" s="3">
        <f t="shared" si="1"/>
        <v>14.760074294044355</v>
      </c>
      <c r="P30" s="3">
        <f t="shared" si="2"/>
        <v>20.005810047653391</v>
      </c>
      <c r="Q30" s="3">
        <f t="shared" si="3"/>
        <v>20.210428302419519</v>
      </c>
      <c r="R30" s="3">
        <f t="shared" si="4"/>
        <v>1.2076233317041367E-8</v>
      </c>
      <c r="S30" s="3">
        <f t="shared" si="5"/>
        <v>4.1152266779439139E-15</v>
      </c>
      <c r="T30" s="3">
        <f t="shared" si="5"/>
        <v>9.1519240037026499</v>
      </c>
      <c r="V30" s="27" t="s">
        <v>9</v>
      </c>
      <c r="W30" s="2" t="s">
        <v>23</v>
      </c>
      <c r="X30" s="2">
        <f>_xlfn.RANK.EQ(Table1[[#This Row],[OLOA]],Table1[[#This Row],[OLOA]:[SSA]],1)</f>
        <v>1</v>
      </c>
      <c r="Y30" s="2">
        <f>_xlfn.RANK.EQ(Table1[[#This Row],[LOA]],Table1[[#This Row],[OLOA]:[SSA]],1)</f>
        <v>5</v>
      </c>
      <c r="Z30" s="2">
        <f>_xlfn.RANK.EQ(Table1[[#This Row],[PSO]],Table1[[#This Row],[OLOA]:[SSA]],1)</f>
        <v>6</v>
      </c>
      <c r="AA30" s="2">
        <f>_xlfn.RANK.EQ(Table1[[#This Row],[GA]],Table1[[#This Row],[OLOA]:[SSA]],1)</f>
        <v>7</v>
      </c>
      <c r="AB30" s="2">
        <f>_xlfn.RANK.EQ(Table1[[#This Row],[GSA]],Table1[[#This Row],[OLOA]:[SSA]],1)</f>
        <v>3</v>
      </c>
      <c r="AC30" s="2">
        <f>_xlfn.RANK.EQ(Table1[[#This Row],[WOA]],Table1[[#This Row],[OLOA]:[SSA]],1)</f>
        <v>2</v>
      </c>
      <c r="AD30" s="2">
        <f>_xlfn.RANK.EQ(Table1[[#This Row],[SSA]],Table1[[#This Row],[OLOA]:[SSA]],1)</f>
        <v>4</v>
      </c>
    </row>
    <row r="31" spans="1:30" x14ac:dyDescent="0.3">
      <c r="A31" s="7"/>
      <c r="B31" s="24"/>
      <c r="C31" s="7" t="s">
        <v>24</v>
      </c>
      <c r="D31" s="21">
        <v>0</v>
      </c>
      <c r="E31" s="21">
        <v>0.85209942262226734</v>
      </c>
      <c r="F31" s="21">
        <v>0.11716166126725117</v>
      </c>
      <c r="G31" s="21">
        <v>0.3047508599749742</v>
      </c>
      <c r="H31" s="21">
        <v>3.5533096505779332E-9</v>
      </c>
      <c r="I31" s="21">
        <v>1.9754985798937796E-15</v>
      </c>
      <c r="J31" s="21">
        <v>1.2189493736748731</v>
      </c>
      <c r="K31" s="17"/>
      <c r="L31" s="2" t="s">
        <v>9</v>
      </c>
      <c r="M31" s="2" t="s">
        <v>24</v>
      </c>
      <c r="N31" s="3">
        <f t="shared" si="0"/>
        <v>0</v>
      </c>
      <c r="O31" s="3">
        <f t="shared" si="1"/>
        <v>0.85209942262226734</v>
      </c>
      <c r="P31" s="3">
        <f t="shared" si="2"/>
        <v>0.11716166126725117</v>
      </c>
      <c r="Q31" s="3">
        <f t="shared" si="3"/>
        <v>0.3047508599749742</v>
      </c>
      <c r="R31" s="3">
        <f t="shared" si="4"/>
        <v>3.5533096505779332E-9</v>
      </c>
      <c r="S31" s="3">
        <f t="shared" si="5"/>
        <v>1.9754985798937796E-15</v>
      </c>
      <c r="T31" s="3">
        <f t="shared" si="5"/>
        <v>1.2189493736748731</v>
      </c>
      <c r="V31" s="27"/>
      <c r="W31" s="2" t="s">
        <v>24</v>
      </c>
    </row>
    <row r="32" spans="1:30" x14ac:dyDescent="0.3">
      <c r="A32" s="7"/>
      <c r="B32" s="25"/>
      <c r="C32" s="10" t="s">
        <v>25</v>
      </c>
      <c r="D32" s="22">
        <v>0.62604166666666672</v>
      </c>
      <c r="E32" s="22">
        <v>0.25468750000000001</v>
      </c>
      <c r="F32" s="22">
        <v>0.28385416666666669</v>
      </c>
      <c r="G32" s="22">
        <v>0.53333333333333333</v>
      </c>
      <c r="H32" s="22">
        <v>1.3786458333333333</v>
      </c>
      <c r="I32" s="22">
        <v>0.34010416666666665</v>
      </c>
      <c r="J32" s="22">
        <v>0.15208333333333332</v>
      </c>
      <c r="K32" s="18"/>
      <c r="L32" s="2" t="s">
        <v>9</v>
      </c>
      <c r="M32" s="2" t="s">
        <v>25</v>
      </c>
      <c r="N32" s="3">
        <f t="shared" si="0"/>
        <v>0.62604166666666672</v>
      </c>
      <c r="O32" s="3">
        <f t="shared" si="1"/>
        <v>0.25468750000000001</v>
      </c>
      <c r="P32" s="3">
        <f t="shared" si="2"/>
        <v>0.28385416666666669</v>
      </c>
      <c r="Q32" s="3">
        <f t="shared" si="3"/>
        <v>0.53333333333333333</v>
      </c>
      <c r="R32" s="3">
        <f t="shared" si="4"/>
        <v>1.3786458333333333</v>
      </c>
      <c r="S32" s="3">
        <f t="shared" si="5"/>
        <v>0.34010416666666665</v>
      </c>
      <c r="T32" s="3">
        <f t="shared" si="5"/>
        <v>0.15208333333333332</v>
      </c>
      <c r="V32" s="27"/>
      <c r="W32" s="2" t="s">
        <v>25</v>
      </c>
    </row>
    <row r="33" spans="1:30" x14ac:dyDescent="0.3">
      <c r="A33" s="7"/>
      <c r="B33" s="23" t="s">
        <v>10</v>
      </c>
      <c r="C33" s="6" t="s">
        <v>23</v>
      </c>
      <c r="D33" s="20">
        <v>0</v>
      </c>
      <c r="E33" s="20">
        <v>106.63508070700261</v>
      </c>
      <c r="F33" s="20">
        <v>556.26950547663216</v>
      </c>
      <c r="G33" s="20">
        <v>599.5863811884758</v>
      </c>
      <c r="H33" s="20">
        <v>27.339293291066252</v>
      </c>
      <c r="I33" s="20">
        <v>0</v>
      </c>
      <c r="J33" s="20">
        <v>8.9179969036856921</v>
      </c>
      <c r="K33" s="17"/>
      <c r="L33" s="2" t="s">
        <v>10</v>
      </c>
      <c r="M33" s="2" t="s">
        <v>23</v>
      </c>
      <c r="N33" s="3">
        <f t="shared" si="0"/>
        <v>0</v>
      </c>
      <c r="O33" s="3">
        <f t="shared" si="1"/>
        <v>106.63508070700261</v>
      </c>
      <c r="P33" s="3">
        <f t="shared" si="2"/>
        <v>556.26950547663216</v>
      </c>
      <c r="Q33" s="3">
        <f t="shared" si="3"/>
        <v>599.5863811884758</v>
      </c>
      <c r="R33" s="3">
        <f t="shared" si="4"/>
        <v>27.339293291066252</v>
      </c>
      <c r="S33" s="3">
        <f t="shared" si="5"/>
        <v>0</v>
      </c>
      <c r="T33" s="3">
        <f t="shared" si="5"/>
        <v>8.9179969036856921</v>
      </c>
      <c r="V33" s="27" t="s">
        <v>10</v>
      </c>
      <c r="W33" s="2" t="s">
        <v>23</v>
      </c>
      <c r="X33" s="2">
        <f>_xlfn.RANK.EQ(Table1[[#This Row],[OLOA]],Table1[[#This Row],[OLOA]:[SSA]],1)</f>
        <v>1</v>
      </c>
      <c r="Y33" s="2">
        <f>_xlfn.RANK.EQ(Table1[[#This Row],[LOA]],Table1[[#This Row],[OLOA]:[SSA]],1)</f>
        <v>5</v>
      </c>
      <c r="Z33" s="2">
        <f>_xlfn.RANK.EQ(Table1[[#This Row],[PSO]],Table1[[#This Row],[OLOA]:[SSA]],1)</f>
        <v>6</v>
      </c>
      <c r="AA33" s="2">
        <f>_xlfn.RANK.EQ(Table1[[#This Row],[GA]],Table1[[#This Row],[OLOA]:[SSA]],1)</f>
        <v>7</v>
      </c>
      <c r="AB33" s="2">
        <f>_xlfn.RANK.EQ(Table1[[#This Row],[GSA]],Table1[[#This Row],[OLOA]:[SSA]],1)</f>
        <v>4</v>
      </c>
      <c r="AC33" s="2">
        <f>_xlfn.RANK.EQ(Table1[[#This Row],[WOA]],Table1[[#This Row],[OLOA]:[SSA]],1)</f>
        <v>1</v>
      </c>
      <c r="AD33" s="2">
        <f>_xlfn.RANK.EQ(Table1[[#This Row],[SSA]],Table1[[#This Row],[OLOA]:[SSA]],1)</f>
        <v>3</v>
      </c>
    </row>
    <row r="34" spans="1:30" x14ac:dyDescent="0.3">
      <c r="A34" s="7"/>
      <c r="B34" s="24"/>
      <c r="C34" s="7" t="s">
        <v>24</v>
      </c>
      <c r="D34" s="21">
        <v>0</v>
      </c>
      <c r="E34" s="21">
        <v>38.663248524233779</v>
      </c>
      <c r="F34" s="21">
        <v>62.888410374948712</v>
      </c>
      <c r="G34" s="21">
        <v>46.988822422328276</v>
      </c>
      <c r="H34" s="21">
        <v>6.1275150839513293</v>
      </c>
      <c r="I34" s="21">
        <v>0</v>
      </c>
      <c r="J34" s="21">
        <v>4.3284601064485653</v>
      </c>
      <c r="K34" s="17"/>
      <c r="L34" s="2" t="s">
        <v>10</v>
      </c>
      <c r="M34" s="2" t="s">
        <v>24</v>
      </c>
      <c r="N34" s="3">
        <f t="shared" si="0"/>
        <v>0</v>
      </c>
      <c r="O34" s="3">
        <f t="shared" si="1"/>
        <v>38.663248524233779</v>
      </c>
      <c r="P34" s="3">
        <f t="shared" si="2"/>
        <v>62.888410374948712</v>
      </c>
      <c r="Q34" s="3">
        <f t="shared" si="3"/>
        <v>46.988822422328276</v>
      </c>
      <c r="R34" s="3">
        <f t="shared" si="4"/>
        <v>6.1275150839513293</v>
      </c>
      <c r="S34" s="3">
        <f t="shared" si="5"/>
        <v>0</v>
      </c>
      <c r="T34" s="3">
        <f t="shared" si="5"/>
        <v>4.3284601064485653</v>
      </c>
      <c r="V34" s="27"/>
      <c r="W34" s="2" t="s">
        <v>24</v>
      </c>
    </row>
    <row r="35" spans="1:30" x14ac:dyDescent="0.3">
      <c r="A35" s="7"/>
      <c r="B35" s="25"/>
      <c r="C35" s="10" t="s">
        <v>25</v>
      </c>
      <c r="D35" s="22">
        <v>0.84843749999999996</v>
      </c>
      <c r="E35" s="22">
        <v>0.37031249999999999</v>
      </c>
      <c r="F35" s="22">
        <v>0.42395833333333333</v>
      </c>
      <c r="G35" s="22">
        <v>0.55312499999999998</v>
      </c>
      <c r="H35" s="22">
        <v>1.3213541666666666</v>
      </c>
      <c r="I35" s="22">
        <v>0.43125000000000002</v>
      </c>
      <c r="J35" s="22">
        <v>0.21406249999999999</v>
      </c>
      <c r="K35" s="18"/>
      <c r="L35" s="2" t="s">
        <v>10</v>
      </c>
      <c r="M35" s="2" t="s">
        <v>25</v>
      </c>
      <c r="N35" s="3">
        <f t="shared" ref="N35:N71" si="6">D35</f>
        <v>0.84843749999999996</v>
      </c>
      <c r="O35" s="3">
        <f t="shared" ref="O35:O71" si="7">E35</f>
        <v>0.37031249999999999</v>
      </c>
      <c r="P35" s="3">
        <f t="shared" ref="P35:P71" si="8">F35</f>
        <v>0.42395833333333333</v>
      </c>
      <c r="Q35" s="3">
        <f t="shared" ref="Q35:Q71" si="9">G35</f>
        <v>0.55312499999999998</v>
      </c>
      <c r="R35" s="3">
        <f t="shared" ref="R35:R71" si="10">H35</f>
        <v>1.3213541666666666</v>
      </c>
      <c r="S35" s="3">
        <f t="shared" ref="S35:T71" si="11">I35</f>
        <v>0.43125000000000002</v>
      </c>
      <c r="T35" s="3">
        <f t="shared" si="11"/>
        <v>0.21406249999999999</v>
      </c>
      <c r="V35" s="27"/>
      <c r="W35" s="2" t="s">
        <v>25</v>
      </c>
    </row>
    <row r="36" spans="1:30" x14ac:dyDescent="0.3">
      <c r="A36" s="7"/>
      <c r="B36" s="23" t="s">
        <v>11</v>
      </c>
      <c r="C36" s="6" t="s">
        <v>23</v>
      </c>
      <c r="D36" s="20">
        <v>0.30554168165688156</v>
      </c>
      <c r="E36" s="20">
        <v>265765.53757468436</v>
      </c>
      <c r="F36" s="20">
        <v>542570806.30983162</v>
      </c>
      <c r="G36" s="20">
        <v>538995662.86722314</v>
      </c>
      <c r="H36" s="20">
        <v>1.9665165523178501</v>
      </c>
      <c r="I36" s="20">
        <v>1.651895709948599E-2</v>
      </c>
      <c r="J36" s="20">
        <v>39.651259561921712</v>
      </c>
      <c r="K36" s="19"/>
      <c r="L36" s="2" t="s">
        <v>11</v>
      </c>
      <c r="M36" s="2" t="s">
        <v>23</v>
      </c>
      <c r="N36" s="3">
        <f t="shared" si="6"/>
        <v>0.30554168165688156</v>
      </c>
      <c r="O36" s="3">
        <f t="shared" si="7"/>
        <v>265765.53757468436</v>
      </c>
      <c r="P36" s="3">
        <f t="shared" si="8"/>
        <v>542570806.30983162</v>
      </c>
      <c r="Q36" s="3">
        <f t="shared" si="9"/>
        <v>538995662.86722314</v>
      </c>
      <c r="R36" s="3">
        <f t="shared" si="10"/>
        <v>1.9665165523178501</v>
      </c>
      <c r="S36" s="3">
        <f t="shared" si="11"/>
        <v>1.651895709948599E-2</v>
      </c>
      <c r="T36" s="3">
        <f t="shared" si="11"/>
        <v>39.651259561921712</v>
      </c>
      <c r="V36" s="27" t="s">
        <v>11</v>
      </c>
      <c r="W36" s="2" t="s">
        <v>23</v>
      </c>
      <c r="X36" s="2">
        <f>_xlfn.RANK.EQ(Table1[[#This Row],[OLOA]],Table1[[#This Row],[OLOA]:[SSA]],1)</f>
        <v>2</v>
      </c>
      <c r="Y36" s="2">
        <f>_xlfn.RANK.EQ(Table1[[#This Row],[LOA]],Table1[[#This Row],[OLOA]:[SSA]],1)</f>
        <v>5</v>
      </c>
      <c r="Z36" s="2">
        <f>_xlfn.RANK.EQ(Table1[[#This Row],[PSO]],Table1[[#This Row],[OLOA]:[SSA]],1)</f>
        <v>7</v>
      </c>
      <c r="AA36" s="2">
        <f>_xlfn.RANK.EQ(Table1[[#This Row],[GA]],Table1[[#This Row],[OLOA]:[SSA]],1)</f>
        <v>6</v>
      </c>
      <c r="AB36" s="2">
        <f>_xlfn.RANK.EQ(Table1[[#This Row],[GSA]],Table1[[#This Row],[OLOA]:[SSA]],1)</f>
        <v>3</v>
      </c>
      <c r="AC36" s="2">
        <f>_xlfn.RANK.EQ(Table1[[#This Row],[WOA]],Table1[[#This Row],[OLOA]:[SSA]],1)</f>
        <v>1</v>
      </c>
      <c r="AD36" s="2">
        <f>_xlfn.RANK.EQ(Table1[[#This Row],[SSA]],Table1[[#This Row],[OLOA]:[SSA]],1)</f>
        <v>4</v>
      </c>
    </row>
    <row r="37" spans="1:30" x14ac:dyDescent="0.3">
      <c r="A37" s="7"/>
      <c r="B37" s="24"/>
      <c r="C37" s="7" t="s">
        <v>24</v>
      </c>
      <c r="D37" s="21">
        <v>9.8880301391160205E-2</v>
      </c>
      <c r="E37" s="21">
        <v>696396.11945667607</v>
      </c>
      <c r="F37" s="21">
        <v>123134971.49468128</v>
      </c>
      <c r="G37" s="21">
        <v>128042125.31344792</v>
      </c>
      <c r="H37" s="21">
        <v>0.94696513314174269</v>
      </c>
      <c r="I37" s="21">
        <v>7.8633527797789468E-3</v>
      </c>
      <c r="J37" s="21">
        <v>115.55628750894304</v>
      </c>
      <c r="K37" s="17"/>
      <c r="L37" s="2" t="s">
        <v>11</v>
      </c>
      <c r="M37" s="2" t="s">
        <v>24</v>
      </c>
      <c r="N37" s="3">
        <f t="shared" si="6"/>
        <v>9.8880301391160205E-2</v>
      </c>
      <c r="O37" s="3">
        <f t="shared" si="7"/>
        <v>696396.11945667607</v>
      </c>
      <c r="P37" s="3">
        <f t="shared" si="8"/>
        <v>123134971.49468128</v>
      </c>
      <c r="Q37" s="3">
        <f t="shared" si="9"/>
        <v>128042125.31344792</v>
      </c>
      <c r="R37" s="3">
        <f t="shared" si="10"/>
        <v>0.94696513314174269</v>
      </c>
      <c r="S37" s="3">
        <f t="shared" si="11"/>
        <v>7.8633527797789468E-3</v>
      </c>
      <c r="T37" s="3">
        <f t="shared" si="11"/>
        <v>115.55628750894304</v>
      </c>
      <c r="V37" s="27"/>
      <c r="W37" s="2" t="s">
        <v>24</v>
      </c>
    </row>
    <row r="38" spans="1:30" x14ac:dyDescent="0.3">
      <c r="A38" s="7"/>
      <c r="B38" s="25"/>
      <c r="C38" s="10" t="s">
        <v>25</v>
      </c>
      <c r="D38" s="22">
        <v>2.3489583333333335</v>
      </c>
      <c r="E38" s="22">
        <v>0.88593750000000004</v>
      </c>
      <c r="F38" s="22">
        <v>0.83489583333333328</v>
      </c>
      <c r="G38" s="22">
        <v>0.72499999999999998</v>
      </c>
      <c r="H38" s="22">
        <v>1.6380208333333333</v>
      </c>
      <c r="I38" s="22">
        <v>0.90833333333333333</v>
      </c>
      <c r="J38" s="22">
        <v>0.55104166666666665</v>
      </c>
      <c r="K38" s="18"/>
      <c r="L38" s="2" t="s">
        <v>11</v>
      </c>
      <c r="M38" s="2" t="s">
        <v>25</v>
      </c>
      <c r="N38" s="3">
        <f t="shared" si="6"/>
        <v>2.3489583333333335</v>
      </c>
      <c r="O38" s="3">
        <f t="shared" si="7"/>
        <v>0.88593750000000004</v>
      </c>
      <c r="P38" s="3">
        <f t="shared" si="8"/>
        <v>0.83489583333333328</v>
      </c>
      <c r="Q38" s="3">
        <f t="shared" si="9"/>
        <v>0.72499999999999998</v>
      </c>
      <c r="R38" s="3">
        <f t="shared" si="10"/>
        <v>1.6380208333333333</v>
      </c>
      <c r="S38" s="3">
        <f t="shared" si="11"/>
        <v>0.90833333333333333</v>
      </c>
      <c r="T38" s="3">
        <f t="shared" si="11"/>
        <v>0.55104166666666665</v>
      </c>
      <c r="V38" s="27"/>
      <c r="W38" s="2" t="s">
        <v>25</v>
      </c>
    </row>
    <row r="39" spans="1:30" x14ac:dyDescent="0.3">
      <c r="A39" s="7"/>
      <c r="B39" s="23" t="s">
        <v>12</v>
      </c>
      <c r="C39" s="6" t="s">
        <v>23</v>
      </c>
      <c r="D39" s="20">
        <v>2.5562269849478159</v>
      </c>
      <c r="E39" s="20">
        <v>3720156.4630073351</v>
      </c>
      <c r="F39" s="20">
        <v>1065110233.7996701</v>
      </c>
      <c r="G39" s="20">
        <v>1037731054.3114836</v>
      </c>
      <c r="H39" s="20">
        <v>8.9191092922977866</v>
      </c>
      <c r="I39" s="20">
        <v>0.54866408580168557</v>
      </c>
      <c r="J39" s="20">
        <v>8011.1986619885729</v>
      </c>
      <c r="K39" s="19"/>
      <c r="L39" s="2" t="s">
        <v>12</v>
      </c>
      <c r="M39" s="2" t="s">
        <v>23</v>
      </c>
      <c r="N39" s="3">
        <f t="shared" si="6"/>
        <v>2.5562269849478159</v>
      </c>
      <c r="O39" s="3">
        <f t="shared" si="7"/>
        <v>3720156.4630073351</v>
      </c>
      <c r="P39" s="3">
        <f t="shared" si="8"/>
        <v>1065110233.7996701</v>
      </c>
      <c r="Q39" s="3">
        <f t="shared" si="9"/>
        <v>1037731054.3114836</v>
      </c>
      <c r="R39" s="3">
        <f t="shared" si="10"/>
        <v>8.9191092922977866</v>
      </c>
      <c r="S39" s="3">
        <f t="shared" si="11"/>
        <v>0.54866408580168557</v>
      </c>
      <c r="T39" s="3">
        <f t="shared" si="11"/>
        <v>8011.1986619885729</v>
      </c>
      <c r="V39" s="27" t="s">
        <v>12</v>
      </c>
      <c r="W39" s="2" t="s">
        <v>23</v>
      </c>
      <c r="X39" s="2">
        <f>_xlfn.RANK.EQ(Table1[[#This Row],[OLOA]],Table1[[#This Row],[OLOA]:[SSA]],1)</f>
        <v>2</v>
      </c>
      <c r="Y39" s="2">
        <f>_xlfn.RANK.EQ(Table1[[#This Row],[LOA]],Table1[[#This Row],[OLOA]:[SSA]],1)</f>
        <v>5</v>
      </c>
      <c r="Z39" s="2">
        <f>_xlfn.RANK.EQ(Table1[[#This Row],[PSO]],Table1[[#This Row],[OLOA]:[SSA]],1)</f>
        <v>7</v>
      </c>
      <c r="AA39" s="2">
        <f>_xlfn.RANK.EQ(Table1[[#This Row],[GA]],Table1[[#This Row],[OLOA]:[SSA]],1)</f>
        <v>6</v>
      </c>
      <c r="AB39" s="2">
        <f>_xlfn.RANK.EQ(Table1[[#This Row],[GSA]],Table1[[#This Row],[OLOA]:[SSA]],1)</f>
        <v>3</v>
      </c>
      <c r="AC39" s="2">
        <f>_xlfn.RANK.EQ(Table1[[#This Row],[WOA]],Table1[[#This Row],[OLOA]:[SSA]],1)</f>
        <v>1</v>
      </c>
      <c r="AD39" s="2">
        <f>_xlfn.RANK.EQ(Table1[[#This Row],[SSA]],Table1[[#This Row],[OLOA]:[SSA]],1)</f>
        <v>4</v>
      </c>
    </row>
    <row r="40" spans="1:30" x14ac:dyDescent="0.3">
      <c r="A40" s="7"/>
      <c r="B40" s="24"/>
      <c r="C40" s="7" t="s">
        <v>24</v>
      </c>
      <c r="D40" s="21">
        <v>0.61714015775153463</v>
      </c>
      <c r="E40" s="21">
        <v>4990544.0700390236</v>
      </c>
      <c r="F40" s="21">
        <v>192546037.41963497</v>
      </c>
      <c r="G40" s="21">
        <v>190244509.61452314</v>
      </c>
      <c r="H40" s="21">
        <v>7.3172740152535889</v>
      </c>
      <c r="I40" s="21">
        <v>0.21143184278636634</v>
      </c>
      <c r="J40" s="21">
        <v>19951.458599494759</v>
      </c>
      <c r="K40" s="17"/>
      <c r="L40" s="2" t="s">
        <v>12</v>
      </c>
      <c r="M40" s="2" t="s">
        <v>24</v>
      </c>
      <c r="N40" s="3">
        <f t="shared" si="6"/>
        <v>0.61714015775153463</v>
      </c>
      <c r="O40" s="3">
        <f t="shared" si="7"/>
        <v>4990544.0700390236</v>
      </c>
      <c r="P40" s="3">
        <f t="shared" si="8"/>
        <v>192546037.41963497</v>
      </c>
      <c r="Q40" s="3">
        <f t="shared" si="9"/>
        <v>190244509.61452314</v>
      </c>
      <c r="R40" s="3">
        <f t="shared" si="10"/>
        <v>7.3172740152535889</v>
      </c>
      <c r="S40" s="3">
        <f t="shared" si="11"/>
        <v>0.21143184278636634</v>
      </c>
      <c r="T40" s="3">
        <f t="shared" si="11"/>
        <v>19951.458599494759</v>
      </c>
      <c r="V40" s="27"/>
      <c r="W40" s="2" t="s">
        <v>24</v>
      </c>
    </row>
    <row r="41" spans="1:30" x14ac:dyDescent="0.3">
      <c r="A41" s="7"/>
      <c r="B41" s="25"/>
      <c r="C41" s="10" t="s">
        <v>25</v>
      </c>
      <c r="D41" s="22">
        <v>2.2328125000000001</v>
      </c>
      <c r="E41" s="22">
        <v>0.8276041666666667</v>
      </c>
      <c r="F41" s="22">
        <v>0.82395833333333335</v>
      </c>
      <c r="G41" s="22">
        <v>0.67083333333333328</v>
      </c>
      <c r="H41" s="22">
        <v>1.6177083333333333</v>
      </c>
      <c r="I41" s="22">
        <v>0.90104166666666663</v>
      </c>
      <c r="J41" s="22">
        <v>0.52812499999999996</v>
      </c>
      <c r="K41" s="18"/>
      <c r="L41" s="2" t="s">
        <v>12</v>
      </c>
      <c r="M41" s="2" t="s">
        <v>25</v>
      </c>
      <c r="N41" s="3">
        <f t="shared" si="6"/>
        <v>2.2328125000000001</v>
      </c>
      <c r="O41" s="3">
        <f t="shared" si="7"/>
        <v>0.8276041666666667</v>
      </c>
      <c r="P41" s="3">
        <f t="shared" si="8"/>
        <v>0.82395833333333335</v>
      </c>
      <c r="Q41" s="3">
        <f t="shared" si="9"/>
        <v>0.67083333333333328</v>
      </c>
      <c r="R41" s="3">
        <f t="shared" si="10"/>
        <v>1.6177083333333333</v>
      </c>
      <c r="S41" s="3">
        <f t="shared" si="11"/>
        <v>0.90104166666666663</v>
      </c>
      <c r="T41" s="3">
        <f t="shared" si="11"/>
        <v>0.52812499999999996</v>
      </c>
      <c r="V41" s="27"/>
      <c r="W41" s="2" t="s">
        <v>25</v>
      </c>
    </row>
    <row r="42" spans="1:30" x14ac:dyDescent="0.3">
      <c r="A42" s="7"/>
      <c r="B42" s="23" t="s">
        <v>13</v>
      </c>
      <c r="C42" s="6" t="s">
        <v>23</v>
      </c>
      <c r="D42" s="20">
        <v>9.876696652083556</v>
      </c>
      <c r="E42" s="20">
        <v>10.544571144621177</v>
      </c>
      <c r="F42" s="20">
        <v>1.1010063313478233</v>
      </c>
      <c r="G42" s="20">
        <v>15.067695160852683</v>
      </c>
      <c r="H42" s="20">
        <v>5.1256143978123498</v>
      </c>
      <c r="I42" s="20">
        <v>2.1783804487833325</v>
      </c>
      <c r="J42" s="20">
        <v>1.956008091455447</v>
      </c>
      <c r="K42" s="17"/>
      <c r="L42" s="2" t="s">
        <v>13</v>
      </c>
      <c r="M42" s="2" t="s">
        <v>23</v>
      </c>
      <c r="N42" s="3">
        <f t="shared" si="6"/>
        <v>9.876696652083556</v>
      </c>
      <c r="O42" s="3">
        <f t="shared" si="7"/>
        <v>10.544571144621177</v>
      </c>
      <c r="P42" s="3">
        <f t="shared" si="8"/>
        <v>1.1010063313478233</v>
      </c>
      <c r="Q42" s="3">
        <f t="shared" si="9"/>
        <v>15.067695160852683</v>
      </c>
      <c r="R42" s="3">
        <f t="shared" si="10"/>
        <v>5.1256143978123498</v>
      </c>
      <c r="S42" s="3">
        <f t="shared" si="11"/>
        <v>2.1783804487833325</v>
      </c>
      <c r="T42" s="3">
        <f t="shared" si="11"/>
        <v>1.956008091455447</v>
      </c>
      <c r="V42" s="27" t="s">
        <v>13</v>
      </c>
      <c r="W42" s="2" t="s">
        <v>23</v>
      </c>
      <c r="X42" s="2">
        <f>_xlfn.RANK.EQ(Table1[[#This Row],[OLOA]],Table1[[#This Row],[OLOA]:[SSA]],1)</f>
        <v>5</v>
      </c>
      <c r="Y42" s="2">
        <f>_xlfn.RANK.EQ(Table1[[#This Row],[LOA]],Table1[[#This Row],[OLOA]:[SSA]],1)</f>
        <v>6</v>
      </c>
      <c r="Z42" s="2">
        <f>_xlfn.RANK.EQ(Table1[[#This Row],[PSO]],Table1[[#This Row],[OLOA]:[SSA]],1)</f>
        <v>1</v>
      </c>
      <c r="AA42" s="2">
        <f>_xlfn.RANK.EQ(Table1[[#This Row],[GA]],Table1[[#This Row],[OLOA]:[SSA]],1)</f>
        <v>7</v>
      </c>
      <c r="AB42" s="2">
        <f>_xlfn.RANK.EQ(Table1[[#This Row],[GSA]],Table1[[#This Row],[OLOA]:[SSA]],1)</f>
        <v>4</v>
      </c>
      <c r="AC42" s="2">
        <f>_xlfn.RANK.EQ(Table1[[#This Row],[WOA]],Table1[[#This Row],[OLOA]:[SSA]],1)</f>
        <v>3</v>
      </c>
      <c r="AD42" s="2">
        <f>_xlfn.RANK.EQ(Table1[[#This Row],[SSA]],Table1[[#This Row],[OLOA]:[SSA]],1)</f>
        <v>2</v>
      </c>
    </row>
    <row r="43" spans="1:30" x14ac:dyDescent="0.3">
      <c r="A43" s="7"/>
      <c r="B43" s="24"/>
      <c r="C43" s="7" t="s">
        <v>24</v>
      </c>
      <c r="D43" s="21">
        <v>3.4457277022508843</v>
      </c>
      <c r="E43" s="21">
        <v>5.450531291599968</v>
      </c>
      <c r="F43" s="21">
        <v>0.19227574418836518</v>
      </c>
      <c r="G43" s="21">
        <v>13.065139217267197</v>
      </c>
      <c r="H43" s="21">
        <v>3.1212628016811488</v>
      </c>
      <c r="I43" s="21">
        <v>2.4669609760315034</v>
      </c>
      <c r="J43" s="21">
        <v>1.2310620914368098</v>
      </c>
      <c r="K43" s="17"/>
      <c r="L43" s="2" t="s">
        <v>13</v>
      </c>
      <c r="M43" s="2" t="s">
        <v>24</v>
      </c>
      <c r="N43" s="3">
        <f t="shared" si="6"/>
        <v>3.4457277022508843</v>
      </c>
      <c r="O43" s="3">
        <f t="shared" si="7"/>
        <v>5.450531291599968</v>
      </c>
      <c r="P43" s="3">
        <f t="shared" si="8"/>
        <v>0.19227574418836518</v>
      </c>
      <c r="Q43" s="3">
        <f t="shared" si="9"/>
        <v>13.065139217267197</v>
      </c>
      <c r="R43" s="3">
        <f t="shared" si="10"/>
        <v>3.1212628016811488</v>
      </c>
      <c r="S43" s="3">
        <f t="shared" si="11"/>
        <v>2.4669609760315034</v>
      </c>
      <c r="T43" s="3">
        <f t="shared" si="11"/>
        <v>1.2310620914368098</v>
      </c>
      <c r="V43" s="27"/>
      <c r="W43" s="2" t="s">
        <v>24</v>
      </c>
    </row>
    <row r="44" spans="1:30" x14ac:dyDescent="0.3">
      <c r="A44" s="7"/>
      <c r="B44" s="25"/>
      <c r="C44" s="10" t="s">
        <v>25</v>
      </c>
      <c r="D44" s="22">
        <v>4.479166666666667</v>
      </c>
      <c r="E44" s="22">
        <v>1.6083333333333334</v>
      </c>
      <c r="F44" s="22">
        <v>1.5083333333333333</v>
      </c>
      <c r="G44" s="22">
        <v>1.2072916666666667</v>
      </c>
      <c r="H44" s="22">
        <v>1.3973958333333334</v>
      </c>
      <c r="I44" s="22">
        <v>1.5203125</v>
      </c>
      <c r="J44" s="22">
        <v>1.2072916666666667</v>
      </c>
      <c r="K44" s="18"/>
      <c r="L44" s="2" t="s">
        <v>13</v>
      </c>
      <c r="M44" s="2" t="s">
        <v>25</v>
      </c>
      <c r="N44" s="3">
        <f t="shared" si="6"/>
        <v>4.479166666666667</v>
      </c>
      <c r="O44" s="3">
        <f t="shared" si="7"/>
        <v>1.6083333333333334</v>
      </c>
      <c r="P44" s="3">
        <f t="shared" si="8"/>
        <v>1.5083333333333333</v>
      </c>
      <c r="Q44" s="3">
        <f t="shared" si="9"/>
        <v>1.2072916666666667</v>
      </c>
      <c r="R44" s="3">
        <f t="shared" si="10"/>
        <v>1.3973958333333334</v>
      </c>
      <c r="S44" s="3">
        <f t="shared" si="11"/>
        <v>1.5203125</v>
      </c>
      <c r="T44" s="3">
        <f t="shared" si="11"/>
        <v>1.2072916666666667</v>
      </c>
      <c r="V44" s="27"/>
      <c r="W44" s="2" t="s">
        <v>25</v>
      </c>
    </row>
    <row r="45" spans="1:30" x14ac:dyDescent="0.3">
      <c r="A45" s="7"/>
      <c r="B45" s="23" t="s">
        <v>14</v>
      </c>
      <c r="C45" s="6" t="s">
        <v>23</v>
      </c>
      <c r="D45" s="20">
        <v>8.3249824488875151E-4</v>
      </c>
      <c r="E45" s="20">
        <v>2.6374497803240632E-3</v>
      </c>
      <c r="F45" s="20">
        <v>7.8633133196973366E-3</v>
      </c>
      <c r="G45" s="20">
        <v>0.25188388756535057</v>
      </c>
      <c r="H45" s="20">
        <v>4.4814314407592435E-3</v>
      </c>
      <c r="I45" s="20">
        <v>8.1638672449979989E-4</v>
      </c>
      <c r="J45" s="20">
        <v>1.871026910226324E-3</v>
      </c>
      <c r="K45" s="19"/>
      <c r="L45" s="2" t="s">
        <v>14</v>
      </c>
      <c r="M45" s="2" t="s">
        <v>23</v>
      </c>
      <c r="N45" s="3">
        <f t="shared" si="6"/>
        <v>8.3249824488875151E-4</v>
      </c>
      <c r="O45" s="3">
        <f t="shared" si="7"/>
        <v>2.6374497803240632E-3</v>
      </c>
      <c r="P45" s="3">
        <f t="shared" si="8"/>
        <v>7.8633133196973366E-3</v>
      </c>
      <c r="Q45" s="3">
        <f t="shared" si="9"/>
        <v>0.25188388756535057</v>
      </c>
      <c r="R45" s="3">
        <f t="shared" si="10"/>
        <v>4.4814314407592435E-3</v>
      </c>
      <c r="S45" s="3">
        <f t="shared" si="11"/>
        <v>8.1638672449979989E-4</v>
      </c>
      <c r="T45" s="3">
        <f t="shared" si="11"/>
        <v>1.871026910226324E-3</v>
      </c>
      <c r="V45" s="27" t="s">
        <v>14</v>
      </c>
      <c r="W45" s="2" t="s">
        <v>23</v>
      </c>
      <c r="X45" s="2">
        <f>_xlfn.RANK.EQ(Table1[[#This Row],[OLOA]],Table1[[#This Row],[OLOA]:[SSA]],1)</f>
        <v>2</v>
      </c>
      <c r="Y45" s="2">
        <f>_xlfn.RANK.EQ(Table1[[#This Row],[LOA]],Table1[[#This Row],[OLOA]:[SSA]],1)</f>
        <v>4</v>
      </c>
      <c r="Z45" s="2">
        <f>_xlfn.RANK.EQ(Table1[[#This Row],[PSO]],Table1[[#This Row],[OLOA]:[SSA]],1)</f>
        <v>6</v>
      </c>
      <c r="AA45" s="2">
        <f>_xlfn.RANK.EQ(Table1[[#This Row],[GA]],Table1[[#This Row],[OLOA]:[SSA]],1)</f>
        <v>7</v>
      </c>
      <c r="AB45" s="2">
        <f>_xlfn.RANK.EQ(Table1[[#This Row],[GSA]],Table1[[#This Row],[OLOA]:[SSA]],1)</f>
        <v>5</v>
      </c>
      <c r="AC45" s="2">
        <f>_xlfn.RANK.EQ(Table1[[#This Row],[WOA]],Table1[[#This Row],[OLOA]:[SSA]],1)</f>
        <v>1</v>
      </c>
      <c r="AD45" s="2">
        <f>_xlfn.RANK.EQ(Table1[[#This Row],[SSA]],Table1[[#This Row],[OLOA]:[SSA]],1)</f>
        <v>3</v>
      </c>
    </row>
    <row r="46" spans="1:30" x14ac:dyDescent="0.3">
      <c r="A46" s="7"/>
      <c r="B46" s="24"/>
      <c r="C46" s="7" t="s">
        <v>24</v>
      </c>
      <c r="D46" s="21">
        <v>3.5348976158047464E-4</v>
      </c>
      <c r="E46" s="21">
        <v>5.3617008105773332E-3</v>
      </c>
      <c r="F46" s="21">
        <v>8.3184920898511927E-3</v>
      </c>
      <c r="G46" s="21">
        <v>0.23851106393312096</v>
      </c>
      <c r="H46" s="21">
        <v>3.5503539402092972E-3</v>
      </c>
      <c r="I46" s="21">
        <v>7.4886753959046808E-4</v>
      </c>
      <c r="J46" s="21">
        <v>4.2067554465311258E-3</v>
      </c>
      <c r="K46" s="17"/>
      <c r="L46" s="2" t="s">
        <v>14</v>
      </c>
      <c r="M46" s="2" t="s">
        <v>24</v>
      </c>
      <c r="N46" s="3">
        <f t="shared" si="6"/>
        <v>3.5348976158047464E-4</v>
      </c>
      <c r="O46" s="3">
        <f t="shared" si="7"/>
        <v>5.3617008105773332E-3</v>
      </c>
      <c r="P46" s="3">
        <f t="shared" si="8"/>
        <v>8.3184920898511927E-3</v>
      </c>
      <c r="Q46" s="3">
        <f t="shared" si="9"/>
        <v>0.23851106393312096</v>
      </c>
      <c r="R46" s="3">
        <f t="shared" si="10"/>
        <v>3.5503539402092972E-3</v>
      </c>
      <c r="S46" s="3">
        <f t="shared" si="11"/>
        <v>7.4886753959046808E-4</v>
      </c>
      <c r="T46" s="3">
        <f t="shared" si="11"/>
        <v>4.2067554465311258E-3</v>
      </c>
      <c r="V46" s="27"/>
      <c r="W46" s="2" t="s">
        <v>24</v>
      </c>
    </row>
    <row r="47" spans="1:30" x14ac:dyDescent="0.3">
      <c r="A47" s="7"/>
      <c r="B47" s="25"/>
      <c r="C47" s="10" t="s">
        <v>25</v>
      </c>
      <c r="D47" s="22">
        <v>0.39791666666666664</v>
      </c>
      <c r="E47" s="22">
        <v>0.17604166666666668</v>
      </c>
      <c r="F47" s="22">
        <v>0.14791666666666667</v>
      </c>
      <c r="G47" s="22">
        <v>0.34010416666666665</v>
      </c>
      <c r="H47" s="22">
        <v>0.61302083333333335</v>
      </c>
      <c r="I47" s="22">
        <v>0.21510416666666668</v>
      </c>
      <c r="J47" s="22">
        <v>6.822916666666666E-2</v>
      </c>
      <c r="K47" s="18"/>
      <c r="L47" s="2" t="s">
        <v>14</v>
      </c>
      <c r="M47" s="2" t="s">
        <v>25</v>
      </c>
      <c r="N47" s="3">
        <f t="shared" si="6"/>
        <v>0.39791666666666664</v>
      </c>
      <c r="O47" s="3">
        <f t="shared" si="7"/>
        <v>0.17604166666666668</v>
      </c>
      <c r="P47" s="3">
        <f t="shared" si="8"/>
        <v>0.14791666666666667</v>
      </c>
      <c r="Q47" s="3">
        <f t="shared" si="9"/>
        <v>0.34010416666666665</v>
      </c>
      <c r="R47" s="3">
        <f t="shared" si="10"/>
        <v>0.61302083333333335</v>
      </c>
      <c r="S47" s="3">
        <f t="shared" si="11"/>
        <v>0.21510416666666668</v>
      </c>
      <c r="T47" s="3">
        <f t="shared" si="11"/>
        <v>6.822916666666666E-2</v>
      </c>
      <c r="V47" s="27"/>
      <c r="W47" s="2" t="s">
        <v>25</v>
      </c>
    </row>
    <row r="48" spans="1:30" x14ac:dyDescent="0.3">
      <c r="A48" s="7"/>
      <c r="B48" s="23" t="s">
        <v>15</v>
      </c>
      <c r="C48" s="6" t="s">
        <v>23</v>
      </c>
      <c r="D48" s="20">
        <v>-1.0309724084271177</v>
      </c>
      <c r="E48" s="20">
        <v>-1.0315845131757941</v>
      </c>
      <c r="F48" s="20">
        <v>-1.026494273725119</v>
      </c>
      <c r="G48" s="20">
        <v>0.12641249407612135</v>
      </c>
      <c r="H48" s="20">
        <v>-1.0316284534898772</v>
      </c>
      <c r="I48" s="20">
        <v>-1.0316284514111627</v>
      </c>
      <c r="J48" s="20">
        <v>-1.0316284534898528</v>
      </c>
      <c r="K48" s="17"/>
      <c r="L48" s="2" t="s">
        <v>15</v>
      </c>
      <c r="M48" s="2" t="s">
        <v>23</v>
      </c>
      <c r="N48" s="3">
        <f t="shared" si="6"/>
        <v>-1.0309724084271177</v>
      </c>
      <c r="O48" s="3">
        <f t="shared" si="7"/>
        <v>-1.0315845131757941</v>
      </c>
      <c r="P48" s="3">
        <f t="shared" si="8"/>
        <v>-1.026494273725119</v>
      </c>
      <c r="Q48" s="3">
        <f t="shared" si="9"/>
        <v>0.12641249407612135</v>
      </c>
      <c r="R48" s="3">
        <f t="shared" si="10"/>
        <v>-1.0316284534898772</v>
      </c>
      <c r="S48" s="3">
        <f t="shared" si="11"/>
        <v>-1.0316284514111627</v>
      </c>
      <c r="T48" s="3">
        <f t="shared" si="11"/>
        <v>-1.0316284534898528</v>
      </c>
      <c r="V48" s="27" t="s">
        <v>15</v>
      </c>
      <c r="W48" s="2" t="s">
        <v>23</v>
      </c>
      <c r="X48" s="2">
        <f>_xlfn.RANK.EQ(Table1[[#This Row],[OLOA]],Table1[[#This Row],[OLOA]:[SSA]],1)</f>
        <v>5</v>
      </c>
      <c r="Y48" s="2">
        <f>_xlfn.RANK.EQ(Table1[[#This Row],[LOA]],Table1[[#This Row],[OLOA]:[SSA]],1)</f>
        <v>4</v>
      </c>
      <c r="Z48" s="2">
        <f>_xlfn.RANK.EQ(Table1[[#This Row],[PSO]],Table1[[#This Row],[OLOA]:[SSA]],1)</f>
        <v>6</v>
      </c>
      <c r="AA48" s="2">
        <f>_xlfn.RANK.EQ(Table1[[#This Row],[GA]],Table1[[#This Row],[OLOA]:[SSA]],1)</f>
        <v>7</v>
      </c>
      <c r="AB48" s="2">
        <f>_xlfn.RANK.EQ(Table1[[#This Row],[GSA]],Table1[[#This Row],[OLOA]:[SSA]],1)</f>
        <v>1</v>
      </c>
      <c r="AC48" s="2">
        <f>_xlfn.RANK.EQ(Table1[[#This Row],[WOA]],Table1[[#This Row],[OLOA]:[SSA]],1)</f>
        <v>3</v>
      </c>
      <c r="AD48" s="2">
        <f>_xlfn.RANK.EQ(Table1[[#This Row],[SSA]],Table1[[#This Row],[OLOA]:[SSA]],1)</f>
        <v>2</v>
      </c>
    </row>
    <row r="49" spans="1:30" x14ac:dyDescent="0.3">
      <c r="A49" s="7"/>
      <c r="B49" s="24"/>
      <c r="C49" s="7" t="s">
        <v>24</v>
      </c>
      <c r="D49" s="21">
        <v>1.1719592855602868E-3</v>
      </c>
      <c r="E49" s="21">
        <v>5.5162444852317958E-5</v>
      </c>
      <c r="F49" s="21">
        <v>4.757421394767228E-3</v>
      </c>
      <c r="G49" s="21">
        <v>0.7358138842431261</v>
      </c>
      <c r="H49" s="21">
        <v>4.6099501912333346E-16</v>
      </c>
      <c r="I49" s="21">
        <v>2.6743210375455508E-9</v>
      </c>
      <c r="J49" s="21">
        <v>2.5733367961685623E-14</v>
      </c>
      <c r="K49" s="17"/>
      <c r="L49" s="2" t="s">
        <v>15</v>
      </c>
      <c r="M49" s="2" t="s">
        <v>24</v>
      </c>
      <c r="N49" s="3">
        <f t="shared" si="6"/>
        <v>1.1719592855602868E-3</v>
      </c>
      <c r="O49" s="3">
        <f t="shared" si="7"/>
        <v>5.5162444852317958E-5</v>
      </c>
      <c r="P49" s="3">
        <f t="shared" si="8"/>
        <v>4.757421394767228E-3</v>
      </c>
      <c r="Q49" s="3">
        <f t="shared" si="9"/>
        <v>0.7358138842431261</v>
      </c>
      <c r="R49" s="3">
        <f t="shared" si="10"/>
        <v>4.6099501912333346E-16</v>
      </c>
      <c r="S49" s="3">
        <f t="shared" si="11"/>
        <v>2.6743210375455508E-9</v>
      </c>
      <c r="T49" s="3">
        <f t="shared" si="11"/>
        <v>2.5733367961685623E-14</v>
      </c>
      <c r="V49" s="27"/>
      <c r="W49" s="2" t="s">
        <v>24</v>
      </c>
    </row>
    <row r="50" spans="1:30" x14ac:dyDescent="0.3">
      <c r="A50" s="7"/>
      <c r="B50" s="25"/>
      <c r="C50" s="10" t="s">
        <v>25</v>
      </c>
      <c r="D50" s="22">
        <v>0.50260416666666663</v>
      </c>
      <c r="E50" s="22">
        <v>0.19687499999999999</v>
      </c>
      <c r="F50" s="22">
        <v>0.15572916666666667</v>
      </c>
      <c r="G50" s="22">
        <v>0.40468749999999998</v>
      </c>
      <c r="H50" s="22">
        <v>0.76979166666666665</v>
      </c>
      <c r="I50" s="22">
        <v>0.18020833333333333</v>
      </c>
      <c r="J50" s="22">
        <v>4.7395833333333331E-2</v>
      </c>
      <c r="K50" s="18"/>
      <c r="L50" s="2" t="s">
        <v>15</v>
      </c>
      <c r="M50" s="2" t="s">
        <v>25</v>
      </c>
      <c r="N50" s="3">
        <f t="shared" si="6"/>
        <v>0.50260416666666663</v>
      </c>
      <c r="O50" s="3">
        <f t="shared" si="7"/>
        <v>0.19687499999999999</v>
      </c>
      <c r="P50" s="3">
        <f t="shared" si="8"/>
        <v>0.15572916666666667</v>
      </c>
      <c r="Q50" s="3">
        <f t="shared" si="9"/>
        <v>0.40468749999999998</v>
      </c>
      <c r="R50" s="3">
        <f t="shared" si="10"/>
        <v>0.76979166666666665</v>
      </c>
      <c r="S50" s="3">
        <f t="shared" si="11"/>
        <v>0.18020833333333333</v>
      </c>
      <c r="T50" s="3">
        <f t="shared" si="11"/>
        <v>4.7395833333333331E-2</v>
      </c>
      <c r="V50" s="27"/>
      <c r="W50" s="2" t="s">
        <v>25</v>
      </c>
    </row>
    <row r="51" spans="1:30" x14ac:dyDescent="0.3">
      <c r="A51" s="7"/>
      <c r="B51" s="23" t="s">
        <v>16</v>
      </c>
      <c r="C51" s="6" t="s">
        <v>23</v>
      </c>
      <c r="D51" s="20">
        <v>0.39819426924578177</v>
      </c>
      <c r="E51" s="20">
        <v>0.39790724395730126</v>
      </c>
      <c r="F51" s="20">
        <v>0.39983547515357676</v>
      </c>
      <c r="G51" s="20">
        <v>2.2762318691159171</v>
      </c>
      <c r="H51" s="20">
        <v>0.39788735772973816</v>
      </c>
      <c r="I51" s="20">
        <v>0.39789916556920185</v>
      </c>
      <c r="J51" s="20">
        <v>0.3978873577297497</v>
      </c>
      <c r="K51" s="17"/>
      <c r="L51" s="2" t="s">
        <v>16</v>
      </c>
      <c r="M51" s="2" t="s">
        <v>23</v>
      </c>
      <c r="N51" s="3">
        <f t="shared" si="6"/>
        <v>0.39819426924578177</v>
      </c>
      <c r="O51" s="3">
        <f t="shared" si="7"/>
        <v>0.39790724395730126</v>
      </c>
      <c r="P51" s="3">
        <f t="shared" si="8"/>
        <v>0.39983547515357676</v>
      </c>
      <c r="Q51" s="3">
        <f t="shared" si="9"/>
        <v>2.2762318691159171</v>
      </c>
      <c r="R51" s="3">
        <f t="shared" si="10"/>
        <v>0.39788735772973816</v>
      </c>
      <c r="S51" s="3">
        <f t="shared" si="11"/>
        <v>0.39789916556920185</v>
      </c>
      <c r="T51" s="3">
        <f t="shared" si="11"/>
        <v>0.3978873577297497</v>
      </c>
      <c r="V51" s="27" t="s">
        <v>16</v>
      </c>
      <c r="W51" s="2" t="s">
        <v>23</v>
      </c>
      <c r="X51" s="2">
        <f>_xlfn.RANK.EQ(Table1[[#This Row],[OLOA]],Table1[[#This Row],[OLOA]:[SSA]],1)</f>
        <v>5</v>
      </c>
      <c r="Y51" s="2">
        <f>_xlfn.RANK.EQ(Table1[[#This Row],[LOA]],Table1[[#This Row],[OLOA]:[SSA]],1)</f>
        <v>4</v>
      </c>
      <c r="Z51" s="2">
        <f>_xlfn.RANK.EQ(Table1[[#This Row],[PSO]],Table1[[#This Row],[OLOA]:[SSA]],1)</f>
        <v>6</v>
      </c>
      <c r="AA51" s="2">
        <f>_xlfn.RANK.EQ(Table1[[#This Row],[GA]],Table1[[#This Row],[OLOA]:[SSA]],1)</f>
        <v>7</v>
      </c>
      <c r="AB51" s="2">
        <f>_xlfn.RANK.EQ(Table1[[#This Row],[GSA]],Table1[[#This Row],[OLOA]:[SSA]],1)</f>
        <v>1</v>
      </c>
      <c r="AC51" s="2">
        <f>_xlfn.RANK.EQ(Table1[[#This Row],[WOA]],Table1[[#This Row],[OLOA]:[SSA]],1)</f>
        <v>3</v>
      </c>
      <c r="AD51" s="2">
        <f>_xlfn.RANK.EQ(Table1[[#This Row],[SSA]],Table1[[#This Row],[OLOA]:[SSA]],1)</f>
        <v>2</v>
      </c>
    </row>
    <row r="52" spans="1:30" x14ac:dyDescent="0.3">
      <c r="A52" s="7"/>
      <c r="B52" s="24"/>
      <c r="C52" s="7" t="s">
        <v>24</v>
      </c>
      <c r="D52" s="21">
        <v>4.9627470545072594E-4</v>
      </c>
      <c r="E52" s="21">
        <v>3.0294780213786771E-5</v>
      </c>
      <c r="F52" s="21">
        <v>1.9892147957084249E-3</v>
      </c>
      <c r="G52" s="21">
        <v>1.5985497207410524</v>
      </c>
      <c r="H52" s="21">
        <v>0</v>
      </c>
      <c r="I52" s="21">
        <v>2.6104356212081793E-5</v>
      </c>
      <c r="J52" s="21">
        <v>1.7440581533112653E-14</v>
      </c>
      <c r="K52" s="17"/>
      <c r="L52" s="2" t="s">
        <v>16</v>
      </c>
      <c r="M52" s="2" t="s">
        <v>24</v>
      </c>
      <c r="N52" s="3">
        <f t="shared" si="6"/>
        <v>4.9627470545072594E-4</v>
      </c>
      <c r="O52" s="3">
        <f t="shared" si="7"/>
        <v>3.0294780213786771E-5</v>
      </c>
      <c r="P52" s="3">
        <f t="shared" si="8"/>
        <v>1.9892147957084249E-3</v>
      </c>
      <c r="Q52" s="3">
        <f t="shared" si="9"/>
        <v>1.5985497207410524</v>
      </c>
      <c r="R52" s="3">
        <f t="shared" si="10"/>
        <v>0</v>
      </c>
      <c r="S52" s="3">
        <f t="shared" si="11"/>
        <v>2.6104356212081793E-5</v>
      </c>
      <c r="T52" s="3">
        <f t="shared" si="11"/>
        <v>1.7440581533112653E-14</v>
      </c>
      <c r="V52" s="27"/>
      <c r="W52" s="2" t="s">
        <v>24</v>
      </c>
    </row>
    <row r="53" spans="1:30" x14ac:dyDescent="0.3">
      <c r="A53" s="7"/>
      <c r="B53" s="25"/>
      <c r="C53" s="10" t="s">
        <v>25</v>
      </c>
      <c r="D53" s="22">
        <v>0.36562499999999998</v>
      </c>
      <c r="E53" s="22">
        <v>0.15416666666666667</v>
      </c>
      <c r="F53" s="22">
        <v>0.11510416666666666</v>
      </c>
      <c r="G53" s="22">
        <v>0.34062500000000001</v>
      </c>
      <c r="H53" s="22">
        <v>0.73750000000000004</v>
      </c>
      <c r="I53" s="22">
        <v>0.15208333333333332</v>
      </c>
      <c r="J53" s="22">
        <v>2.9166666666666667E-2</v>
      </c>
      <c r="K53" s="18"/>
      <c r="L53" s="2" t="s">
        <v>16</v>
      </c>
      <c r="M53" s="2" t="s">
        <v>25</v>
      </c>
      <c r="N53" s="3">
        <f t="shared" si="6"/>
        <v>0.36562499999999998</v>
      </c>
      <c r="O53" s="3">
        <f t="shared" si="7"/>
        <v>0.15416666666666667</v>
      </c>
      <c r="P53" s="3">
        <f t="shared" si="8"/>
        <v>0.11510416666666666</v>
      </c>
      <c r="Q53" s="3">
        <f t="shared" si="9"/>
        <v>0.34062500000000001</v>
      </c>
      <c r="R53" s="3">
        <f t="shared" si="10"/>
        <v>0.73750000000000004</v>
      </c>
      <c r="S53" s="3">
        <f t="shared" si="11"/>
        <v>0.15208333333333332</v>
      </c>
      <c r="T53" s="3">
        <f t="shared" si="11"/>
        <v>2.9166666666666667E-2</v>
      </c>
      <c r="V53" s="27"/>
      <c r="W53" s="2" t="s">
        <v>25</v>
      </c>
    </row>
    <row r="54" spans="1:30" x14ac:dyDescent="0.3">
      <c r="A54" s="7"/>
      <c r="B54" s="23" t="s">
        <v>17</v>
      </c>
      <c r="C54" s="6" t="s">
        <v>23</v>
      </c>
      <c r="D54" s="20">
        <v>3.0623080474542284</v>
      </c>
      <c r="E54" s="20">
        <v>4.8025969663092498</v>
      </c>
      <c r="F54" s="20">
        <v>3.0676625079737407</v>
      </c>
      <c r="G54" s="20">
        <v>70.911508771930897</v>
      </c>
      <c r="H54" s="20">
        <v>2.9999999999999281</v>
      </c>
      <c r="I54" s="20">
        <v>3.000106031995176</v>
      </c>
      <c r="J54" s="20">
        <v>3.0000000000003184</v>
      </c>
      <c r="K54" s="17"/>
      <c r="L54" s="2" t="s">
        <v>17</v>
      </c>
      <c r="M54" s="2" t="s">
        <v>23</v>
      </c>
      <c r="N54" s="3">
        <f t="shared" si="6"/>
        <v>3.0623080474542284</v>
      </c>
      <c r="O54" s="3">
        <f t="shared" si="7"/>
        <v>4.8025969663092498</v>
      </c>
      <c r="P54" s="3">
        <f t="shared" si="8"/>
        <v>3.0676625079737407</v>
      </c>
      <c r="Q54" s="3">
        <f t="shared" si="9"/>
        <v>70.911508771930897</v>
      </c>
      <c r="R54" s="3">
        <f t="shared" si="10"/>
        <v>2.9999999999999281</v>
      </c>
      <c r="S54" s="3">
        <f t="shared" si="11"/>
        <v>3.000106031995176</v>
      </c>
      <c r="T54" s="3">
        <f t="shared" si="11"/>
        <v>3.0000000000003184</v>
      </c>
      <c r="V54" s="27" t="s">
        <v>17</v>
      </c>
      <c r="W54" s="2" t="s">
        <v>23</v>
      </c>
      <c r="X54" s="2">
        <f>_xlfn.RANK.EQ(Table1[[#This Row],[OLOA]],Table1[[#This Row],[OLOA]:[SSA]],1)</f>
        <v>4</v>
      </c>
      <c r="Y54" s="2">
        <f>_xlfn.RANK.EQ(Table1[[#This Row],[LOA]],Table1[[#This Row],[OLOA]:[SSA]],1)</f>
        <v>6</v>
      </c>
      <c r="Z54" s="2">
        <f>_xlfn.RANK.EQ(Table1[[#This Row],[PSO]],Table1[[#This Row],[OLOA]:[SSA]],1)</f>
        <v>5</v>
      </c>
      <c r="AA54" s="2">
        <f>_xlfn.RANK.EQ(Table1[[#This Row],[GA]],Table1[[#This Row],[OLOA]:[SSA]],1)</f>
        <v>7</v>
      </c>
      <c r="AB54" s="2">
        <f>_xlfn.RANK.EQ(Table1[[#This Row],[GSA]],Table1[[#This Row],[OLOA]:[SSA]],1)</f>
        <v>1</v>
      </c>
      <c r="AC54" s="2">
        <f>_xlfn.RANK.EQ(Table1[[#This Row],[WOA]],Table1[[#This Row],[OLOA]:[SSA]],1)</f>
        <v>3</v>
      </c>
      <c r="AD54" s="2">
        <f>_xlfn.RANK.EQ(Table1[[#This Row],[SSA]],Table1[[#This Row],[OLOA]:[SSA]],1)</f>
        <v>2</v>
      </c>
    </row>
    <row r="55" spans="1:30" x14ac:dyDescent="0.3">
      <c r="A55" s="7"/>
      <c r="B55" s="24"/>
      <c r="C55" s="7" t="s">
        <v>24</v>
      </c>
      <c r="D55" s="21">
        <v>7.4980786870392863E-2</v>
      </c>
      <c r="E55" s="21">
        <v>6.8523364699063034</v>
      </c>
      <c r="F55" s="21">
        <v>4.654283515536263E-2</v>
      </c>
      <c r="G55" s="21">
        <v>57.275508295182185</v>
      </c>
      <c r="H55" s="21">
        <v>3.1304243466114252E-15</v>
      </c>
      <c r="I55" s="21">
        <v>3.733138771628009E-4</v>
      </c>
      <c r="J55" s="21">
        <v>5.5459906635079095E-13</v>
      </c>
      <c r="K55" s="17"/>
      <c r="L55" s="2" t="s">
        <v>17</v>
      </c>
      <c r="M55" s="2" t="s">
        <v>24</v>
      </c>
      <c r="N55" s="3">
        <f t="shared" si="6"/>
        <v>7.4980786870392863E-2</v>
      </c>
      <c r="O55" s="3">
        <f t="shared" si="7"/>
        <v>6.8523364699063034</v>
      </c>
      <c r="P55" s="3">
        <f t="shared" si="8"/>
        <v>4.654283515536263E-2</v>
      </c>
      <c r="Q55" s="3">
        <f t="shared" si="9"/>
        <v>57.275508295182185</v>
      </c>
      <c r="R55" s="3">
        <f t="shared" si="10"/>
        <v>3.1304243466114252E-15</v>
      </c>
      <c r="S55" s="3">
        <f t="shared" si="11"/>
        <v>3.733138771628009E-4</v>
      </c>
      <c r="T55" s="3">
        <f t="shared" si="11"/>
        <v>5.5459906635079095E-13</v>
      </c>
      <c r="V55" s="27"/>
      <c r="W55" s="2" t="s">
        <v>24</v>
      </c>
    </row>
    <row r="56" spans="1:30" x14ac:dyDescent="0.3">
      <c r="A56" s="7"/>
      <c r="B56" s="25"/>
      <c r="C56" s="10" t="s">
        <v>25</v>
      </c>
      <c r="D56" s="22">
        <v>0.33229166666666665</v>
      </c>
      <c r="E56" s="22">
        <v>0.14531250000000001</v>
      </c>
      <c r="F56" s="22">
        <v>0.11510416666666666</v>
      </c>
      <c r="G56" s="22">
        <v>0.35729166666666667</v>
      </c>
      <c r="H56" s="22">
        <v>0.66666666666666663</v>
      </c>
      <c r="I56" s="22">
        <v>0.13958333333333334</v>
      </c>
      <c r="J56" s="22">
        <v>1.8749999999999999E-2</v>
      </c>
      <c r="K56" s="18"/>
      <c r="L56" s="2" t="s">
        <v>17</v>
      </c>
      <c r="M56" s="2" t="s">
        <v>25</v>
      </c>
      <c r="N56" s="3">
        <f t="shared" si="6"/>
        <v>0.33229166666666665</v>
      </c>
      <c r="O56" s="3">
        <f t="shared" si="7"/>
        <v>0.14531250000000001</v>
      </c>
      <c r="P56" s="3">
        <f t="shared" si="8"/>
        <v>0.11510416666666666</v>
      </c>
      <c r="Q56" s="3">
        <f t="shared" si="9"/>
        <v>0.35729166666666667</v>
      </c>
      <c r="R56" s="3">
        <f t="shared" si="10"/>
        <v>0.66666666666666663</v>
      </c>
      <c r="S56" s="3">
        <f t="shared" si="11"/>
        <v>0.13958333333333334</v>
      </c>
      <c r="T56" s="3">
        <f t="shared" si="11"/>
        <v>1.8749999999999999E-2</v>
      </c>
      <c r="V56" s="27"/>
      <c r="W56" s="2" t="s">
        <v>25</v>
      </c>
    </row>
    <row r="57" spans="1:30" x14ac:dyDescent="0.3">
      <c r="A57" s="7"/>
      <c r="B57" s="23" t="s">
        <v>18</v>
      </c>
      <c r="C57" s="6" t="s">
        <v>23</v>
      </c>
      <c r="D57" s="20">
        <v>-3.8291247864655231</v>
      </c>
      <c r="E57" s="20">
        <v>-3.8601569610717021</v>
      </c>
      <c r="F57" s="20">
        <v>-3.8576590976788956</v>
      </c>
      <c r="G57" s="20">
        <v>-3.8162875505336782</v>
      </c>
      <c r="H57" s="20">
        <v>-3.8627821478207531</v>
      </c>
      <c r="I57" s="20">
        <v>-3.8507761778696397</v>
      </c>
      <c r="J57" s="20">
        <v>-3.8555362413000598</v>
      </c>
      <c r="K57" s="17"/>
      <c r="L57" s="2" t="s">
        <v>18</v>
      </c>
      <c r="M57" s="2" t="s">
        <v>23</v>
      </c>
      <c r="N57" s="3">
        <f t="shared" si="6"/>
        <v>-3.8291247864655231</v>
      </c>
      <c r="O57" s="3">
        <f t="shared" si="7"/>
        <v>-3.8601569610717021</v>
      </c>
      <c r="P57" s="3">
        <f t="shared" si="8"/>
        <v>-3.8576590976788956</v>
      </c>
      <c r="Q57" s="3">
        <f t="shared" si="9"/>
        <v>-3.8162875505336782</v>
      </c>
      <c r="R57" s="3">
        <f t="shared" si="10"/>
        <v>-3.8627821478207531</v>
      </c>
      <c r="S57" s="3">
        <f t="shared" si="11"/>
        <v>-3.8507761778696397</v>
      </c>
      <c r="T57" s="3">
        <f t="shared" si="11"/>
        <v>-3.8555362413000598</v>
      </c>
      <c r="V57" s="27" t="s">
        <v>18</v>
      </c>
      <c r="W57" s="2" t="s">
        <v>23</v>
      </c>
      <c r="X57" s="2">
        <f>_xlfn.RANK.EQ(Table1[[#This Row],[OLOA]],Table1[[#This Row],[OLOA]:[SSA]],1)</f>
        <v>6</v>
      </c>
      <c r="Y57" s="2">
        <f>_xlfn.RANK.EQ(Table1[[#This Row],[LOA]],Table1[[#This Row],[OLOA]:[SSA]],1)</f>
        <v>2</v>
      </c>
      <c r="Z57" s="2">
        <f>_xlfn.RANK.EQ(Table1[[#This Row],[PSO]],Table1[[#This Row],[OLOA]:[SSA]],1)</f>
        <v>3</v>
      </c>
      <c r="AA57" s="2">
        <f>_xlfn.RANK.EQ(Table1[[#This Row],[GA]],Table1[[#This Row],[OLOA]:[SSA]],1)</f>
        <v>7</v>
      </c>
      <c r="AB57" s="2">
        <f>_xlfn.RANK.EQ(Table1[[#This Row],[GSA]],Table1[[#This Row],[OLOA]:[SSA]],1)</f>
        <v>1</v>
      </c>
      <c r="AC57" s="2">
        <f>_xlfn.RANK.EQ(Table1[[#This Row],[WOA]],Table1[[#This Row],[OLOA]:[SSA]],1)</f>
        <v>5</v>
      </c>
      <c r="AD57" s="2">
        <f>_xlfn.RANK.EQ(Table1[[#This Row],[SSA]],Table1[[#This Row],[OLOA]:[SSA]],1)</f>
        <v>4</v>
      </c>
    </row>
    <row r="58" spans="1:30" x14ac:dyDescent="0.3">
      <c r="A58" s="7"/>
      <c r="B58" s="24"/>
      <c r="C58" s="7" t="s">
        <v>24</v>
      </c>
      <c r="D58" s="21">
        <v>3.0317602665494801E-2</v>
      </c>
      <c r="E58" s="21">
        <v>2.4761703890510195E-3</v>
      </c>
      <c r="F58" s="21">
        <v>3.4781327737087157E-3</v>
      </c>
      <c r="G58" s="21">
        <v>0.14074838964779038</v>
      </c>
      <c r="H58" s="21">
        <v>2.2749064946172265E-15</v>
      </c>
      <c r="I58" s="21">
        <v>2.2024996579626387E-2</v>
      </c>
      <c r="J58" s="21">
        <v>2.6317832840847322E-2</v>
      </c>
      <c r="K58" s="17"/>
      <c r="L58" s="2" t="s">
        <v>18</v>
      </c>
      <c r="M58" s="2" t="s">
        <v>24</v>
      </c>
      <c r="N58" s="3">
        <f t="shared" si="6"/>
        <v>3.0317602665494801E-2</v>
      </c>
      <c r="O58" s="3">
        <f t="shared" si="7"/>
        <v>2.4761703890510195E-3</v>
      </c>
      <c r="P58" s="3">
        <f t="shared" si="8"/>
        <v>3.4781327737087157E-3</v>
      </c>
      <c r="Q58" s="3">
        <f t="shared" si="9"/>
        <v>0.14074838964779038</v>
      </c>
      <c r="R58" s="3">
        <f t="shared" si="10"/>
        <v>2.2749064946172265E-15</v>
      </c>
      <c r="S58" s="3">
        <f t="shared" si="11"/>
        <v>2.2024996579626387E-2</v>
      </c>
      <c r="T58" s="3">
        <f t="shared" si="11"/>
        <v>2.6317832840847322E-2</v>
      </c>
      <c r="V58" s="27"/>
      <c r="W58" s="2" t="s">
        <v>24</v>
      </c>
    </row>
    <row r="59" spans="1:30" x14ac:dyDescent="0.3">
      <c r="A59" s="7"/>
      <c r="B59" s="25"/>
      <c r="C59" s="10" t="s">
        <v>25</v>
      </c>
      <c r="D59" s="22">
        <v>0.63645833333333335</v>
      </c>
      <c r="E59" s="22">
        <v>0.20677083333333332</v>
      </c>
      <c r="F59" s="22">
        <v>0.18333333333333332</v>
      </c>
      <c r="G59" s="22">
        <v>0.42031249999999998</v>
      </c>
      <c r="H59" s="22">
        <v>0.78281250000000002</v>
      </c>
      <c r="I59" s="22">
        <v>0.21718750000000001</v>
      </c>
      <c r="J59" s="22">
        <v>9.8437499999999997E-2</v>
      </c>
      <c r="K59" s="18"/>
      <c r="L59" s="2" t="s">
        <v>18</v>
      </c>
      <c r="M59" s="2" t="s">
        <v>25</v>
      </c>
      <c r="N59" s="3">
        <f t="shared" si="6"/>
        <v>0.63645833333333335</v>
      </c>
      <c r="O59" s="3">
        <f t="shared" si="7"/>
        <v>0.20677083333333332</v>
      </c>
      <c r="P59" s="3">
        <f t="shared" si="8"/>
        <v>0.18333333333333332</v>
      </c>
      <c r="Q59" s="3">
        <f t="shared" si="9"/>
        <v>0.42031249999999998</v>
      </c>
      <c r="R59" s="3">
        <f t="shared" si="10"/>
        <v>0.78281250000000002</v>
      </c>
      <c r="S59" s="3">
        <f t="shared" si="11"/>
        <v>0.21718750000000001</v>
      </c>
      <c r="T59" s="3">
        <f t="shared" si="11"/>
        <v>9.8437499999999997E-2</v>
      </c>
      <c r="V59" s="27"/>
      <c r="W59" s="2" t="s">
        <v>25</v>
      </c>
    </row>
    <row r="60" spans="1:30" x14ac:dyDescent="0.3">
      <c r="A60" s="7"/>
      <c r="B60" s="23" t="s">
        <v>19</v>
      </c>
      <c r="C60" s="6" t="s">
        <v>23</v>
      </c>
      <c r="D60" s="20">
        <v>-2.8378820843260675</v>
      </c>
      <c r="E60" s="20">
        <v>-3.2415303649410823</v>
      </c>
      <c r="F60" s="20">
        <v>-3.0194610370295658</v>
      </c>
      <c r="G60" s="20">
        <v>-3.1870674241245012</v>
      </c>
      <c r="H60" s="20">
        <v>-3.321995171584244</v>
      </c>
      <c r="I60" s="20">
        <v>-3.2319471253324044</v>
      </c>
      <c r="J60" s="20">
        <v>-3.2859400009120896</v>
      </c>
      <c r="K60" s="17"/>
      <c r="L60" s="2" t="s">
        <v>19</v>
      </c>
      <c r="M60" s="2" t="s">
        <v>23</v>
      </c>
      <c r="N60" s="3">
        <f t="shared" si="6"/>
        <v>-2.8378820843260675</v>
      </c>
      <c r="O60" s="3">
        <f t="shared" si="7"/>
        <v>-3.2415303649410823</v>
      </c>
      <c r="P60" s="3">
        <f t="shared" si="8"/>
        <v>-3.0194610370295658</v>
      </c>
      <c r="Q60" s="3">
        <f t="shared" si="9"/>
        <v>-3.1870674241245012</v>
      </c>
      <c r="R60" s="3">
        <f t="shared" si="10"/>
        <v>-3.321995171584244</v>
      </c>
      <c r="S60" s="3">
        <f t="shared" si="11"/>
        <v>-3.2319471253324044</v>
      </c>
      <c r="T60" s="3">
        <f t="shared" si="11"/>
        <v>-3.2859400009120896</v>
      </c>
      <c r="V60" s="27" t="s">
        <v>19</v>
      </c>
      <c r="W60" s="2" t="s">
        <v>23</v>
      </c>
      <c r="X60" s="2">
        <f>_xlfn.RANK.EQ(Table1[[#This Row],[OLOA]],Table1[[#This Row],[OLOA]:[SSA]],1)</f>
        <v>7</v>
      </c>
      <c r="Y60" s="2">
        <f>_xlfn.RANK.EQ(Table1[[#This Row],[LOA]],Table1[[#This Row],[OLOA]:[SSA]],1)</f>
        <v>3</v>
      </c>
      <c r="Z60" s="2">
        <f>_xlfn.RANK.EQ(Table1[[#This Row],[PSO]],Table1[[#This Row],[OLOA]:[SSA]],1)</f>
        <v>6</v>
      </c>
      <c r="AA60" s="2">
        <f>_xlfn.RANK.EQ(Table1[[#This Row],[GA]],Table1[[#This Row],[OLOA]:[SSA]],1)</f>
        <v>5</v>
      </c>
      <c r="AB60" s="2">
        <f>_xlfn.RANK.EQ(Table1[[#This Row],[GSA]],Table1[[#This Row],[OLOA]:[SSA]],1)</f>
        <v>1</v>
      </c>
      <c r="AC60" s="2">
        <f>_xlfn.RANK.EQ(Table1[[#This Row],[WOA]],Table1[[#This Row],[OLOA]:[SSA]],1)</f>
        <v>4</v>
      </c>
      <c r="AD60" s="2">
        <f>_xlfn.RANK.EQ(Table1[[#This Row],[SSA]],Table1[[#This Row],[OLOA]:[SSA]],1)</f>
        <v>2</v>
      </c>
    </row>
    <row r="61" spans="1:30" x14ac:dyDescent="0.3">
      <c r="A61" s="7"/>
      <c r="B61" s="24"/>
      <c r="C61" s="7" t="s">
        <v>24</v>
      </c>
      <c r="D61" s="21">
        <v>0.21955537937266842</v>
      </c>
      <c r="E61" s="21">
        <v>7.5670503959245905E-2</v>
      </c>
      <c r="F61" s="21">
        <v>0.15097128679621621</v>
      </c>
      <c r="G61" s="21">
        <v>6.0710869536000696E-2</v>
      </c>
      <c r="H61" s="21">
        <v>1.6117693902023739E-15</v>
      </c>
      <c r="I61" s="21">
        <v>9.6492403672948202E-2</v>
      </c>
      <c r="J61" s="21">
        <v>6.7464425112701884E-2</v>
      </c>
      <c r="K61" s="17"/>
      <c r="L61" s="2" t="s">
        <v>19</v>
      </c>
      <c r="M61" s="2" t="s">
        <v>24</v>
      </c>
      <c r="N61" s="3">
        <f t="shared" si="6"/>
        <v>0.21955537937266842</v>
      </c>
      <c r="O61" s="3">
        <f t="shared" si="7"/>
        <v>7.5670503959245905E-2</v>
      </c>
      <c r="P61" s="3">
        <f t="shared" si="8"/>
        <v>0.15097128679621621</v>
      </c>
      <c r="Q61" s="3">
        <f t="shared" si="9"/>
        <v>6.0710869536000696E-2</v>
      </c>
      <c r="R61" s="3">
        <f t="shared" si="10"/>
        <v>1.6117693902023739E-15</v>
      </c>
      <c r="S61" s="3">
        <f t="shared" si="11"/>
        <v>9.6492403672948202E-2</v>
      </c>
      <c r="T61" s="3">
        <f t="shared" si="11"/>
        <v>6.7464425112701884E-2</v>
      </c>
      <c r="V61" s="27"/>
      <c r="W61" s="2" t="s">
        <v>24</v>
      </c>
    </row>
    <row r="62" spans="1:30" x14ac:dyDescent="0.3">
      <c r="A62" s="7"/>
      <c r="B62" s="25"/>
      <c r="C62" s="10" t="s">
        <v>25</v>
      </c>
      <c r="D62" s="22">
        <v>0.65104166666666663</v>
      </c>
      <c r="E62" s="22">
        <v>0.24374999999999999</v>
      </c>
      <c r="F62" s="22">
        <v>0.22031249999999999</v>
      </c>
      <c r="G62" s="22">
        <v>0.44583333333333336</v>
      </c>
      <c r="H62" s="22">
        <v>0.79270833333333335</v>
      </c>
      <c r="I62" s="22">
        <v>0.24687500000000001</v>
      </c>
      <c r="J62" s="22">
        <v>0.11041666666666666</v>
      </c>
      <c r="K62" s="18"/>
      <c r="L62" s="2" t="s">
        <v>19</v>
      </c>
      <c r="M62" s="2" t="s">
        <v>25</v>
      </c>
      <c r="N62" s="3">
        <f t="shared" si="6"/>
        <v>0.65104166666666663</v>
      </c>
      <c r="O62" s="3">
        <f t="shared" si="7"/>
        <v>0.24374999999999999</v>
      </c>
      <c r="P62" s="3">
        <f t="shared" si="8"/>
        <v>0.22031249999999999</v>
      </c>
      <c r="Q62" s="3">
        <f t="shared" si="9"/>
        <v>0.44583333333333336</v>
      </c>
      <c r="R62" s="3">
        <f t="shared" si="10"/>
        <v>0.79270833333333335</v>
      </c>
      <c r="S62" s="3">
        <f t="shared" si="11"/>
        <v>0.24687500000000001</v>
      </c>
      <c r="T62" s="3">
        <f t="shared" si="11"/>
        <v>0.11041666666666666</v>
      </c>
      <c r="V62" s="27"/>
      <c r="W62" s="2" t="s">
        <v>25</v>
      </c>
    </row>
    <row r="63" spans="1:30" x14ac:dyDescent="0.3">
      <c r="A63" s="7"/>
      <c r="B63" s="23" t="s">
        <v>20</v>
      </c>
      <c r="C63" s="6" t="s">
        <v>23</v>
      </c>
      <c r="D63" s="20">
        <v>-8.9648309771431354</v>
      </c>
      <c r="E63" s="20">
        <v>-4.9734558491227689</v>
      </c>
      <c r="F63" s="20">
        <v>-3.1646578791924771</v>
      </c>
      <c r="G63" s="20">
        <v>-4.0066788687202157</v>
      </c>
      <c r="H63" s="20">
        <v>-6.2339546850292793</v>
      </c>
      <c r="I63" s="20">
        <v>-8.4388656330832568</v>
      </c>
      <c r="J63" s="20">
        <v>-6.1655261454327057</v>
      </c>
      <c r="K63" s="17"/>
      <c r="L63" s="2" t="s">
        <v>20</v>
      </c>
      <c r="M63" s="2" t="s">
        <v>23</v>
      </c>
      <c r="N63" s="3">
        <f t="shared" si="6"/>
        <v>-8.9648309771431354</v>
      </c>
      <c r="O63" s="3">
        <f t="shared" si="7"/>
        <v>-4.9734558491227689</v>
      </c>
      <c r="P63" s="3">
        <f t="shared" si="8"/>
        <v>-3.1646578791924771</v>
      </c>
      <c r="Q63" s="3">
        <f t="shared" si="9"/>
        <v>-4.0066788687202157</v>
      </c>
      <c r="R63" s="3">
        <f t="shared" si="10"/>
        <v>-6.2339546850292793</v>
      </c>
      <c r="S63" s="3">
        <f t="shared" si="11"/>
        <v>-8.4388656330832568</v>
      </c>
      <c r="T63" s="3">
        <f t="shared" si="11"/>
        <v>-6.1655261454327057</v>
      </c>
      <c r="V63" s="27" t="s">
        <v>20</v>
      </c>
      <c r="W63" s="2" t="s">
        <v>23</v>
      </c>
      <c r="X63" s="2">
        <f>_xlfn.RANK.EQ(Table1[[#This Row],[OLOA]],Table1[[#This Row],[OLOA]:[SSA]],1)</f>
        <v>1</v>
      </c>
      <c r="Y63" s="2">
        <f>_xlfn.RANK.EQ(Table1[[#This Row],[LOA]],Table1[[#This Row],[OLOA]:[SSA]],1)</f>
        <v>5</v>
      </c>
      <c r="Z63" s="2">
        <f>_xlfn.RANK.EQ(Table1[[#This Row],[PSO]],Table1[[#This Row],[OLOA]:[SSA]],1)</f>
        <v>7</v>
      </c>
      <c r="AA63" s="2">
        <f>_xlfn.RANK.EQ(Table1[[#This Row],[GA]],Table1[[#This Row],[OLOA]:[SSA]],1)</f>
        <v>6</v>
      </c>
      <c r="AB63" s="2">
        <f>_xlfn.RANK.EQ(Table1[[#This Row],[GSA]],Table1[[#This Row],[OLOA]:[SSA]],1)</f>
        <v>3</v>
      </c>
      <c r="AC63" s="2">
        <f>_xlfn.RANK.EQ(Table1[[#This Row],[WOA]],Table1[[#This Row],[OLOA]:[SSA]],1)</f>
        <v>2</v>
      </c>
      <c r="AD63" s="2">
        <f>_xlfn.RANK.EQ(Table1[[#This Row],[SSA]],Table1[[#This Row],[OLOA]:[SSA]],1)</f>
        <v>4</v>
      </c>
    </row>
    <row r="64" spans="1:30" x14ac:dyDescent="0.3">
      <c r="A64" s="7"/>
      <c r="B64" s="24"/>
      <c r="C64" s="7" t="s">
        <v>24</v>
      </c>
      <c r="D64" s="21">
        <v>0.92111512112490912</v>
      </c>
      <c r="E64" s="21">
        <v>3.442169526554653</v>
      </c>
      <c r="F64" s="21">
        <v>1.0528987449311993</v>
      </c>
      <c r="G64" s="21">
        <v>2.3684805924217041</v>
      </c>
      <c r="H64" s="21">
        <v>3.737091836954697</v>
      </c>
      <c r="I64" s="21">
        <v>2.434480418480264</v>
      </c>
      <c r="J64" s="21">
        <v>3.7939163344720916</v>
      </c>
      <c r="K64" s="17"/>
      <c r="L64" s="2" t="s">
        <v>20</v>
      </c>
      <c r="M64" s="2" t="s">
        <v>24</v>
      </c>
      <c r="N64" s="3">
        <f t="shared" si="6"/>
        <v>0.92111512112490912</v>
      </c>
      <c r="O64" s="3">
        <f t="shared" si="7"/>
        <v>3.442169526554653</v>
      </c>
      <c r="P64" s="3">
        <f t="shared" si="8"/>
        <v>1.0528987449311993</v>
      </c>
      <c r="Q64" s="3">
        <f t="shared" si="9"/>
        <v>2.3684805924217041</v>
      </c>
      <c r="R64" s="3">
        <f t="shared" si="10"/>
        <v>3.737091836954697</v>
      </c>
      <c r="S64" s="3">
        <f t="shared" si="11"/>
        <v>2.434480418480264</v>
      </c>
      <c r="T64" s="3">
        <f t="shared" si="11"/>
        <v>3.7939163344720916</v>
      </c>
      <c r="V64" s="27"/>
      <c r="W64" s="2" t="s">
        <v>24</v>
      </c>
    </row>
    <row r="65" spans="1:30" x14ac:dyDescent="0.3">
      <c r="A65" s="7"/>
      <c r="B65" s="25"/>
      <c r="C65" s="10" t="s">
        <v>25</v>
      </c>
      <c r="D65" s="22">
        <v>0.82499999999999996</v>
      </c>
      <c r="E65" s="22">
        <v>0.27916666666666667</v>
      </c>
      <c r="F65" s="22">
        <v>0.24062500000000001</v>
      </c>
      <c r="G65" s="22">
        <v>0.47708333333333336</v>
      </c>
      <c r="H65" s="22">
        <v>0.71875</v>
      </c>
      <c r="I65" s="22">
        <v>0.25989583333333333</v>
      </c>
      <c r="J65" s="22">
        <v>0.14739583333333334</v>
      </c>
      <c r="K65" s="18"/>
      <c r="L65" s="2" t="s">
        <v>20</v>
      </c>
      <c r="M65" s="2" t="s">
        <v>25</v>
      </c>
      <c r="N65" s="3">
        <f t="shared" si="6"/>
        <v>0.82499999999999996</v>
      </c>
      <c r="O65" s="3">
        <f t="shared" si="7"/>
        <v>0.27916666666666667</v>
      </c>
      <c r="P65" s="3">
        <f t="shared" si="8"/>
        <v>0.24062500000000001</v>
      </c>
      <c r="Q65" s="3">
        <f t="shared" si="9"/>
        <v>0.47708333333333336</v>
      </c>
      <c r="R65" s="3">
        <f t="shared" si="10"/>
        <v>0.71875</v>
      </c>
      <c r="S65" s="3">
        <f t="shared" si="11"/>
        <v>0.25989583333333333</v>
      </c>
      <c r="T65" s="3">
        <f t="shared" si="11"/>
        <v>0.14739583333333334</v>
      </c>
      <c r="V65" s="27"/>
      <c r="W65" s="2" t="s">
        <v>25</v>
      </c>
    </row>
    <row r="66" spans="1:30" x14ac:dyDescent="0.3">
      <c r="A66" s="7"/>
      <c r="B66" s="23" t="s">
        <v>21</v>
      </c>
      <c r="C66" s="6" t="s">
        <v>23</v>
      </c>
      <c r="D66" s="20">
        <v>-8.9798861645432186</v>
      </c>
      <c r="E66" s="20">
        <v>-6.0224516675388253</v>
      </c>
      <c r="F66" s="20">
        <v>-3.339876126216645</v>
      </c>
      <c r="G66" s="20">
        <v>-4.1049421208467098</v>
      </c>
      <c r="H66" s="20">
        <v>-9.8066634431443447</v>
      </c>
      <c r="I66" s="20">
        <v>-7.9359401257801654</v>
      </c>
      <c r="J66" s="20">
        <v>-9.2718268259144061</v>
      </c>
      <c r="K66" s="17"/>
      <c r="L66" s="2" t="s">
        <v>21</v>
      </c>
      <c r="M66" s="2" t="s">
        <v>23</v>
      </c>
      <c r="N66" s="3">
        <f t="shared" si="6"/>
        <v>-8.9798861645432186</v>
      </c>
      <c r="O66" s="3">
        <f t="shared" si="7"/>
        <v>-6.0224516675388253</v>
      </c>
      <c r="P66" s="3">
        <f t="shared" si="8"/>
        <v>-3.339876126216645</v>
      </c>
      <c r="Q66" s="3">
        <f t="shared" si="9"/>
        <v>-4.1049421208467098</v>
      </c>
      <c r="R66" s="3">
        <f t="shared" si="10"/>
        <v>-9.8066634431443447</v>
      </c>
      <c r="S66" s="3">
        <f t="shared" si="11"/>
        <v>-7.9359401257801654</v>
      </c>
      <c r="T66" s="3">
        <f t="shared" si="11"/>
        <v>-9.2718268259144061</v>
      </c>
      <c r="V66" s="27" t="s">
        <v>21</v>
      </c>
      <c r="W66" s="2" t="s">
        <v>23</v>
      </c>
      <c r="X66" s="2">
        <f>_xlfn.RANK.EQ(Table1[[#This Row],[OLOA]],Table1[[#This Row],[OLOA]:[SSA]],1)</f>
        <v>3</v>
      </c>
      <c r="Y66" s="2">
        <f>_xlfn.RANK.EQ(Table1[[#This Row],[LOA]],Table1[[#This Row],[OLOA]:[SSA]],1)</f>
        <v>5</v>
      </c>
      <c r="Z66" s="2">
        <f>_xlfn.RANK.EQ(Table1[[#This Row],[PSO]],Table1[[#This Row],[OLOA]:[SSA]],1)</f>
        <v>7</v>
      </c>
      <c r="AA66" s="2">
        <f>_xlfn.RANK.EQ(Table1[[#This Row],[GA]],Table1[[#This Row],[OLOA]:[SSA]],1)</f>
        <v>6</v>
      </c>
      <c r="AB66" s="2">
        <f>_xlfn.RANK.EQ(Table1[[#This Row],[GSA]],Table1[[#This Row],[OLOA]:[SSA]],1)</f>
        <v>1</v>
      </c>
      <c r="AC66" s="2">
        <f>_xlfn.RANK.EQ(Table1[[#This Row],[WOA]],Table1[[#This Row],[OLOA]:[SSA]],1)</f>
        <v>4</v>
      </c>
      <c r="AD66" s="2">
        <f>_xlfn.RANK.EQ(Table1[[#This Row],[SSA]],Table1[[#This Row],[OLOA]:[SSA]],1)</f>
        <v>2</v>
      </c>
    </row>
    <row r="67" spans="1:30" x14ac:dyDescent="0.3">
      <c r="A67" s="7"/>
      <c r="B67" s="24"/>
      <c r="C67" s="7" t="s">
        <v>24</v>
      </c>
      <c r="D67" s="21">
        <v>1.5830224123063639</v>
      </c>
      <c r="E67" s="21">
        <v>3.619712934723331</v>
      </c>
      <c r="F67" s="21">
        <v>1.3891380838761724</v>
      </c>
      <c r="G67" s="21">
        <v>2.4428991848069184</v>
      </c>
      <c r="H67" s="21">
        <v>1.8654466477838811</v>
      </c>
      <c r="I67" s="21">
        <v>3.048295585013836</v>
      </c>
      <c r="J67" s="21">
        <v>2.597864216345259</v>
      </c>
      <c r="K67" s="17"/>
      <c r="L67" s="2" t="s">
        <v>21</v>
      </c>
      <c r="M67" s="2" t="s">
        <v>24</v>
      </c>
      <c r="N67" s="3">
        <f t="shared" si="6"/>
        <v>1.5830224123063639</v>
      </c>
      <c r="O67" s="3">
        <f t="shared" si="7"/>
        <v>3.619712934723331</v>
      </c>
      <c r="P67" s="3">
        <f t="shared" si="8"/>
        <v>1.3891380838761724</v>
      </c>
      <c r="Q67" s="3">
        <f t="shared" si="9"/>
        <v>2.4428991848069184</v>
      </c>
      <c r="R67" s="3">
        <f t="shared" si="10"/>
        <v>1.8654466477838811</v>
      </c>
      <c r="S67" s="3">
        <f t="shared" si="11"/>
        <v>3.048295585013836</v>
      </c>
      <c r="T67" s="3">
        <f t="shared" si="11"/>
        <v>2.597864216345259</v>
      </c>
      <c r="V67" s="27"/>
      <c r="W67" s="2" t="s">
        <v>24</v>
      </c>
    </row>
    <row r="68" spans="1:30" x14ac:dyDescent="0.3">
      <c r="A68" s="7"/>
      <c r="B68" s="25"/>
      <c r="C68" s="10" t="s">
        <v>25</v>
      </c>
      <c r="D68" s="22">
        <v>0.8598958333333333</v>
      </c>
      <c r="E68" s="22">
        <v>0.30989583333333331</v>
      </c>
      <c r="F68" s="22">
        <v>0.32135416666666666</v>
      </c>
      <c r="G68" s="22">
        <v>0.4296875</v>
      </c>
      <c r="H68" s="22">
        <v>0.57135416666666672</v>
      </c>
      <c r="I68" s="22">
        <v>0.28125</v>
      </c>
      <c r="J68" s="22">
        <v>0.19062499999999999</v>
      </c>
      <c r="K68" s="18"/>
      <c r="L68" s="2" t="s">
        <v>21</v>
      </c>
      <c r="M68" s="2" t="s">
        <v>25</v>
      </c>
      <c r="N68" s="3">
        <f t="shared" si="6"/>
        <v>0.8598958333333333</v>
      </c>
      <c r="O68" s="3">
        <f t="shared" si="7"/>
        <v>0.30989583333333331</v>
      </c>
      <c r="P68" s="3">
        <f t="shared" si="8"/>
        <v>0.32135416666666666</v>
      </c>
      <c r="Q68" s="3">
        <f t="shared" si="9"/>
        <v>0.4296875</v>
      </c>
      <c r="R68" s="3">
        <f t="shared" si="10"/>
        <v>0.57135416666666672</v>
      </c>
      <c r="S68" s="3">
        <f t="shared" si="11"/>
        <v>0.28125</v>
      </c>
      <c r="T68" s="3">
        <f t="shared" si="11"/>
        <v>0.19062499999999999</v>
      </c>
      <c r="V68" s="27"/>
      <c r="W68" s="2" t="s">
        <v>25</v>
      </c>
    </row>
    <row r="69" spans="1:30" x14ac:dyDescent="0.3">
      <c r="A69" s="7"/>
      <c r="B69" s="23" t="s">
        <v>22</v>
      </c>
      <c r="C69" s="6" t="s">
        <v>23</v>
      </c>
      <c r="D69" s="20">
        <v>-8.8767251480301468</v>
      </c>
      <c r="E69" s="20">
        <v>-6.2438423685588651</v>
      </c>
      <c r="F69" s="20">
        <v>-3.1103869880562001</v>
      </c>
      <c r="G69" s="20">
        <v>-4.6384639649740622</v>
      </c>
      <c r="H69" s="20">
        <v>-10.145563375451122</v>
      </c>
      <c r="I69" s="20">
        <v>-7.2389352114349945</v>
      </c>
      <c r="J69" s="20">
        <v>-8.3015113930522286</v>
      </c>
      <c r="K69" s="17"/>
      <c r="L69" s="2" t="s">
        <v>22</v>
      </c>
      <c r="M69" s="2" t="s">
        <v>23</v>
      </c>
      <c r="N69" s="3">
        <f t="shared" si="6"/>
        <v>-8.8767251480301468</v>
      </c>
      <c r="O69" s="3">
        <f t="shared" si="7"/>
        <v>-6.2438423685588651</v>
      </c>
      <c r="P69" s="3">
        <f t="shared" si="8"/>
        <v>-3.1103869880562001</v>
      </c>
      <c r="Q69" s="3">
        <f t="shared" si="9"/>
        <v>-4.6384639649740622</v>
      </c>
      <c r="R69" s="3">
        <f t="shared" si="10"/>
        <v>-10.145563375451122</v>
      </c>
      <c r="S69" s="3">
        <f t="shared" si="11"/>
        <v>-7.2389352114349945</v>
      </c>
      <c r="T69" s="3">
        <f t="shared" si="11"/>
        <v>-8.3015113930522286</v>
      </c>
      <c r="V69" s="27" t="s">
        <v>22</v>
      </c>
      <c r="W69" s="2" t="s">
        <v>23</v>
      </c>
      <c r="X69" s="2">
        <f>_xlfn.RANK.EQ(Table1[[#This Row],[OLOA]],Table1[[#This Row],[OLOA]:[SSA]],1)</f>
        <v>2</v>
      </c>
      <c r="Y69" s="2">
        <f>_xlfn.RANK.EQ(Table1[[#This Row],[LOA]],Table1[[#This Row],[OLOA]:[SSA]],1)</f>
        <v>5</v>
      </c>
      <c r="Z69" s="2">
        <f>_xlfn.RANK.EQ(Table1[[#This Row],[PSO]],Table1[[#This Row],[OLOA]:[SSA]],1)</f>
        <v>7</v>
      </c>
      <c r="AA69" s="2">
        <f>_xlfn.RANK.EQ(Table1[[#This Row],[GA]],Table1[[#This Row],[OLOA]:[SSA]],1)</f>
        <v>6</v>
      </c>
      <c r="AB69" s="2">
        <f>_xlfn.RANK.EQ(Table1[[#This Row],[GSA]],Table1[[#This Row],[OLOA]:[SSA]],1)</f>
        <v>1</v>
      </c>
      <c r="AC69" s="2">
        <f>_xlfn.RANK.EQ(Table1[[#This Row],[WOA]],Table1[[#This Row],[OLOA]:[SSA]],1)</f>
        <v>4</v>
      </c>
      <c r="AD69" s="2">
        <f>_xlfn.RANK.EQ(Table1[[#This Row],[SSA]],Table1[[#This Row],[OLOA]:[SSA]],1)</f>
        <v>3</v>
      </c>
    </row>
    <row r="70" spans="1:30" x14ac:dyDescent="0.3">
      <c r="A70" s="7"/>
      <c r="B70" s="24"/>
      <c r="C70" s="7" t="s">
        <v>24</v>
      </c>
      <c r="D70" s="21">
        <v>0.90926549679496071</v>
      </c>
      <c r="E70" s="21">
        <v>3.8145341187172126</v>
      </c>
      <c r="F70" s="21">
        <v>1.2011221450753287</v>
      </c>
      <c r="G70" s="21">
        <v>2.980018538736299</v>
      </c>
      <c r="H70" s="21">
        <v>1.4975369222173902</v>
      </c>
      <c r="I70" s="21">
        <v>3.3586764510527418</v>
      </c>
      <c r="J70" s="21">
        <v>3.4859274628920685</v>
      </c>
      <c r="K70" s="17"/>
      <c r="L70" s="2" t="s">
        <v>22</v>
      </c>
      <c r="M70" s="2" t="s">
        <v>24</v>
      </c>
      <c r="N70" s="3">
        <f t="shared" si="6"/>
        <v>0.90926549679496071</v>
      </c>
      <c r="O70" s="3">
        <f t="shared" si="7"/>
        <v>3.8145341187172126</v>
      </c>
      <c r="P70" s="3">
        <f t="shared" si="8"/>
        <v>1.2011221450753287</v>
      </c>
      <c r="Q70" s="3">
        <f t="shared" si="9"/>
        <v>2.980018538736299</v>
      </c>
      <c r="R70" s="3">
        <f t="shared" si="10"/>
        <v>1.4975369222173902</v>
      </c>
      <c r="S70" s="3">
        <f t="shared" si="11"/>
        <v>3.3586764510527418</v>
      </c>
      <c r="T70" s="3">
        <f t="shared" si="11"/>
        <v>3.4859274628920685</v>
      </c>
      <c r="V70" s="27"/>
      <c r="W70" s="2" t="s">
        <v>24</v>
      </c>
    </row>
    <row r="71" spans="1:30" x14ac:dyDescent="0.3">
      <c r="A71" s="10"/>
      <c r="B71" s="25"/>
      <c r="C71" s="10" t="s">
        <v>25</v>
      </c>
      <c r="D71" s="22">
        <v>0.98802083333333335</v>
      </c>
      <c r="E71" s="22">
        <v>0.37760416666666669</v>
      </c>
      <c r="F71" s="22">
        <v>0.38124999999999998</v>
      </c>
      <c r="G71" s="22">
        <v>0.52031249999999996</v>
      </c>
      <c r="H71" s="22">
        <v>0.53125</v>
      </c>
      <c r="I71" s="22">
        <v>0.32656249999999998</v>
      </c>
      <c r="J71" s="22">
        <v>0.25312499999999999</v>
      </c>
      <c r="K71" s="18"/>
      <c r="L71" s="2" t="s">
        <v>22</v>
      </c>
      <c r="M71" s="2" t="s">
        <v>25</v>
      </c>
      <c r="N71" s="3">
        <f t="shared" si="6"/>
        <v>0.98802083333333335</v>
      </c>
      <c r="O71" s="3">
        <f t="shared" si="7"/>
        <v>0.37760416666666669</v>
      </c>
      <c r="P71" s="3">
        <f t="shared" si="8"/>
        <v>0.38124999999999998</v>
      </c>
      <c r="Q71" s="3">
        <f t="shared" si="9"/>
        <v>0.52031249999999996</v>
      </c>
      <c r="R71" s="3">
        <f t="shared" si="10"/>
        <v>0.53125</v>
      </c>
      <c r="S71" s="3">
        <f t="shared" si="11"/>
        <v>0.32656249999999998</v>
      </c>
      <c r="T71" s="3">
        <f t="shared" si="11"/>
        <v>0.25312499999999999</v>
      </c>
      <c r="V71" s="27"/>
      <c r="W71" s="2" t="s">
        <v>25</v>
      </c>
    </row>
    <row r="72" spans="1:30" x14ac:dyDescent="0.3">
      <c r="A72" s="6"/>
      <c r="B72" s="26" t="s">
        <v>44</v>
      </c>
      <c r="C72" s="26"/>
      <c r="D72" s="5" t="s">
        <v>45</v>
      </c>
      <c r="E72" s="5" t="s">
        <v>46</v>
      </c>
      <c r="F72" s="5" t="s">
        <v>47</v>
      </c>
      <c r="G72" s="5" t="s">
        <v>46</v>
      </c>
      <c r="H72" s="5" t="s">
        <v>45</v>
      </c>
      <c r="I72" s="5" t="s">
        <v>45</v>
      </c>
      <c r="J72" s="5" t="s">
        <v>46</v>
      </c>
      <c r="X72" s="2">
        <f>COUNTIF(X3:X71,1)</f>
        <v>8</v>
      </c>
      <c r="Y72" s="2">
        <f t="shared" ref="Y72:AD72" si="12">COUNTIF(Y3:Y71,1)</f>
        <v>0</v>
      </c>
      <c r="Z72" s="2">
        <f t="shared" si="12"/>
        <v>1</v>
      </c>
      <c r="AA72" s="2">
        <f t="shared" si="12"/>
        <v>0</v>
      </c>
      <c r="AB72" s="2">
        <f t="shared" si="12"/>
        <v>8</v>
      </c>
      <c r="AC72" s="2">
        <f t="shared" si="12"/>
        <v>8</v>
      </c>
      <c r="AD72" s="2">
        <f t="shared" si="12"/>
        <v>0</v>
      </c>
    </row>
    <row r="73" spans="1:30" x14ac:dyDescent="0.3">
      <c r="A73" s="10"/>
      <c r="B73" s="29" t="s">
        <v>48</v>
      </c>
      <c r="C73" s="25"/>
      <c r="D73" s="10">
        <v>1</v>
      </c>
      <c r="E73" s="10">
        <v>5</v>
      </c>
      <c r="F73" s="10">
        <v>4</v>
      </c>
      <c r="G73" s="10">
        <v>5</v>
      </c>
      <c r="H73" s="10">
        <v>1</v>
      </c>
      <c r="I73" s="10">
        <v>1</v>
      </c>
      <c r="J73" s="10">
        <v>5</v>
      </c>
      <c r="X73" s="2">
        <f>_xlfn.RANK.EQ(X72,$X72:$AD72,0)</f>
        <v>1</v>
      </c>
      <c r="Y73" s="2">
        <f t="shared" ref="Y73:AD73" si="13">_xlfn.RANK.EQ(Y72,$X72:$AD72,0)</f>
        <v>5</v>
      </c>
      <c r="Z73" s="2">
        <f t="shared" si="13"/>
        <v>4</v>
      </c>
      <c r="AA73" s="2">
        <f t="shared" si="13"/>
        <v>5</v>
      </c>
      <c r="AB73" s="2">
        <f t="shared" si="13"/>
        <v>1</v>
      </c>
      <c r="AC73" s="2">
        <f t="shared" si="13"/>
        <v>1</v>
      </c>
      <c r="AD73" s="2">
        <f t="shared" si="13"/>
        <v>5</v>
      </c>
    </row>
    <row r="74" spans="1:30" x14ac:dyDescent="0.3">
      <c r="X74" s="4">
        <f>AVERAGE(X3:X71)</f>
        <v>2.6086956521739131</v>
      </c>
      <c r="Y74" s="4">
        <f t="shared" ref="Y74:AD74" si="14">AVERAGE(Y3:Y71)</f>
        <v>4.6086956521739131</v>
      </c>
      <c r="Z74" s="4">
        <f t="shared" si="14"/>
        <v>5.7391304347826084</v>
      </c>
      <c r="AA74" s="4">
        <f t="shared" si="14"/>
        <v>6.5652173913043477</v>
      </c>
      <c r="AB74" s="4">
        <f t="shared" si="14"/>
        <v>2.5652173913043477</v>
      </c>
      <c r="AC74" s="4">
        <f t="shared" si="14"/>
        <v>2.4782608695652173</v>
      </c>
      <c r="AD74" s="4">
        <f t="shared" si="14"/>
        <v>3.347826086956522</v>
      </c>
    </row>
    <row r="75" spans="1:30" x14ac:dyDescent="0.3">
      <c r="X75" s="2">
        <f>_xlfn.RANK.EQ(X74,$X74:$AD74,1)</f>
        <v>3</v>
      </c>
      <c r="Y75" s="2">
        <f t="shared" ref="Y75:AD75" si="15">_xlfn.RANK.EQ(Y74,$X74:$AD74,1)</f>
        <v>5</v>
      </c>
      <c r="Z75" s="2">
        <f t="shared" si="15"/>
        <v>6</v>
      </c>
      <c r="AA75" s="2">
        <f t="shared" si="15"/>
        <v>7</v>
      </c>
      <c r="AB75" s="2">
        <f t="shared" si="15"/>
        <v>2</v>
      </c>
      <c r="AC75" s="2">
        <f t="shared" si="15"/>
        <v>1</v>
      </c>
      <c r="AD75" s="2">
        <f t="shared" si="15"/>
        <v>4</v>
      </c>
    </row>
  </sheetData>
  <mergeCells count="49">
    <mergeCell ref="B73:C73"/>
    <mergeCell ref="V30:V32"/>
    <mergeCell ref="A1:J1"/>
    <mergeCell ref="V9:V11"/>
    <mergeCell ref="V12:V14"/>
    <mergeCell ref="V15:V17"/>
    <mergeCell ref="V18:V20"/>
    <mergeCell ref="V21:V23"/>
    <mergeCell ref="V69:V71"/>
    <mergeCell ref="V36:V38"/>
    <mergeCell ref="V39:V41"/>
    <mergeCell ref="V42:V44"/>
    <mergeCell ref="V45:V47"/>
    <mergeCell ref="V48:V50"/>
    <mergeCell ref="V51:V53"/>
    <mergeCell ref="V54:V56"/>
    <mergeCell ref="V57:V59"/>
    <mergeCell ref="V60:V62"/>
    <mergeCell ref="V63:V65"/>
    <mergeCell ref="V66:V68"/>
    <mergeCell ref="V33:V35"/>
    <mergeCell ref="V3:V5"/>
    <mergeCell ref="V6:V8"/>
    <mergeCell ref="B3:B5"/>
    <mergeCell ref="B6:B8"/>
    <mergeCell ref="B9:B11"/>
    <mergeCell ref="B12:B14"/>
    <mergeCell ref="B15:B17"/>
    <mergeCell ref="B18:B20"/>
    <mergeCell ref="B21:B23"/>
    <mergeCell ref="B24:B26"/>
    <mergeCell ref="B27:B29"/>
    <mergeCell ref="B30:B32"/>
    <mergeCell ref="B33:B35"/>
    <mergeCell ref="V24:V26"/>
    <mergeCell ref="V27:V29"/>
    <mergeCell ref="B36:B38"/>
    <mergeCell ref="B39:B41"/>
    <mergeCell ref="B42:B44"/>
    <mergeCell ref="B45:B47"/>
    <mergeCell ref="B48:B50"/>
    <mergeCell ref="B66:B68"/>
    <mergeCell ref="B69:B71"/>
    <mergeCell ref="B72:C72"/>
    <mergeCell ref="B51:B53"/>
    <mergeCell ref="B54:B56"/>
    <mergeCell ref="B57:B59"/>
    <mergeCell ref="B60:B62"/>
    <mergeCell ref="B63:B65"/>
  </mergeCells>
  <phoneticPr fontId="2" type="noConversion"/>
  <conditionalFormatting sqref="D3:J3">
    <cfRule type="top10" dxfId="39" priority="23" bottom="1" rank="1"/>
  </conditionalFormatting>
  <conditionalFormatting sqref="D6:J6">
    <cfRule type="top10" dxfId="38" priority="22" bottom="1" rank="1"/>
  </conditionalFormatting>
  <conditionalFormatting sqref="D9:J9">
    <cfRule type="top10" dxfId="37" priority="21" bottom="1" rank="1"/>
  </conditionalFormatting>
  <conditionalFormatting sqref="D12:J12">
    <cfRule type="top10" dxfId="36" priority="20" bottom="1" rank="1"/>
  </conditionalFormatting>
  <conditionalFormatting sqref="D15:J15">
    <cfRule type="top10" dxfId="35" priority="19" bottom="1" rank="1"/>
  </conditionalFormatting>
  <conditionalFormatting sqref="D18:J18">
    <cfRule type="top10" dxfId="34" priority="18" bottom="1" rank="1"/>
  </conditionalFormatting>
  <conditionalFormatting sqref="D21:J21">
    <cfRule type="top10" dxfId="33" priority="17" bottom="1" rank="1"/>
  </conditionalFormatting>
  <conditionalFormatting sqref="D24:J24">
    <cfRule type="top10" dxfId="32" priority="16" bottom="1" rank="1"/>
  </conditionalFormatting>
  <conditionalFormatting sqref="D27:J27">
    <cfRule type="top10" dxfId="31" priority="15" bottom="1" rank="1"/>
  </conditionalFormatting>
  <conditionalFormatting sqref="D30:J30">
    <cfRule type="top10" dxfId="30" priority="14" bottom="1" rank="1"/>
  </conditionalFormatting>
  <conditionalFormatting sqref="D33:J33">
    <cfRule type="top10" dxfId="29" priority="13" bottom="1" rank="1"/>
  </conditionalFormatting>
  <conditionalFormatting sqref="D36:J36">
    <cfRule type="top10" dxfId="28" priority="12" bottom="1" rank="1"/>
  </conditionalFormatting>
  <conditionalFormatting sqref="D39:J39">
    <cfRule type="top10" dxfId="27" priority="11" bottom="1" rank="1"/>
  </conditionalFormatting>
  <conditionalFormatting sqref="D42:J42">
    <cfRule type="top10" dxfId="26" priority="10" bottom="1" rank="1"/>
  </conditionalFormatting>
  <conditionalFormatting sqref="D45:J45">
    <cfRule type="top10" dxfId="25" priority="9" bottom="1" rank="1"/>
  </conditionalFormatting>
  <conditionalFormatting sqref="D48:J48">
    <cfRule type="top10" dxfId="24" priority="8" bottom="1" rank="1"/>
  </conditionalFormatting>
  <conditionalFormatting sqref="D51:J51">
    <cfRule type="top10" dxfId="23" priority="7" bottom="1" rank="1"/>
  </conditionalFormatting>
  <conditionalFormatting sqref="D54:J54">
    <cfRule type="top10" dxfId="22" priority="6" bottom="1" rank="1"/>
  </conditionalFormatting>
  <conditionalFormatting sqref="D57:J57">
    <cfRule type="top10" dxfId="21" priority="5" bottom="1" rank="1"/>
  </conditionalFormatting>
  <conditionalFormatting sqref="D60:J60">
    <cfRule type="top10" dxfId="20" priority="4" bottom="1" rank="1"/>
  </conditionalFormatting>
  <conditionalFormatting sqref="D63:J63">
    <cfRule type="top10" dxfId="19" priority="3" bottom="1" rank="1"/>
  </conditionalFormatting>
  <conditionalFormatting sqref="D66:J66">
    <cfRule type="top10" dxfId="18" priority="2" bottom="1" rank="1"/>
  </conditionalFormatting>
  <conditionalFormatting sqref="D69:J69">
    <cfRule type="top10" dxfId="17" priority="1" bottom="1" rank="1"/>
  </conditionalFormatting>
  <conditionalFormatting sqref="X3:AD3 X6:AD6 X9:AD9 X12:AD12 X15:AD15 X18:AD18 X21:AD21 X24:AD24 X27:AD27 X30:AD30 X33:AD33 X36:AD36 X39:AD39 X42:AD42 X45:AD45 X48:AD48 X51:AD51 X54:AD54 X57:AD57 X60:AD60 X63:AD63 X66:AD66 X69:AD69">
    <cfRule type="top10" dxfId="16" priority="102" bottom="1" rank="1"/>
  </conditionalFormatting>
  <conditionalFormatting sqref="X72:AD72">
    <cfRule type="top10" dxfId="15" priority="148" rank="1"/>
  </conditionalFormatting>
  <conditionalFormatting sqref="X73:AD73">
    <cfRule type="top10" dxfId="14" priority="150" bottom="1" rank="1"/>
    <cfRule type="top10" dxfId="13" priority="151" rank="1"/>
  </conditionalFormatting>
  <conditionalFormatting sqref="X74:AD74">
    <cfRule type="top10" dxfId="12" priority="154" bottom="1" rank="1"/>
  </conditionalFormatting>
  <conditionalFormatting sqref="X75:AD75">
    <cfRule type="top10" dxfId="11" priority="156" bottom="1" rank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workbookViewId="0">
      <selection activeCell="G11" sqref="G11"/>
    </sheetView>
  </sheetViews>
  <sheetFormatPr defaultRowHeight="14.4" x14ac:dyDescent="0.3"/>
  <cols>
    <col min="1" max="1" width="1.109375" style="2" customWidth="1"/>
    <col min="2" max="2" width="8" style="2" bestFit="1" customWidth="1"/>
    <col min="3" max="3" width="15.109375" style="2" bestFit="1" customWidth="1"/>
    <col min="4" max="4" width="15" style="2" bestFit="1" customWidth="1"/>
    <col min="5" max="5" width="14.109375" style="2" bestFit="1" customWidth="1"/>
    <col min="6" max="6" width="15" style="2" bestFit="1" customWidth="1"/>
    <col min="7" max="7" width="16" style="2" bestFit="1" customWidth="1"/>
    <col min="8" max="8" width="14.6640625" style="2" bestFit="1" customWidth="1"/>
    <col min="9" max="16384" width="8.88671875" style="2"/>
  </cols>
  <sheetData>
    <row r="1" spans="1:8" ht="15" thickBot="1" x14ac:dyDescent="0.35">
      <c r="A1" s="28" t="s">
        <v>36</v>
      </c>
      <c r="B1" s="28"/>
      <c r="C1" s="28"/>
      <c r="D1" s="28"/>
      <c r="E1" s="28"/>
      <c r="F1" s="28"/>
      <c r="G1" s="28"/>
      <c r="H1" s="28"/>
    </row>
    <row r="2" spans="1:8" x14ac:dyDescent="0.3">
      <c r="A2" s="10"/>
      <c r="B2" s="15" t="s">
        <v>34</v>
      </c>
      <c r="C2" s="14" t="s">
        <v>37</v>
      </c>
      <c r="D2" s="14" t="s">
        <v>38</v>
      </c>
      <c r="E2" s="14" t="s">
        <v>39</v>
      </c>
      <c r="F2" s="14" t="s">
        <v>40</v>
      </c>
      <c r="G2" s="14" t="s">
        <v>41</v>
      </c>
      <c r="H2" s="14" t="s">
        <v>43</v>
      </c>
    </row>
    <row r="3" spans="1:8" x14ac:dyDescent="0.3">
      <c r="A3" s="6"/>
      <c r="B3" s="5" t="s">
        <v>0</v>
      </c>
      <c r="C3" s="8">
        <v>5.4504884393343238E-23</v>
      </c>
      <c r="D3" s="8">
        <v>1.8208998186711047E-39</v>
      </c>
      <c r="E3" s="8">
        <v>6.1534787713274932E-51</v>
      </c>
      <c r="F3" s="8">
        <v>0.21557553544927477</v>
      </c>
      <c r="G3" s="8">
        <v>0.32131600794972626</v>
      </c>
      <c r="H3" s="8">
        <v>3.441983500081496E-17</v>
      </c>
    </row>
    <row r="4" spans="1:8" x14ac:dyDescent="0.3">
      <c r="A4" s="7"/>
      <c r="B4" s="15" t="s">
        <v>1</v>
      </c>
      <c r="C4" s="9">
        <v>2.3304916408696954E-9</v>
      </c>
      <c r="D4" s="9">
        <v>0.14373529044899969</v>
      </c>
      <c r="E4" s="9">
        <v>7.6265937735157413E-2</v>
      </c>
      <c r="F4" s="9">
        <v>0.15491407327199824</v>
      </c>
      <c r="G4" s="9">
        <v>5.7296539548956742E-2</v>
      </c>
      <c r="H4" s="9">
        <v>6.4924116525161744E-39</v>
      </c>
    </row>
    <row r="5" spans="1:8" x14ac:dyDescent="0.3">
      <c r="A5" s="7"/>
      <c r="B5" s="15" t="s">
        <v>2</v>
      </c>
      <c r="C5" s="9">
        <v>1.1302827381735427E-15</v>
      </c>
      <c r="D5" s="9">
        <v>3.5176696242748084E-41</v>
      </c>
      <c r="E5" s="9">
        <v>3.118369728825019E-25</v>
      </c>
      <c r="F5" s="9">
        <v>1.500166713453138E-22</v>
      </c>
      <c r="G5" s="9">
        <v>2.6514000185947209E-21</v>
      </c>
      <c r="H5" s="9">
        <v>5.1885757324066915E-16</v>
      </c>
    </row>
    <row r="6" spans="1:8" x14ac:dyDescent="0.3">
      <c r="A6" s="7"/>
      <c r="B6" s="15" t="s">
        <v>3</v>
      </c>
      <c r="C6" s="9">
        <v>4.9178170082741001E-37</v>
      </c>
      <c r="D6" s="9">
        <v>7.8490117623584111E-69</v>
      </c>
      <c r="E6" s="9">
        <v>4.2565123569014623E-64</v>
      </c>
      <c r="F6" s="9">
        <v>2.3103808917466792E-32</v>
      </c>
      <c r="G6" s="9">
        <v>7.6826576926654518E-11</v>
      </c>
      <c r="H6" s="9">
        <v>1.437609464710265E-39</v>
      </c>
    </row>
    <row r="7" spans="1:8" x14ac:dyDescent="0.3">
      <c r="A7" s="7"/>
      <c r="B7" s="15" t="s">
        <v>4</v>
      </c>
      <c r="C7" s="9">
        <v>9.9006201516238094E-8</v>
      </c>
      <c r="D7" s="9">
        <v>2.4372102309119022E-25</v>
      </c>
      <c r="E7" s="9">
        <v>8.3488324405647612E-43</v>
      </c>
      <c r="F7" s="9">
        <v>5.702660202410746E-4</v>
      </c>
      <c r="G7" s="9">
        <v>1.2415854747464864E-20</v>
      </c>
      <c r="H7" s="9">
        <v>3.3361806255604228E-13</v>
      </c>
    </row>
    <row r="8" spans="1:8" x14ac:dyDescent="0.3">
      <c r="A8" s="7"/>
      <c r="B8" s="15" t="s">
        <v>5</v>
      </c>
      <c r="C8" s="9">
        <v>1.0387025064142133E-27</v>
      </c>
      <c r="D8" s="9">
        <v>2.6844956646856876E-45</v>
      </c>
      <c r="E8" s="9">
        <v>4.7063523537090066E-43</v>
      </c>
      <c r="F8" s="9">
        <v>8.4683209813268978E-62</v>
      </c>
      <c r="G8" s="9">
        <v>2.2058639752304378E-55</v>
      </c>
      <c r="H8" s="9">
        <v>3.7217468326590484E-14</v>
      </c>
    </row>
    <row r="9" spans="1:8" x14ac:dyDescent="0.3">
      <c r="A9" s="7"/>
      <c r="B9" s="15" t="s">
        <v>6</v>
      </c>
      <c r="C9" s="9">
        <v>8.7263670002247459E-12</v>
      </c>
      <c r="D9" s="9">
        <v>2.6950891986412676E-30</v>
      </c>
      <c r="E9" s="9">
        <v>5.7150608585259821E-36</v>
      </c>
      <c r="F9" s="9">
        <v>2.0685421429265435E-6</v>
      </c>
      <c r="G9" s="9">
        <v>1.4163063386159742E-6</v>
      </c>
      <c r="H9" s="9">
        <v>4.751122603832193E-11</v>
      </c>
    </row>
    <row r="10" spans="1:8" x14ac:dyDescent="0.3">
      <c r="A10" s="7"/>
      <c r="B10" s="15" t="s">
        <v>7</v>
      </c>
      <c r="C10" s="9">
        <v>1.1679947934584293E-28</v>
      </c>
      <c r="D10" s="9">
        <v>2.9275582154352758E-3</v>
      </c>
      <c r="E10" s="9">
        <v>1.583775197456384E-2</v>
      </c>
      <c r="F10" s="9">
        <v>1.8915784821967424E-31</v>
      </c>
      <c r="G10" s="9">
        <v>6.9571859179634002E-18</v>
      </c>
      <c r="H10" s="9">
        <v>2.0064087634263843E-4</v>
      </c>
    </row>
    <row r="11" spans="1:8" x14ac:dyDescent="0.3">
      <c r="A11" s="7"/>
      <c r="B11" s="15" t="s">
        <v>8</v>
      </c>
      <c r="C11" s="9">
        <v>5.7837807528150878E-31</v>
      </c>
      <c r="D11" s="9">
        <v>7.8786410264637522E-68</v>
      </c>
      <c r="E11" s="9">
        <v>2.8911130916880814E-63</v>
      </c>
      <c r="F11" s="9">
        <v>2.1685690346082188E-22</v>
      </c>
      <c r="G11" s="9"/>
      <c r="H11" s="9">
        <v>2.891518414031023E-30</v>
      </c>
    </row>
    <row r="12" spans="1:8" x14ac:dyDescent="0.3">
      <c r="A12" s="7"/>
      <c r="B12" s="15" t="s">
        <v>9</v>
      </c>
      <c r="C12" s="9">
        <v>2.5293413129037826E-65</v>
      </c>
      <c r="D12" s="9">
        <v>6.9651824836331847E-123</v>
      </c>
      <c r="E12" s="9">
        <v>4.5838795581815282E-99</v>
      </c>
      <c r="F12" s="9">
        <v>3.8829569101419307E-26</v>
      </c>
      <c r="G12" s="9">
        <v>1.604600567923333E-14</v>
      </c>
      <c r="H12" s="9">
        <v>1.3275890193540152E-44</v>
      </c>
    </row>
    <row r="13" spans="1:8" x14ac:dyDescent="0.3">
      <c r="A13" s="7"/>
      <c r="B13" s="15" t="s">
        <v>10</v>
      </c>
      <c r="C13" s="9">
        <v>9.1514578398903214E-22</v>
      </c>
      <c r="D13" s="9">
        <v>1.2867407907482834E-48</v>
      </c>
      <c r="E13" s="9">
        <v>1.0847866439465179E-57</v>
      </c>
      <c r="F13" s="9">
        <v>3.1780314114028505E-32</v>
      </c>
      <c r="G13" s="9"/>
      <c r="H13" s="9">
        <v>2.9136540471694899E-16</v>
      </c>
    </row>
    <row r="14" spans="1:8" x14ac:dyDescent="0.3">
      <c r="A14" s="7"/>
      <c r="B14" s="15" t="s">
        <v>11</v>
      </c>
      <c r="C14" s="9">
        <v>4.0987127921006714E-2</v>
      </c>
      <c r="D14" s="9">
        <v>6.1554002176918238E-32</v>
      </c>
      <c r="E14" s="9">
        <v>6.8119435145942155E-31</v>
      </c>
      <c r="F14" s="9">
        <v>1.6306323991381631E-13</v>
      </c>
      <c r="G14" s="9">
        <v>6.9502457453015622E-23</v>
      </c>
      <c r="H14" s="9">
        <v>6.7251854486333584E-2</v>
      </c>
    </row>
    <row r="15" spans="1:8" x14ac:dyDescent="0.3">
      <c r="A15" s="7"/>
      <c r="B15" s="15" t="s">
        <v>12</v>
      </c>
      <c r="C15" s="9">
        <v>1.3793890903994428E-4</v>
      </c>
      <c r="D15" s="9">
        <v>2.996465126248684E-37</v>
      </c>
      <c r="E15" s="9">
        <v>6.4382163070644772E-37</v>
      </c>
      <c r="F15" s="9">
        <v>1.397974862244831E-5</v>
      </c>
      <c r="G15" s="9">
        <v>5.0777290822047732E-24</v>
      </c>
      <c r="H15" s="9">
        <v>3.1909830815513608E-2</v>
      </c>
    </row>
    <row r="16" spans="1:8" x14ac:dyDescent="0.3">
      <c r="A16" s="7"/>
      <c r="B16" s="15" t="s">
        <v>13</v>
      </c>
      <c r="C16" s="9">
        <v>0.57270538973252638</v>
      </c>
      <c r="D16" s="9">
        <v>3.7366645494225949E-20</v>
      </c>
      <c r="E16" s="9">
        <v>3.9702344106129918E-2</v>
      </c>
      <c r="F16" s="9">
        <v>6.2230314208929191E-7</v>
      </c>
      <c r="G16" s="9">
        <v>3.7386888048271886E-14</v>
      </c>
      <c r="H16" s="9">
        <v>3.8896612863040439E-17</v>
      </c>
    </row>
    <row r="17" spans="1:8" x14ac:dyDescent="0.3">
      <c r="A17" s="7"/>
      <c r="B17" s="15" t="s">
        <v>14</v>
      </c>
      <c r="C17" s="9">
        <v>7.0909663124142028E-2</v>
      </c>
      <c r="D17" s="9">
        <v>2.1433538922708329E-5</v>
      </c>
      <c r="E17" s="9">
        <v>3.3125396335237977E-7</v>
      </c>
      <c r="F17" s="9">
        <v>6.1216513252831677E-7</v>
      </c>
      <c r="G17" s="9">
        <v>0.91550235961606807</v>
      </c>
      <c r="H17" s="9">
        <v>0.18308435325092209</v>
      </c>
    </row>
    <row r="18" spans="1:8" x14ac:dyDescent="0.3">
      <c r="A18" s="7"/>
      <c r="B18" s="15" t="s">
        <v>15</v>
      </c>
      <c r="C18" s="9">
        <v>5.9191552680329792E-3</v>
      </c>
      <c r="D18" s="9">
        <v>5.4971829629760897E-6</v>
      </c>
      <c r="E18" s="9">
        <v>5.7509080139376519E-12</v>
      </c>
      <c r="F18" s="9">
        <v>3.2912494012822908E-3</v>
      </c>
      <c r="G18" s="9">
        <v>3.2913412407097283E-3</v>
      </c>
      <c r="H18" s="9">
        <v>3.2912494023613977E-3</v>
      </c>
    </row>
    <row r="19" spans="1:8" x14ac:dyDescent="0.3">
      <c r="A19" s="7"/>
      <c r="B19" s="15" t="s">
        <v>16</v>
      </c>
      <c r="C19" s="9">
        <v>2.4930190086080123E-3</v>
      </c>
      <c r="D19" s="9">
        <v>4.9557546049557093E-5</v>
      </c>
      <c r="E19" s="9">
        <v>2.5892648660215687E-8</v>
      </c>
      <c r="F19" s="9">
        <v>1.2733265029862141E-3</v>
      </c>
      <c r="G19" s="9">
        <v>1.9091449808081664E-3</v>
      </c>
      <c r="H19" s="9">
        <v>1.2733265034791321E-3</v>
      </c>
    </row>
    <row r="20" spans="1:8" x14ac:dyDescent="0.3">
      <c r="A20" s="7"/>
      <c r="B20" s="15" t="s">
        <v>17</v>
      </c>
      <c r="C20" s="9">
        <v>0.16954838982588494</v>
      </c>
      <c r="D20" s="9">
        <v>0.74084741260376419</v>
      </c>
      <c r="E20" s="9">
        <v>2.1081729210025349E-8</v>
      </c>
      <c r="F20" s="9">
        <v>2.7759789388170254E-5</v>
      </c>
      <c r="G20" s="9">
        <v>2.8527665582833321E-5</v>
      </c>
      <c r="H20" s="9">
        <v>2.7759789390939503E-5</v>
      </c>
    </row>
    <row r="21" spans="1:8" x14ac:dyDescent="0.3">
      <c r="A21" s="7"/>
      <c r="B21" s="15" t="s">
        <v>18</v>
      </c>
      <c r="C21" s="9">
        <v>6.4481962316872598E-7</v>
      </c>
      <c r="D21" s="9">
        <v>3.6130909478108969E-6</v>
      </c>
      <c r="E21" s="9">
        <v>0.62713612861755297</v>
      </c>
      <c r="F21" s="9">
        <v>1.0032830766252656E-7</v>
      </c>
      <c r="G21" s="9">
        <v>2.4733404888375387E-3</v>
      </c>
      <c r="H21" s="9">
        <v>6.5332007736201619E-4</v>
      </c>
    </row>
    <row r="22" spans="1:8" x14ac:dyDescent="0.3">
      <c r="A22" s="7"/>
      <c r="B22" s="15" t="s">
        <v>19</v>
      </c>
      <c r="C22" s="9">
        <v>1.8587175991419516E-13</v>
      </c>
      <c r="D22" s="9">
        <v>4.3375243731668919E-4</v>
      </c>
      <c r="E22" s="9">
        <v>1.3330613447655771E-11</v>
      </c>
      <c r="F22" s="9">
        <v>1.8080042718614765E-17</v>
      </c>
      <c r="G22" s="9">
        <v>1.3266608486697001E-12</v>
      </c>
      <c r="H22" s="9">
        <v>2.519207317970469E-15</v>
      </c>
    </row>
    <row r="23" spans="1:8" x14ac:dyDescent="0.3">
      <c r="A23" s="7"/>
      <c r="B23" s="15" t="s">
        <v>20</v>
      </c>
      <c r="C23" s="9">
        <v>8.1468457722660137E-8</v>
      </c>
      <c r="D23" s="9">
        <v>1.5070395642050119E-30</v>
      </c>
      <c r="E23" s="9">
        <v>2.5040682668137545E-15</v>
      </c>
      <c r="F23" s="9">
        <v>2.6410385607714273E-4</v>
      </c>
      <c r="G23" s="9">
        <v>0.27296158872888132</v>
      </c>
      <c r="H23" s="9">
        <v>2.3092234514643197E-4</v>
      </c>
    </row>
    <row r="24" spans="1:8" x14ac:dyDescent="0.3">
      <c r="A24" s="7"/>
      <c r="B24" s="15" t="s">
        <v>21</v>
      </c>
      <c r="C24" s="9">
        <v>1.3023743636979838E-4</v>
      </c>
      <c r="D24" s="9">
        <v>3.5683479336867812E-21</v>
      </c>
      <c r="E24" s="9">
        <v>6.8907659226584147E-13</v>
      </c>
      <c r="F24" s="9">
        <v>6.9276200487765477E-2</v>
      </c>
      <c r="G24" s="9">
        <v>0.10136843659253836</v>
      </c>
      <c r="H24" s="9">
        <v>0.60115744207593647</v>
      </c>
    </row>
    <row r="25" spans="1:8" x14ac:dyDescent="0.3">
      <c r="A25" s="10"/>
      <c r="B25" s="12" t="s">
        <v>22</v>
      </c>
      <c r="C25" s="13">
        <v>5.1692632197834992E-4</v>
      </c>
      <c r="D25" s="13">
        <v>9.4557471114386463E-29</v>
      </c>
      <c r="E25" s="13">
        <v>5.1219167016272169E-10</v>
      </c>
      <c r="F25" s="13">
        <v>2.0275605324815725E-4</v>
      </c>
      <c r="G25" s="13">
        <v>1.2497857973422727E-2</v>
      </c>
      <c r="H25" s="13">
        <v>0.38543264988080306</v>
      </c>
    </row>
  </sheetData>
  <mergeCells count="1">
    <mergeCell ref="A1:H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3"/>
  <sheetViews>
    <sheetView workbookViewId="0">
      <selection activeCell="M11" sqref="M11"/>
    </sheetView>
  </sheetViews>
  <sheetFormatPr defaultRowHeight="14.4" x14ac:dyDescent="0.3"/>
  <cols>
    <col min="1" max="7" width="2" customWidth="1"/>
  </cols>
  <sheetData>
    <row r="1" spans="1:6" x14ac:dyDescent="0.3">
      <c r="A1">
        <v>1</v>
      </c>
      <c r="B1">
        <v>1</v>
      </c>
      <c r="C1">
        <v>1</v>
      </c>
      <c r="D1">
        <v>0</v>
      </c>
      <c r="E1">
        <v>0</v>
      </c>
      <c r="F1">
        <v>1</v>
      </c>
    </row>
    <row r="2" spans="1:6" x14ac:dyDescent="0.3">
      <c r="A2">
        <v>1</v>
      </c>
      <c r="B2">
        <v>0</v>
      </c>
      <c r="C2">
        <v>0</v>
      </c>
      <c r="D2">
        <v>0</v>
      </c>
      <c r="E2">
        <v>0</v>
      </c>
      <c r="F2">
        <v>1</v>
      </c>
    </row>
    <row r="3" spans="1:6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3">
      <c r="A4">
        <v>1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3">
      <c r="A6">
        <v>1</v>
      </c>
      <c r="B6">
        <v>1</v>
      </c>
      <c r="C6">
        <v>1</v>
      </c>
      <c r="D6">
        <v>1</v>
      </c>
      <c r="E6">
        <v>1</v>
      </c>
      <c r="F6">
        <v>1</v>
      </c>
    </row>
    <row r="7" spans="1:6" x14ac:dyDescent="0.3">
      <c r="A7">
        <v>1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3">
      <c r="A8">
        <v>1</v>
      </c>
      <c r="B8">
        <v>1</v>
      </c>
      <c r="C8">
        <v>1</v>
      </c>
      <c r="D8">
        <v>1</v>
      </c>
      <c r="E8">
        <v>1</v>
      </c>
      <c r="F8">
        <v>1</v>
      </c>
    </row>
    <row r="9" spans="1:6" x14ac:dyDescent="0.3">
      <c r="A9">
        <v>1</v>
      </c>
      <c r="B9">
        <v>1</v>
      </c>
      <c r="C9">
        <v>1</v>
      </c>
      <c r="D9">
        <v>1</v>
      </c>
      <c r="F9">
        <v>1</v>
      </c>
    </row>
    <row r="10" spans="1:6" x14ac:dyDescent="0.3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</row>
    <row r="11" spans="1:6" x14ac:dyDescent="0.3">
      <c r="A11">
        <v>1</v>
      </c>
      <c r="B11">
        <v>1</v>
      </c>
      <c r="C11">
        <v>1</v>
      </c>
      <c r="D11">
        <v>1</v>
      </c>
      <c r="F11">
        <v>1</v>
      </c>
    </row>
    <row r="12" spans="1:6" x14ac:dyDescent="0.3">
      <c r="A12">
        <v>1</v>
      </c>
      <c r="B12">
        <v>1</v>
      </c>
      <c r="C12">
        <v>1</v>
      </c>
      <c r="D12">
        <v>1</v>
      </c>
      <c r="E12">
        <v>1</v>
      </c>
      <c r="F12">
        <v>0</v>
      </c>
    </row>
    <row r="13" spans="1:6" x14ac:dyDescent="0.3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 x14ac:dyDescent="0.3">
      <c r="A14">
        <v>0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3">
      <c r="A15">
        <v>0</v>
      </c>
      <c r="B15">
        <v>1</v>
      </c>
      <c r="C15">
        <v>1</v>
      </c>
      <c r="D15">
        <v>1</v>
      </c>
      <c r="E15">
        <v>0</v>
      </c>
      <c r="F15">
        <v>0</v>
      </c>
    </row>
    <row r="16" spans="1:6" x14ac:dyDescent="0.3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</row>
    <row r="17" spans="1:6" x14ac:dyDescent="0.3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</row>
    <row r="18" spans="1:6" x14ac:dyDescent="0.3">
      <c r="A18">
        <v>0</v>
      </c>
      <c r="B18">
        <v>0</v>
      </c>
      <c r="C18">
        <v>1</v>
      </c>
      <c r="D18">
        <v>1</v>
      </c>
      <c r="E18">
        <v>1</v>
      </c>
      <c r="F18">
        <v>1</v>
      </c>
    </row>
    <row r="19" spans="1:6" x14ac:dyDescent="0.3">
      <c r="A19">
        <v>1</v>
      </c>
      <c r="B19">
        <v>1</v>
      </c>
      <c r="C19">
        <v>0</v>
      </c>
      <c r="D19">
        <v>1</v>
      </c>
      <c r="E19">
        <v>1</v>
      </c>
      <c r="F19">
        <v>1</v>
      </c>
    </row>
    <row r="20" spans="1:6" x14ac:dyDescent="0.3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</row>
    <row r="21" spans="1:6" x14ac:dyDescent="0.3">
      <c r="A21">
        <v>1</v>
      </c>
      <c r="B21">
        <v>1</v>
      </c>
      <c r="C21">
        <v>1</v>
      </c>
      <c r="D21">
        <v>1</v>
      </c>
      <c r="E21">
        <v>0</v>
      </c>
      <c r="F21">
        <v>1</v>
      </c>
    </row>
    <row r="22" spans="1:6" x14ac:dyDescent="0.3">
      <c r="A22">
        <v>1</v>
      </c>
      <c r="B22">
        <v>1</v>
      </c>
      <c r="C22">
        <v>1</v>
      </c>
      <c r="D22">
        <v>0</v>
      </c>
      <c r="E22">
        <v>0</v>
      </c>
      <c r="F22">
        <v>0</v>
      </c>
    </row>
    <row r="23" spans="1:6" x14ac:dyDescent="0.3">
      <c r="A23">
        <v>1</v>
      </c>
      <c r="B23">
        <v>1</v>
      </c>
      <c r="C23">
        <v>1</v>
      </c>
      <c r="D23">
        <v>1</v>
      </c>
      <c r="E23">
        <v>1</v>
      </c>
      <c r="F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Conclusions</vt:lpstr>
      <vt:lpstr>P-Value</vt:lpstr>
      <vt:lpstr>null Hypothesis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Seyed Mohammad Mahdi Hashemi</cp:lastModifiedBy>
  <dcterms:modified xsi:type="dcterms:W3CDTF">2024-08-25T17:04:10Z</dcterms:modified>
</cp:coreProperties>
</file>