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Research\Project-002\Results\CEC2017\"/>
    </mc:Choice>
  </mc:AlternateContent>
  <xr:revisionPtr revIDLastSave="0" documentId="13_ncr:1_{2D1A5552-6C80-4617-A7E5-C040CD6A787E}" xr6:coauthVersionLast="47" xr6:coauthVersionMax="47" xr10:uidLastSave="{00000000-0000-0000-0000-000000000000}"/>
  <bookViews>
    <workbookView xWindow="22932" yWindow="204" windowWidth="17016" windowHeight="12096" xr2:uid="{00000000-000D-0000-FFFF-FFFF00000000}"/>
  </bookViews>
  <sheets>
    <sheet name="Conclusions" sheetId="1" r:id="rId1"/>
    <sheet name="P-Value" sheetId="2" r:id="rId2"/>
    <sheet name="null Hypothe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9" i="1" l="1"/>
  <c r="S89" i="1"/>
  <c r="R89" i="1"/>
  <c r="Q89" i="1"/>
  <c r="P89" i="1"/>
  <c r="O89" i="1"/>
  <c r="N89" i="1"/>
  <c r="T88" i="1"/>
  <c r="S88" i="1"/>
  <c r="R88" i="1"/>
  <c r="Q88" i="1"/>
  <c r="P88" i="1"/>
  <c r="O88" i="1"/>
  <c r="N88" i="1"/>
  <c r="T87" i="1"/>
  <c r="S87" i="1"/>
  <c r="R87" i="1"/>
  <c r="Q87" i="1"/>
  <c r="P87" i="1"/>
  <c r="O87" i="1"/>
  <c r="N87" i="1"/>
  <c r="T86" i="1"/>
  <c r="S86" i="1"/>
  <c r="R86" i="1"/>
  <c r="Q86" i="1"/>
  <c r="P86" i="1"/>
  <c r="O86" i="1"/>
  <c r="N86" i="1"/>
  <c r="T85" i="1"/>
  <c r="S85" i="1"/>
  <c r="R85" i="1"/>
  <c r="Q85" i="1"/>
  <c r="P85" i="1"/>
  <c r="O85" i="1"/>
  <c r="N85" i="1"/>
  <c r="T84" i="1"/>
  <c r="S84" i="1"/>
  <c r="R84" i="1"/>
  <c r="Q84" i="1"/>
  <c r="P84" i="1"/>
  <c r="O84" i="1"/>
  <c r="N84" i="1"/>
  <c r="T83" i="1"/>
  <c r="S83" i="1"/>
  <c r="R83" i="1"/>
  <c r="Q83" i="1"/>
  <c r="P83" i="1"/>
  <c r="O83" i="1"/>
  <c r="N83" i="1"/>
  <c r="T82" i="1"/>
  <c r="S82" i="1"/>
  <c r="R82" i="1"/>
  <c r="Q82" i="1"/>
  <c r="P82" i="1"/>
  <c r="O82" i="1"/>
  <c r="N82" i="1"/>
  <c r="T81" i="1"/>
  <c r="S81" i="1"/>
  <c r="R81" i="1"/>
  <c r="Q81" i="1"/>
  <c r="P81" i="1"/>
  <c r="O81" i="1"/>
  <c r="N81" i="1"/>
  <c r="T80" i="1"/>
  <c r="S80" i="1"/>
  <c r="R80" i="1"/>
  <c r="Q80" i="1"/>
  <c r="P80" i="1"/>
  <c r="O80" i="1"/>
  <c r="N80" i="1"/>
  <c r="T79" i="1"/>
  <c r="S79" i="1"/>
  <c r="R79" i="1"/>
  <c r="Q79" i="1"/>
  <c r="P79" i="1"/>
  <c r="O79" i="1"/>
  <c r="N79" i="1"/>
  <c r="T78" i="1"/>
  <c r="S78" i="1"/>
  <c r="R78" i="1"/>
  <c r="Q78" i="1"/>
  <c r="P78" i="1"/>
  <c r="O78" i="1"/>
  <c r="N78" i="1"/>
  <c r="T77" i="1"/>
  <c r="S77" i="1"/>
  <c r="R77" i="1"/>
  <c r="Q77" i="1"/>
  <c r="P77" i="1"/>
  <c r="O77" i="1"/>
  <c r="N77" i="1"/>
  <c r="T76" i="1"/>
  <c r="S76" i="1"/>
  <c r="R76" i="1"/>
  <c r="Q76" i="1"/>
  <c r="P76" i="1"/>
  <c r="O76" i="1"/>
  <c r="N76" i="1"/>
  <c r="T75" i="1"/>
  <c r="S75" i="1"/>
  <c r="R75" i="1"/>
  <c r="Q75" i="1"/>
  <c r="P75" i="1"/>
  <c r="O75" i="1"/>
  <c r="N75" i="1"/>
  <c r="T74" i="1"/>
  <c r="S74" i="1"/>
  <c r="R74" i="1"/>
  <c r="Q74" i="1"/>
  <c r="P74" i="1"/>
  <c r="O74" i="1"/>
  <c r="N74" i="1"/>
  <c r="T73" i="1"/>
  <c r="S73" i="1"/>
  <c r="R73" i="1"/>
  <c r="Q73" i="1"/>
  <c r="P73" i="1"/>
  <c r="O73" i="1"/>
  <c r="N73" i="1"/>
  <c r="T72" i="1"/>
  <c r="S72" i="1"/>
  <c r="R72" i="1"/>
  <c r="Q72" i="1"/>
  <c r="P72" i="1"/>
  <c r="O72" i="1"/>
  <c r="N72" i="1"/>
  <c r="T71" i="1"/>
  <c r="S71" i="1"/>
  <c r="R71" i="1"/>
  <c r="Q71" i="1"/>
  <c r="P71" i="1"/>
  <c r="O71" i="1"/>
  <c r="N71" i="1"/>
  <c r="T70" i="1"/>
  <c r="S70" i="1"/>
  <c r="R70" i="1"/>
  <c r="Q70" i="1"/>
  <c r="P70" i="1"/>
  <c r="O70" i="1"/>
  <c r="N70" i="1"/>
  <c r="T69" i="1"/>
  <c r="S69" i="1"/>
  <c r="R69" i="1"/>
  <c r="Q69" i="1"/>
  <c r="P69" i="1"/>
  <c r="O69" i="1"/>
  <c r="N69" i="1"/>
  <c r="T68" i="1"/>
  <c r="S68" i="1"/>
  <c r="R68" i="1"/>
  <c r="Q68" i="1"/>
  <c r="P68" i="1"/>
  <c r="O68" i="1"/>
  <c r="N68" i="1"/>
  <c r="T67" i="1"/>
  <c r="S67" i="1"/>
  <c r="R67" i="1"/>
  <c r="Q67" i="1"/>
  <c r="P67" i="1"/>
  <c r="O67" i="1"/>
  <c r="N67" i="1"/>
  <c r="T66" i="1"/>
  <c r="S66" i="1"/>
  <c r="R66" i="1"/>
  <c r="Q66" i="1"/>
  <c r="P66" i="1"/>
  <c r="O66" i="1"/>
  <c r="N66" i="1"/>
  <c r="T65" i="1"/>
  <c r="S65" i="1"/>
  <c r="R65" i="1"/>
  <c r="Q65" i="1"/>
  <c r="P65" i="1"/>
  <c r="O65" i="1"/>
  <c r="N65" i="1"/>
  <c r="T64" i="1"/>
  <c r="S64" i="1"/>
  <c r="R64" i="1"/>
  <c r="Q64" i="1"/>
  <c r="P64" i="1"/>
  <c r="O64" i="1"/>
  <c r="N64" i="1"/>
  <c r="T63" i="1"/>
  <c r="S63" i="1"/>
  <c r="R63" i="1"/>
  <c r="Q63" i="1"/>
  <c r="P63" i="1"/>
  <c r="O63" i="1"/>
  <c r="N63" i="1"/>
  <c r="T62" i="1"/>
  <c r="S62" i="1"/>
  <c r="R62" i="1"/>
  <c r="Q62" i="1"/>
  <c r="P62" i="1"/>
  <c r="O62" i="1"/>
  <c r="N62" i="1"/>
  <c r="T61" i="1"/>
  <c r="S61" i="1"/>
  <c r="R61" i="1"/>
  <c r="Q61" i="1"/>
  <c r="P61" i="1"/>
  <c r="O61" i="1"/>
  <c r="N61" i="1"/>
  <c r="T60" i="1"/>
  <c r="S60" i="1"/>
  <c r="R60" i="1"/>
  <c r="Q60" i="1"/>
  <c r="P60" i="1"/>
  <c r="O60" i="1"/>
  <c r="N60" i="1"/>
  <c r="T59" i="1"/>
  <c r="S59" i="1"/>
  <c r="R59" i="1"/>
  <c r="Q59" i="1"/>
  <c r="P59" i="1"/>
  <c r="O59" i="1"/>
  <c r="N59" i="1"/>
  <c r="T58" i="1"/>
  <c r="S58" i="1"/>
  <c r="R58" i="1"/>
  <c r="Q58" i="1"/>
  <c r="P58" i="1"/>
  <c r="O58" i="1"/>
  <c r="N58" i="1"/>
  <c r="T57" i="1"/>
  <c r="S57" i="1"/>
  <c r="R57" i="1"/>
  <c r="Q57" i="1"/>
  <c r="P57" i="1"/>
  <c r="O57" i="1"/>
  <c r="N57" i="1"/>
  <c r="T56" i="1"/>
  <c r="S56" i="1"/>
  <c r="R56" i="1"/>
  <c r="Q56" i="1"/>
  <c r="P56" i="1"/>
  <c r="O56" i="1"/>
  <c r="N56" i="1"/>
  <c r="T55" i="1"/>
  <c r="S55" i="1"/>
  <c r="R55" i="1"/>
  <c r="Q55" i="1"/>
  <c r="P55" i="1"/>
  <c r="O55" i="1"/>
  <c r="N55" i="1"/>
  <c r="T54" i="1"/>
  <c r="S54" i="1"/>
  <c r="R54" i="1"/>
  <c r="Q54" i="1"/>
  <c r="P54" i="1"/>
  <c r="O54" i="1"/>
  <c r="N54" i="1"/>
  <c r="T53" i="1"/>
  <c r="S53" i="1"/>
  <c r="R53" i="1"/>
  <c r="Q53" i="1"/>
  <c r="P53" i="1"/>
  <c r="O53" i="1"/>
  <c r="N53" i="1"/>
  <c r="T52" i="1"/>
  <c r="S52" i="1"/>
  <c r="R52" i="1"/>
  <c r="Q52" i="1"/>
  <c r="P52" i="1"/>
  <c r="O52" i="1"/>
  <c r="N52" i="1"/>
  <c r="T51" i="1"/>
  <c r="S51" i="1"/>
  <c r="R51" i="1"/>
  <c r="Q51" i="1"/>
  <c r="P51" i="1"/>
  <c r="AA51" i="1" s="1"/>
  <c r="O51" i="1"/>
  <c r="N51" i="1"/>
  <c r="T50" i="1"/>
  <c r="S50" i="1"/>
  <c r="R50" i="1"/>
  <c r="Q50" i="1"/>
  <c r="P50" i="1"/>
  <c r="O50" i="1"/>
  <c r="N50" i="1"/>
  <c r="T49" i="1"/>
  <c r="S49" i="1"/>
  <c r="R49" i="1"/>
  <c r="Q49" i="1"/>
  <c r="P49" i="1"/>
  <c r="O49" i="1"/>
  <c r="N49" i="1"/>
  <c r="T48" i="1"/>
  <c r="S48" i="1"/>
  <c r="R48" i="1"/>
  <c r="Q48" i="1"/>
  <c r="P48" i="1"/>
  <c r="O48" i="1"/>
  <c r="N48" i="1"/>
  <c r="T47" i="1"/>
  <c r="S47" i="1"/>
  <c r="R47" i="1"/>
  <c r="Q47" i="1"/>
  <c r="P47" i="1"/>
  <c r="O47" i="1"/>
  <c r="N47" i="1"/>
  <c r="T46" i="1"/>
  <c r="S46" i="1"/>
  <c r="R46" i="1"/>
  <c r="Q46" i="1"/>
  <c r="P46" i="1"/>
  <c r="O46" i="1"/>
  <c r="N46" i="1"/>
  <c r="T45" i="1"/>
  <c r="S45" i="1"/>
  <c r="R45" i="1"/>
  <c r="Q45" i="1"/>
  <c r="P45" i="1"/>
  <c r="O45" i="1"/>
  <c r="N45" i="1"/>
  <c r="T44" i="1"/>
  <c r="S44" i="1"/>
  <c r="R44" i="1"/>
  <c r="Q44" i="1"/>
  <c r="P44" i="1"/>
  <c r="O44" i="1"/>
  <c r="N44" i="1"/>
  <c r="T43" i="1"/>
  <c r="S43" i="1"/>
  <c r="R43" i="1"/>
  <c r="Q43" i="1"/>
  <c r="P43" i="1"/>
  <c r="O43" i="1"/>
  <c r="N43" i="1"/>
  <c r="T42" i="1"/>
  <c r="S42" i="1"/>
  <c r="R42" i="1"/>
  <c r="Q42" i="1"/>
  <c r="P42" i="1"/>
  <c r="O42" i="1"/>
  <c r="N42" i="1"/>
  <c r="T41" i="1"/>
  <c r="S41" i="1"/>
  <c r="R41" i="1"/>
  <c r="Q41" i="1"/>
  <c r="P41" i="1"/>
  <c r="O41" i="1"/>
  <c r="N41" i="1"/>
  <c r="T40" i="1"/>
  <c r="S40" i="1"/>
  <c r="R40" i="1"/>
  <c r="Q40" i="1"/>
  <c r="P40" i="1"/>
  <c r="O40" i="1"/>
  <c r="N40" i="1"/>
  <c r="T39" i="1"/>
  <c r="S39" i="1"/>
  <c r="R39" i="1"/>
  <c r="Q39" i="1"/>
  <c r="P39" i="1"/>
  <c r="O39" i="1"/>
  <c r="N39" i="1"/>
  <c r="T38" i="1"/>
  <c r="S38" i="1"/>
  <c r="R38" i="1"/>
  <c r="Q38" i="1"/>
  <c r="P38" i="1"/>
  <c r="O38" i="1"/>
  <c r="N38" i="1"/>
  <c r="T37" i="1"/>
  <c r="S37" i="1"/>
  <c r="R37" i="1"/>
  <c r="Q37" i="1"/>
  <c r="P37" i="1"/>
  <c r="O37" i="1"/>
  <c r="N37" i="1"/>
  <c r="T36" i="1"/>
  <c r="S36" i="1"/>
  <c r="R36" i="1"/>
  <c r="Q36" i="1"/>
  <c r="AA36" i="1" s="1"/>
  <c r="P36" i="1"/>
  <c r="O36" i="1"/>
  <c r="N36" i="1"/>
  <c r="T35" i="1"/>
  <c r="S35" i="1"/>
  <c r="R35" i="1"/>
  <c r="Q35" i="1"/>
  <c r="P35" i="1"/>
  <c r="O35" i="1"/>
  <c r="N35" i="1"/>
  <c r="T34" i="1"/>
  <c r="S34" i="1"/>
  <c r="R34" i="1"/>
  <c r="Q34" i="1"/>
  <c r="P34" i="1"/>
  <c r="O34" i="1"/>
  <c r="N34" i="1"/>
  <c r="T33" i="1"/>
  <c r="S33" i="1"/>
  <c r="R33" i="1"/>
  <c r="Q33" i="1"/>
  <c r="P33" i="1"/>
  <c r="O33" i="1"/>
  <c r="N33" i="1"/>
  <c r="T32" i="1"/>
  <c r="S32" i="1"/>
  <c r="R32" i="1"/>
  <c r="Q32" i="1"/>
  <c r="P32" i="1"/>
  <c r="O32" i="1"/>
  <c r="N32" i="1"/>
  <c r="T31" i="1"/>
  <c r="S31" i="1"/>
  <c r="R31" i="1"/>
  <c r="Q31" i="1"/>
  <c r="P31" i="1"/>
  <c r="O31" i="1"/>
  <c r="N31" i="1"/>
  <c r="T30" i="1"/>
  <c r="S30" i="1"/>
  <c r="R30" i="1"/>
  <c r="Q30" i="1"/>
  <c r="P30" i="1"/>
  <c r="O30" i="1"/>
  <c r="N30" i="1"/>
  <c r="T29" i="1"/>
  <c r="S29" i="1"/>
  <c r="R29" i="1"/>
  <c r="Q29" i="1"/>
  <c r="P29" i="1"/>
  <c r="O29" i="1"/>
  <c r="N29" i="1"/>
  <c r="T28" i="1"/>
  <c r="S28" i="1"/>
  <c r="R28" i="1"/>
  <c r="Q28" i="1"/>
  <c r="P28" i="1"/>
  <c r="O28" i="1"/>
  <c r="N28" i="1"/>
  <c r="T27" i="1"/>
  <c r="S27" i="1"/>
  <c r="R27" i="1"/>
  <c r="Q27" i="1"/>
  <c r="P27" i="1"/>
  <c r="O27" i="1"/>
  <c r="N27" i="1"/>
  <c r="T26" i="1"/>
  <c r="S26" i="1"/>
  <c r="R26" i="1"/>
  <c r="Q26" i="1"/>
  <c r="P26" i="1"/>
  <c r="O26" i="1"/>
  <c r="N26" i="1"/>
  <c r="T25" i="1"/>
  <c r="S25" i="1"/>
  <c r="R25" i="1"/>
  <c r="Q25" i="1"/>
  <c r="P25" i="1"/>
  <c r="O25" i="1"/>
  <c r="N25" i="1"/>
  <c r="T24" i="1"/>
  <c r="S24" i="1"/>
  <c r="R24" i="1"/>
  <c r="Q24" i="1"/>
  <c r="P24" i="1"/>
  <c r="O24" i="1"/>
  <c r="N24" i="1"/>
  <c r="T23" i="1"/>
  <c r="S23" i="1"/>
  <c r="R23" i="1"/>
  <c r="Q23" i="1"/>
  <c r="P23" i="1"/>
  <c r="O23" i="1"/>
  <c r="N23" i="1"/>
  <c r="T22" i="1"/>
  <c r="S22" i="1"/>
  <c r="R22" i="1"/>
  <c r="Q22" i="1"/>
  <c r="P22" i="1"/>
  <c r="O22" i="1"/>
  <c r="N22" i="1"/>
  <c r="T21" i="1"/>
  <c r="S21" i="1"/>
  <c r="R21" i="1"/>
  <c r="Q21" i="1"/>
  <c r="P21" i="1"/>
  <c r="O21" i="1"/>
  <c r="N21" i="1"/>
  <c r="T20" i="1"/>
  <c r="S20" i="1"/>
  <c r="R20" i="1"/>
  <c r="Q20" i="1"/>
  <c r="P20" i="1"/>
  <c r="O20" i="1"/>
  <c r="N20" i="1"/>
  <c r="T19" i="1"/>
  <c r="S19" i="1"/>
  <c r="R19" i="1"/>
  <c r="Q19" i="1"/>
  <c r="P19" i="1"/>
  <c r="O19" i="1"/>
  <c r="N19" i="1"/>
  <c r="T18" i="1"/>
  <c r="S18" i="1"/>
  <c r="R18" i="1"/>
  <c r="Q18" i="1"/>
  <c r="P18" i="1"/>
  <c r="O18" i="1"/>
  <c r="N18" i="1"/>
  <c r="T17" i="1"/>
  <c r="S17" i="1"/>
  <c r="R17" i="1"/>
  <c r="Q17" i="1"/>
  <c r="P17" i="1"/>
  <c r="O17" i="1"/>
  <c r="N17" i="1"/>
  <c r="T16" i="1"/>
  <c r="S16" i="1"/>
  <c r="R16" i="1"/>
  <c r="Q16" i="1"/>
  <c r="P16" i="1"/>
  <c r="O16" i="1"/>
  <c r="N16" i="1"/>
  <c r="T15" i="1"/>
  <c r="S15" i="1"/>
  <c r="R15" i="1"/>
  <c r="Q15" i="1"/>
  <c r="P15" i="1"/>
  <c r="O15" i="1"/>
  <c r="N15" i="1"/>
  <c r="T14" i="1"/>
  <c r="S14" i="1"/>
  <c r="R14" i="1"/>
  <c r="Q14" i="1"/>
  <c r="P14" i="1"/>
  <c r="O14" i="1"/>
  <c r="N14" i="1"/>
  <c r="T13" i="1"/>
  <c r="S13" i="1"/>
  <c r="R13" i="1"/>
  <c r="Q13" i="1"/>
  <c r="P13" i="1"/>
  <c r="O13" i="1"/>
  <c r="N13" i="1"/>
  <c r="T12" i="1"/>
  <c r="S12" i="1"/>
  <c r="R12" i="1"/>
  <c r="Q12" i="1"/>
  <c r="P12" i="1"/>
  <c r="O12" i="1"/>
  <c r="N12" i="1"/>
  <c r="T11" i="1"/>
  <c r="S11" i="1"/>
  <c r="R11" i="1"/>
  <c r="Q11" i="1"/>
  <c r="P11" i="1"/>
  <c r="O11" i="1"/>
  <c r="N11" i="1"/>
  <c r="T10" i="1"/>
  <c r="S10" i="1"/>
  <c r="R10" i="1"/>
  <c r="Q10" i="1"/>
  <c r="P10" i="1"/>
  <c r="O10" i="1"/>
  <c r="N10" i="1"/>
  <c r="T9" i="1"/>
  <c r="S9" i="1"/>
  <c r="R9" i="1"/>
  <c r="Q9" i="1"/>
  <c r="P9" i="1"/>
  <c r="O9" i="1"/>
  <c r="N9" i="1"/>
  <c r="T8" i="1"/>
  <c r="S8" i="1"/>
  <c r="R8" i="1"/>
  <c r="Q8" i="1"/>
  <c r="P8" i="1"/>
  <c r="O8" i="1"/>
  <c r="N8" i="1"/>
  <c r="T7" i="1"/>
  <c r="S7" i="1"/>
  <c r="R7" i="1"/>
  <c r="Q7" i="1"/>
  <c r="P7" i="1"/>
  <c r="O7" i="1"/>
  <c r="N7" i="1"/>
  <c r="T6" i="1"/>
  <c r="S6" i="1"/>
  <c r="R6" i="1"/>
  <c r="Q6" i="1"/>
  <c r="P6" i="1"/>
  <c r="O6" i="1"/>
  <c r="N6" i="1"/>
  <c r="T5" i="1"/>
  <c r="S5" i="1"/>
  <c r="R5" i="1"/>
  <c r="Q5" i="1"/>
  <c r="P5" i="1"/>
  <c r="O5" i="1"/>
  <c r="N5" i="1"/>
  <c r="T4" i="1"/>
  <c r="S4" i="1"/>
  <c r="R4" i="1"/>
  <c r="Q4" i="1"/>
  <c r="P4" i="1"/>
  <c r="O4" i="1"/>
  <c r="N4" i="1"/>
  <c r="T3" i="1"/>
  <c r="S3" i="1"/>
  <c r="R3" i="1"/>
  <c r="Q3" i="1"/>
  <c r="P3" i="1"/>
  <c r="O3" i="1"/>
  <c r="N3" i="1"/>
  <c r="AA3" i="1" l="1"/>
  <c r="AA60" i="1"/>
  <c r="AA12" i="1"/>
  <c r="AD30" i="1"/>
  <c r="AA84" i="1"/>
  <c r="AA24" i="1"/>
  <c r="Y81" i="1"/>
  <c r="AD21" i="1"/>
  <c r="AA42" i="1"/>
  <c r="AD78" i="1"/>
  <c r="AC9" i="1"/>
  <c r="AA18" i="1"/>
  <c r="X69" i="1"/>
  <c r="AC57" i="1"/>
  <c r="AA66" i="1"/>
  <c r="AA78" i="1"/>
  <c r="AA48" i="1"/>
  <c r="Z54" i="1"/>
  <c r="AA72" i="1"/>
  <c r="Z12" i="1"/>
  <c r="AA30" i="1"/>
  <c r="AA45" i="1"/>
  <c r="AA54" i="1"/>
  <c r="Z3" i="1"/>
  <c r="Y42" i="1"/>
  <c r="AB60" i="1"/>
  <c r="Y3" i="1"/>
  <c r="Z6" i="1"/>
  <c r="Y12" i="1"/>
  <c r="Z15" i="1"/>
  <c r="Z24" i="1"/>
  <c r="AC27" i="1"/>
  <c r="X39" i="1"/>
  <c r="AD48" i="1"/>
  <c r="Y60" i="1"/>
  <c r="AA63" i="1"/>
  <c r="Z72" i="1"/>
  <c r="AC75" i="1"/>
  <c r="X87" i="1"/>
  <c r="X9" i="1"/>
  <c r="AD18" i="1"/>
  <c r="Y30" i="1"/>
  <c r="AA33" i="1"/>
  <c r="Z42" i="1"/>
  <c r="AC45" i="1"/>
  <c r="AD57" i="1"/>
  <c r="AD66" i="1"/>
  <c r="Y78" i="1"/>
  <c r="Z81" i="1"/>
  <c r="AD27" i="1"/>
  <c r="Y48" i="1"/>
  <c r="AC63" i="1"/>
  <c r="AD75" i="1"/>
  <c r="AD84" i="1"/>
  <c r="Y87" i="1"/>
  <c r="AA21" i="1"/>
  <c r="Z30" i="1"/>
  <c r="AC33" i="1"/>
  <c r="AD45" i="1"/>
  <c r="AD54" i="1"/>
  <c r="Y66" i="1"/>
  <c r="Z69" i="1"/>
  <c r="Z78" i="1"/>
  <c r="AC81" i="1"/>
  <c r="AD36" i="1"/>
  <c r="Y18" i="1"/>
  <c r="AD6" i="1"/>
  <c r="AD15" i="1"/>
  <c r="AD24" i="1"/>
  <c r="Y36" i="1"/>
  <c r="AA39" i="1"/>
  <c r="Z48" i="1"/>
  <c r="AC51" i="1"/>
  <c r="AD63" i="1"/>
  <c r="AD72" i="1"/>
  <c r="Y75" i="1"/>
  <c r="Y84" i="1"/>
  <c r="AA87" i="1"/>
  <c r="AA9" i="1"/>
  <c r="AB18" i="1"/>
  <c r="AC21" i="1"/>
  <c r="AD33" i="1"/>
  <c r="AD42" i="1"/>
  <c r="Y54" i="1"/>
  <c r="AA57" i="1"/>
  <c r="Z66" i="1"/>
  <c r="AC69" i="1"/>
  <c r="AD81" i="1"/>
  <c r="AC15" i="1"/>
  <c r="AD3" i="1"/>
  <c r="Y6" i="1"/>
  <c r="AD12" i="1"/>
  <c r="Y24" i="1"/>
  <c r="AA27" i="1"/>
  <c r="Z36" i="1"/>
  <c r="AC39" i="1"/>
  <c r="AD51" i="1"/>
  <c r="AD60" i="1"/>
  <c r="Y63" i="1"/>
  <c r="Y72" i="1"/>
  <c r="AA75" i="1"/>
  <c r="Z84" i="1"/>
  <c r="AC87" i="1"/>
  <c r="X27" i="1"/>
  <c r="X45" i="1"/>
  <c r="AB66" i="1"/>
  <c r="AB72" i="1"/>
  <c r="AB78" i="1"/>
  <c r="AC3" i="1"/>
  <c r="Y9" i="1"/>
  <c r="AC12" i="1"/>
  <c r="Y21" i="1"/>
  <c r="Y27" i="1"/>
  <c r="AC30" i="1"/>
  <c r="Y39" i="1"/>
  <c r="Y45" i="1"/>
  <c r="Y51" i="1"/>
  <c r="AC54" i="1"/>
  <c r="AC60" i="1"/>
  <c r="AC66" i="1"/>
  <c r="AC72" i="1"/>
  <c r="AC78" i="1"/>
  <c r="AC84" i="1"/>
  <c r="AB6" i="1"/>
  <c r="AB12" i="1"/>
  <c r="X33" i="1"/>
  <c r="AB42" i="1"/>
  <c r="AB54" i="1"/>
  <c r="X63" i="1"/>
  <c r="X75" i="1"/>
  <c r="X81" i="1"/>
  <c r="AB84" i="1"/>
  <c r="AC6" i="1"/>
  <c r="Y15" i="1"/>
  <c r="AC18" i="1"/>
  <c r="AC24" i="1"/>
  <c r="Y33" i="1"/>
  <c r="AC36" i="1"/>
  <c r="AC42" i="1"/>
  <c r="AC48" i="1"/>
  <c r="Y57" i="1"/>
  <c r="Y69" i="1"/>
  <c r="Z9" i="1"/>
  <c r="Z21" i="1"/>
  <c r="Z27" i="1"/>
  <c r="Z33" i="1"/>
  <c r="Z39" i="1"/>
  <c r="Z45" i="1"/>
  <c r="Z51" i="1"/>
  <c r="Z57" i="1"/>
  <c r="Z63" i="1"/>
  <c r="Z75" i="1"/>
  <c r="Z87" i="1"/>
  <c r="AB3" i="1"/>
  <c r="X15" i="1"/>
  <c r="AB30" i="1"/>
  <c r="AB36" i="1"/>
  <c r="X51" i="1"/>
  <c r="X57" i="1"/>
  <c r="AA15" i="1"/>
  <c r="AA69" i="1"/>
  <c r="AA6" i="1"/>
  <c r="X21" i="1"/>
  <c r="AB24" i="1"/>
  <c r="AB48" i="1"/>
  <c r="AA81" i="1"/>
  <c r="X3" i="1"/>
  <c r="X6" i="1"/>
  <c r="AB9" i="1"/>
  <c r="X12" i="1"/>
  <c r="AB15" i="1"/>
  <c r="X18" i="1"/>
  <c r="AB21" i="1"/>
  <c r="X24" i="1"/>
  <c r="AB27" i="1"/>
  <c r="X30" i="1"/>
  <c r="AB33" i="1"/>
  <c r="X36" i="1"/>
  <c r="AB39" i="1"/>
  <c r="X42" i="1"/>
  <c r="AB45" i="1"/>
  <c r="X48" i="1"/>
  <c r="AB51" i="1"/>
  <c r="X54" i="1"/>
  <c r="AB57" i="1"/>
  <c r="X60" i="1"/>
  <c r="AB63" i="1"/>
  <c r="X66" i="1"/>
  <c r="AB69" i="1"/>
  <c r="X72" i="1"/>
  <c r="AB75" i="1"/>
  <c r="X78" i="1"/>
  <c r="AB81" i="1"/>
  <c r="X84" i="1"/>
  <c r="AB87" i="1"/>
  <c r="AD9" i="1"/>
  <c r="Z18" i="1"/>
  <c r="AD39" i="1"/>
  <c r="Z60" i="1"/>
  <c r="AD69" i="1"/>
  <c r="AD87" i="1"/>
  <c r="AD90" i="1" l="1"/>
  <c r="Y90" i="1"/>
  <c r="AA90" i="1"/>
  <c r="Z92" i="1"/>
  <c r="AD92" i="1"/>
  <c r="Z90" i="1"/>
  <c r="AA92" i="1"/>
  <c r="AC92" i="1"/>
  <c r="AC90" i="1"/>
  <c r="Y92" i="1"/>
  <c r="AB92" i="1"/>
  <c r="AB90" i="1"/>
  <c r="X90" i="1"/>
  <c r="X92" i="1"/>
  <c r="Y91" i="1" l="1"/>
  <c r="Z91" i="1"/>
  <c r="AD93" i="1"/>
  <c r="AC93" i="1"/>
  <c r="AC91" i="1"/>
  <c r="AA93" i="1"/>
  <c r="AD91" i="1"/>
  <c r="AB91" i="1"/>
  <c r="X91" i="1"/>
  <c r="Z93" i="1"/>
  <c r="X93" i="1"/>
  <c r="AB93" i="1"/>
  <c r="Y93" i="1"/>
  <c r="AA91" i="1"/>
</calcChain>
</file>

<file path=xl/sharedStrings.xml><?xml version="1.0" encoding="utf-8"?>
<sst xmlns="http://schemas.openxmlformats.org/spreadsheetml/2006/main" count="421" uniqueCount="58">
  <si>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</si>
  <si>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</si>
  <si>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</si>
  <si>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</si>
  <si>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</si>
  <si>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</si>
  <si>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</si>
  <si>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</si>
  <si>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</si>
  <si>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</si>
  <si>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</si>
  <si>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</si>
  <si>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</si>
  <si>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</si>
  <si>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</si>
  <si>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</si>
  <si>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</si>
  <si>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</si>
  <si>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</si>
  <si>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</si>
  <si>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</si>
  <si>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</si>
  <si>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</si>
  <si>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</si>
  <si>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</si>
  <si>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</si>
  <si>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</si>
  <si>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</si>
  <si>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</si>
  <si>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</si>
  <si>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Mean</t>
  </si>
  <si>
    <t>Std</t>
  </si>
  <si>
    <t>CPU</t>
  </si>
  <si>
    <t>OLOA</t>
  </si>
  <si>
    <t>LOA</t>
  </si>
  <si>
    <t>PSO</t>
  </si>
  <si>
    <t>GA</t>
  </si>
  <si>
    <t>GSA</t>
  </si>
  <si>
    <t>WOA</t>
  </si>
  <si>
    <t>Functions</t>
  </si>
  <si>
    <t>Mesure</t>
  </si>
  <si>
    <t>Function</t>
  </si>
  <si>
    <t>OLOA versus LOA</t>
  </si>
  <si>
    <t>OLOA versus PSO</t>
  </si>
  <si>
    <t>OLOA versus GA</t>
  </si>
  <si>
    <t>OLOA versus GSA</t>
  </si>
  <si>
    <t>OLOA versus WOA</t>
  </si>
  <si>
    <t>SSA</t>
  </si>
  <si>
    <t>OLOA versus SSA</t>
  </si>
  <si>
    <t>Comparison of optimization results for the CEC benchmark functions 2017 (100 Dim)</t>
  </si>
  <si>
    <t>P-value of the T-test analysis for the CEC benchmark functions 2017 (100 Dim)</t>
  </si>
  <si>
    <t>Total Best Result</t>
  </si>
  <si>
    <t>17\29</t>
  </si>
  <si>
    <t>0\29</t>
  </si>
  <si>
    <t>8\29</t>
  </si>
  <si>
    <t>1\29</t>
  </si>
  <si>
    <t>3\29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</si>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</sst>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0" fillId="0" borderId="2" xfId="0" applyBorder="1" applyAlignment="1">
      <alignment horizontal="left" vertical="top"/>
    </xf>
    <xf numFmtId="11" fontId="0" fillId="0" borderId="3" xfId="0" applyNumberFormat="1" applyBorder="1" applyAlignment="1">
      <alignment horizontal="left" vertical="top"/>
    </xf>
    <xf numFmtId="11" fontId="0" fillId="0" borderId="2" xfId="0" applyNumberFormat="1" applyBorder="1" applyAlignment="1">
      <alignment horizontal="left" vertical="top"/>
    </xf>
    <xf numFmtId="11" fontId="1" fillId="0" borderId="2" xfId="0" applyNumberFormat="1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11" fontId="4" fillId="0" borderId="5" xfId="0" applyNumberFormat="1" applyFont="1" applyBorder="1" applyAlignment="1">
      <alignment horizontal="left" vertical="top"/>
    </xf>
    <xf numFmtId="11" fontId="0" fillId="0" borderId="5" xfId="0" applyNumberFormat="1" applyBorder="1" applyAlignment="1">
      <alignment horizontal="left" vertical="top"/>
    </xf>
    <xf numFmtId="164" fontId="0" fillId="0" borderId="5" xfId="0" applyNumberForma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11" fontId="0" fillId="0" borderId="6" xfId="0" applyNumberFormat="1" applyBorder="1" applyAlignment="1">
      <alignment horizontal="left" vertical="top"/>
    </xf>
    <xf numFmtId="11" fontId="1" fillId="0" borderId="3" xfId="0" applyNumberFormat="1" applyFont="1" applyBorder="1" applyAlignment="1">
      <alignment horizontal="left" vertical="top"/>
    </xf>
    <xf numFmtId="11" fontId="1" fillId="0" borderId="1" xfId="0" applyNumberFormat="1" applyFont="1" applyBorder="1" applyAlignment="1">
      <alignment horizontal="left" vertical="top"/>
    </xf>
    <xf numFmtId="164" fontId="1" fillId="0" borderId="2" xfId="0" applyNumberFormat="1" applyFont="1" applyBorder="1" applyAlignment="1">
      <alignment horizontal="left" vertical="top"/>
    </xf>
    <xf numFmtId="0" fontId="0" fillId="0" borderId="3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3" fillId="0" borderId="4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</cellXfs>
  <cellStyles count="1">
    <cellStyle name="Normal" xfId="0" builtinId="0"/>
  </cellStyles>
  <dxfs count="4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numFmt numFmtId="15" formatCode="0.00E+00"/>
      <alignment horizontal="left" vertical="top" textRotation="0" wrapText="0" indent="0" justifyLastLine="0" shrinkToFit="0" readingOrder="0"/>
    </dxf>
    <dxf>
      <numFmt numFmtId="15" formatCode="0.00E+00"/>
      <alignment horizontal="left" vertical="top" textRotation="0" wrapText="0" indent="0" justifyLastLine="0" shrinkToFit="0" readingOrder="0"/>
    </dxf>
    <dxf>
      <numFmt numFmtId="15" formatCode="0.00E+00"/>
      <alignment horizontal="left" vertical="top" textRotation="0" wrapText="0" indent="0" justifyLastLine="0" shrinkToFit="0" readingOrder="0"/>
    </dxf>
    <dxf>
      <numFmt numFmtId="15" formatCode="0.00E+00"/>
      <alignment horizontal="left" vertical="top" textRotation="0" wrapText="0" indent="0" justifyLastLine="0" shrinkToFit="0" readingOrder="0"/>
    </dxf>
    <dxf>
      <numFmt numFmtId="15" formatCode="0.00E+00"/>
      <alignment horizontal="left" vertical="top" textRotation="0" wrapText="0" indent="0" justifyLastLine="0" shrinkToFit="0" readingOrder="0"/>
    </dxf>
    <dxf>
      <numFmt numFmtId="15" formatCode="0.00E+00"/>
      <alignment horizontal="left" vertical="top" textRotation="0" wrapText="0" indent="0" justifyLastLine="0" shrinkToFit="0" readingOrder="0"/>
    </dxf>
    <dxf>
      <numFmt numFmtId="15" formatCode="0.00E+0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L2:T89" totalsRowShown="0" headerRowDxfId="46" dataDxfId="45">
  <autoFilter ref="L2:T89" xr:uid="{00000000-0009-0000-0100-000001000000}"/>
  <tableColumns count="9">
    <tableColumn id="1" xr3:uid="{00000000-0010-0000-0000-000001000000}" name="Functions" dataDxfId="44"/>
    <tableColumn id="2" xr3:uid="{00000000-0010-0000-0000-000002000000}" name="Mesure" dataDxfId="43"/>
    <tableColumn id="3" xr3:uid="{00000000-0010-0000-0000-000003000000}" name="OLOA" dataDxfId="42">
      <calculatedColumnFormula>D3</calculatedColumnFormula>
    </tableColumn>
    <tableColumn id="4" xr3:uid="{00000000-0010-0000-0000-000004000000}" name="LOA" dataDxfId="41">
      <calculatedColumnFormula>E3</calculatedColumnFormula>
    </tableColumn>
    <tableColumn id="6" xr3:uid="{00000000-0010-0000-0000-000006000000}" name="PSO" dataDxfId="40">
      <calculatedColumnFormula>F3</calculatedColumnFormula>
    </tableColumn>
    <tableColumn id="7" xr3:uid="{00000000-0010-0000-0000-000007000000}" name="GA" dataDxfId="39">
      <calculatedColumnFormula>G3</calculatedColumnFormula>
    </tableColumn>
    <tableColumn id="8" xr3:uid="{00000000-0010-0000-0000-000008000000}" name="GSA" dataDxfId="38">
      <calculatedColumnFormula>H3</calculatedColumnFormula>
    </tableColumn>
    <tableColumn id="9" xr3:uid="{00000000-0010-0000-0000-000009000000}" name="WOA" dataDxfId="37">
      <calculatedColumnFormula>I3</calculatedColumnFormula>
    </tableColumn>
    <tableColumn id="5" xr3:uid="{00000000-0010-0000-0000-000005000000}" name="SSA" dataDxfId="36">
      <calculatedColumnFormula>J3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3"/>
  <sheetViews>
    <sheetView tabSelected="1" topLeftCell="A75" zoomScale="115" zoomScaleNormal="115" workbookViewId="0">
      <selection activeCell="D93" sqref="D93"/>
    </sheetView>
  </sheetViews>
  <sheetFormatPr defaultRowHeight="14.4" x14ac:dyDescent="0.3"/>
  <cols>
    <col min="1" max="1" width="1.109375" style="2" customWidth="1"/>
    <col min="2" max="2" width="8.88671875" style="2" bestFit="1" customWidth="1"/>
    <col min="3" max="3" width="5.6640625" style="2" bestFit="1" customWidth="1"/>
    <col min="4" max="10" width="8.6640625" style="2" bestFit="1" customWidth="1"/>
    <col min="11" max="11" width="8.6640625" style="2" customWidth="1"/>
    <col min="12" max="12" width="11.33203125" style="2" customWidth="1"/>
    <col min="13" max="13" width="9.5546875" style="2" customWidth="1"/>
    <col min="14" max="19" width="8.5546875" style="2" customWidth="1"/>
    <col min="20" max="21" width="8.88671875" style="2" customWidth="1"/>
    <col min="22" max="22" width="8.77734375" style="2" bestFit="1" customWidth="1"/>
    <col min="23" max="23" width="7.109375" style="2" bestFit="1" customWidth="1"/>
    <col min="24" max="24" width="5.6640625" style="2" bestFit="1" customWidth="1"/>
    <col min="25" max="28" width="4.5546875" style="2" bestFit="1" customWidth="1"/>
    <col min="29" max="30" width="5.21875" style="2" bestFit="1" customWidth="1"/>
    <col min="31" max="16384" width="8.88671875" style="2"/>
  </cols>
  <sheetData>
    <row r="1" spans="1:30" ht="15" thickBot="1" x14ac:dyDescent="0.35">
      <c r="A1" s="25" t="s">
        <v>49</v>
      </c>
      <c r="B1" s="25"/>
      <c r="C1" s="25"/>
      <c r="D1" s="25"/>
      <c r="E1" s="25"/>
      <c r="F1" s="25"/>
      <c r="G1" s="25"/>
      <c r="H1" s="25"/>
      <c r="I1" s="25"/>
      <c r="J1" s="25"/>
    </row>
    <row r="2" spans="1:30" x14ac:dyDescent="0.3">
      <c r="A2" s="6"/>
      <c r="B2" s="12" t="s">
        <v>39</v>
      </c>
      <c r="C2" s="12"/>
      <c r="D2" s="11" t="s">
        <v>33</v>
      </c>
      <c r="E2" s="11" t="s">
        <v>34</v>
      </c>
      <c r="F2" s="11" t="s">
        <v>35</v>
      </c>
      <c r="G2" s="11" t="s">
        <v>36</v>
      </c>
      <c r="H2" s="11" t="s">
        <v>37</v>
      </c>
      <c r="I2" s="11" t="s">
        <v>38</v>
      </c>
      <c r="J2" s="12" t="s">
        <v>47</v>
      </c>
      <c r="K2" s="13"/>
      <c r="L2" s="1" t="s">
        <v>39</v>
      </c>
      <c r="M2" s="1" t="s">
        <v>40</v>
      </c>
      <c r="N2" s="2" t="s">
        <v>33</v>
      </c>
      <c r="O2" s="2" t="s">
        <v>34</v>
      </c>
      <c r="P2" s="2" t="s">
        <v>35</v>
      </c>
      <c r="Q2" s="2" t="s">
        <v>36</v>
      </c>
      <c r="R2" s="2" t="s">
        <v>37</v>
      </c>
      <c r="S2" s="2" t="s">
        <v>38</v>
      </c>
      <c r="T2" s="1" t="s">
        <v>47</v>
      </c>
      <c r="V2" s="1" t="s">
        <v>39</v>
      </c>
      <c r="W2" s="1" t="s">
        <v>40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38</v>
      </c>
      <c r="AD2" s="2" t="s">
        <v>47</v>
      </c>
    </row>
    <row r="3" spans="1:30" x14ac:dyDescent="0.3">
      <c r="A3" s="10"/>
      <c r="B3" s="22" t="s">
        <v>0</v>
      </c>
      <c r="C3" s="10" t="s">
        <v>30</v>
      </c>
      <c r="D3" s="19">
        <v>50729025100.37188</v>
      </c>
      <c r="E3" s="19">
        <v>278097614394.11328</v>
      </c>
      <c r="F3" s="19">
        <v>571208148931.00732</v>
      </c>
      <c r="G3" s="19">
        <v>584327651550.10864</v>
      </c>
      <c r="H3" s="19">
        <v>210813591534.65445</v>
      </c>
      <c r="I3" s="19">
        <v>107363188678.96242</v>
      </c>
      <c r="J3" s="19">
        <v>172611208714.8165</v>
      </c>
      <c r="K3" s="14"/>
      <c r="L3" s="2" t="s">
        <v>0</v>
      </c>
      <c r="M3" s="2" t="s">
        <v>30</v>
      </c>
      <c r="N3" s="3">
        <f t="shared" ref="N3:N31" si="0">D3</f>
        <v>50729025100.37188</v>
      </c>
      <c r="O3" s="3">
        <f t="shared" ref="O3:O31" si="1">E3</f>
        <v>278097614394.11328</v>
      </c>
      <c r="P3" s="3">
        <f t="shared" ref="P3:P31" si="2">F3</f>
        <v>571208148931.00732</v>
      </c>
      <c r="Q3" s="3">
        <f t="shared" ref="Q3:Q31" si="3">G3</f>
        <v>584327651550.10864</v>
      </c>
      <c r="R3" s="3">
        <f t="shared" ref="R3:R31" si="4">H3</f>
        <v>210813591534.65445</v>
      </c>
      <c r="S3" s="3">
        <f t="shared" ref="S3:T31" si="5">I3</f>
        <v>107363188678.96242</v>
      </c>
      <c r="T3" s="3">
        <f t="shared" si="5"/>
        <v>172611208714.8165</v>
      </c>
      <c r="V3" s="26" t="s">
        <v>0</v>
      </c>
      <c r="W3" s="2" t="s">
        <v>30</v>
      </c>
      <c r="X3" s="2">
        <f>_xlfn.RANK.EQ(Table1[[#This Row],[OLOA]],Table1[[#This Row],[OLOA]:[SSA]],1)</f>
        <v>1</v>
      </c>
      <c r="Y3" s="2">
        <f>_xlfn.RANK.EQ(Table1[[#This Row],[LOA]],Table1[[#This Row],[OLOA]:[SSA]],1)</f>
        <v>5</v>
      </c>
      <c r="Z3" s="2">
        <f>_xlfn.RANK.EQ(Table1[[#This Row],[PSO]],Table1[[#This Row],[OLOA]:[SSA]],1)</f>
        <v>6</v>
      </c>
      <c r="AA3" s="2">
        <f>_xlfn.RANK.EQ(Table1[[#This Row],[GA]],Table1[[#This Row],[OLOA]:[SSA]],1)</f>
        <v>7</v>
      </c>
      <c r="AB3" s="2">
        <f>_xlfn.RANK.EQ(Table1[[#This Row],[GSA]],Table1[[#This Row],[OLOA]:[SSA]],1)</f>
        <v>4</v>
      </c>
      <c r="AC3" s="2">
        <f>_xlfn.RANK.EQ(Table1[[#This Row],[WOA]],Table1[[#This Row],[OLOA]:[SSA]],1)</f>
        <v>2</v>
      </c>
      <c r="AD3" s="2">
        <f>_xlfn.RANK.EQ(Table1[[#This Row],[SSA]],Table1[[#This Row],[OLOA]:[SSA]],1)</f>
        <v>3</v>
      </c>
    </row>
    <row r="4" spans="1:30" x14ac:dyDescent="0.3">
      <c r="A4" s="11"/>
      <c r="B4" s="23"/>
      <c r="C4" s="11" t="s">
        <v>31</v>
      </c>
      <c r="D4" s="20">
        <v>4429409575.1392365</v>
      </c>
      <c r="E4" s="20">
        <v>28197532711.739113</v>
      </c>
      <c r="F4" s="20">
        <v>60852807660.882927</v>
      </c>
      <c r="G4" s="20">
        <v>28411945597.360542</v>
      </c>
      <c r="H4" s="20">
        <v>8961478055.4169178</v>
      </c>
      <c r="I4" s="20">
        <v>10166284457.36706</v>
      </c>
      <c r="J4" s="20">
        <v>20105381376.014191</v>
      </c>
      <c r="K4" s="15"/>
      <c r="M4" s="2" t="s">
        <v>31</v>
      </c>
      <c r="N4" s="3">
        <f t="shared" si="0"/>
        <v>4429409575.1392365</v>
      </c>
      <c r="O4" s="3">
        <f t="shared" si="1"/>
        <v>28197532711.739113</v>
      </c>
      <c r="P4" s="3">
        <f t="shared" si="2"/>
        <v>60852807660.882927</v>
      </c>
      <c r="Q4" s="3">
        <f t="shared" si="3"/>
        <v>28411945597.360542</v>
      </c>
      <c r="R4" s="3">
        <f t="shared" si="4"/>
        <v>8961478055.4169178</v>
      </c>
      <c r="S4" s="3">
        <f t="shared" si="5"/>
        <v>10166284457.36706</v>
      </c>
      <c r="T4" s="3">
        <f t="shared" si="5"/>
        <v>20105381376.014191</v>
      </c>
      <c r="V4" s="26"/>
      <c r="W4" s="2" t="s">
        <v>31</v>
      </c>
    </row>
    <row r="5" spans="1:30" x14ac:dyDescent="0.3">
      <c r="A5" s="11"/>
      <c r="B5" s="24"/>
      <c r="C5" s="6" t="s">
        <v>32</v>
      </c>
      <c r="D5" s="21">
        <v>2.4796874999999998</v>
      </c>
      <c r="E5" s="21">
        <v>0.93281250000000004</v>
      </c>
      <c r="F5" s="21">
        <v>0.80729166666666663</v>
      </c>
      <c r="G5" s="21">
        <v>1.0192708333333333</v>
      </c>
      <c r="H5" s="21">
        <v>4.0213541666666668</v>
      </c>
      <c r="I5" s="21">
        <v>0.86822916666666672</v>
      </c>
      <c r="J5" s="21">
        <v>0.7338541666666667</v>
      </c>
      <c r="K5" s="16"/>
      <c r="M5" s="2" t="s">
        <v>32</v>
      </c>
      <c r="N5" s="4">
        <f t="shared" si="0"/>
        <v>2.4796874999999998</v>
      </c>
      <c r="O5" s="4">
        <f t="shared" si="1"/>
        <v>0.93281250000000004</v>
      </c>
      <c r="P5" s="4">
        <f t="shared" si="2"/>
        <v>0.80729166666666663</v>
      </c>
      <c r="Q5" s="4">
        <f t="shared" si="3"/>
        <v>1.0192708333333333</v>
      </c>
      <c r="R5" s="4">
        <f t="shared" si="4"/>
        <v>4.0213541666666668</v>
      </c>
      <c r="S5" s="4">
        <f t="shared" si="5"/>
        <v>0.86822916666666672</v>
      </c>
      <c r="T5" s="4">
        <f t="shared" si="5"/>
        <v>0.7338541666666667</v>
      </c>
      <c r="V5" s="26"/>
      <c r="W5" s="2" t="s">
        <v>32</v>
      </c>
    </row>
    <row r="6" spans="1:30" x14ac:dyDescent="0.3">
      <c r="A6" s="11"/>
      <c r="B6" s="22" t="s">
        <v>1</v>
      </c>
      <c r="C6" s="10" t="s">
        <v>30</v>
      </c>
      <c r="D6" s="19">
        <v>406708.36629651987</v>
      </c>
      <c r="E6" s="19">
        <v>499253.65711054072</v>
      </c>
      <c r="F6" s="19">
        <v>1413375.4955099495</v>
      </c>
      <c r="G6" s="19">
        <v>263919093499.91028</v>
      </c>
      <c r="H6" s="19">
        <v>371533.98585864995</v>
      </c>
      <c r="I6" s="19">
        <v>976439.34735488379</v>
      </c>
      <c r="J6" s="19">
        <v>383627.21879413881</v>
      </c>
      <c r="K6" s="15"/>
      <c r="L6" s="2" t="s">
        <v>2</v>
      </c>
      <c r="M6" s="2" t="s">
        <v>30</v>
      </c>
      <c r="N6" s="3">
        <f t="shared" si="0"/>
        <v>406708.36629651987</v>
      </c>
      <c r="O6" s="3">
        <f t="shared" si="1"/>
        <v>499253.65711054072</v>
      </c>
      <c r="P6" s="3">
        <f t="shared" si="2"/>
        <v>1413375.4955099495</v>
      </c>
      <c r="Q6" s="3">
        <f t="shared" si="3"/>
        <v>263919093499.91028</v>
      </c>
      <c r="R6" s="3">
        <f t="shared" si="4"/>
        <v>371533.98585864995</v>
      </c>
      <c r="S6" s="3">
        <f t="shared" si="5"/>
        <v>976439.34735488379</v>
      </c>
      <c r="T6" s="3">
        <f t="shared" si="5"/>
        <v>383627.21879413881</v>
      </c>
      <c r="V6" s="26" t="s">
        <v>2</v>
      </c>
      <c r="W6" s="2" t="s">
        <v>30</v>
      </c>
      <c r="X6" s="2">
        <f>_xlfn.RANK.EQ(Table1[[#This Row],[OLOA]],Table1[[#This Row],[OLOA]:[SSA]],1)</f>
        <v>3</v>
      </c>
      <c r="Y6" s="2">
        <f>_xlfn.RANK.EQ(Table1[[#This Row],[LOA]],Table1[[#This Row],[OLOA]:[SSA]],1)</f>
        <v>4</v>
      </c>
      <c r="Z6" s="2">
        <f>_xlfn.RANK.EQ(Table1[[#This Row],[PSO]],Table1[[#This Row],[OLOA]:[SSA]],1)</f>
        <v>6</v>
      </c>
      <c r="AA6" s="2">
        <f>_xlfn.RANK.EQ(Table1[[#This Row],[GA]],Table1[[#This Row],[OLOA]:[SSA]],1)</f>
        <v>7</v>
      </c>
      <c r="AB6" s="2">
        <f>_xlfn.RANK.EQ(Table1[[#This Row],[GSA]],Table1[[#This Row],[OLOA]:[SSA]],1)</f>
        <v>1</v>
      </c>
      <c r="AC6" s="2">
        <f>_xlfn.RANK.EQ(Table1[[#This Row],[WOA]],Table1[[#This Row],[OLOA]:[SSA]],1)</f>
        <v>5</v>
      </c>
      <c r="AD6" s="2">
        <f>_xlfn.RANK.EQ(Table1[[#This Row],[SSA]],Table1[[#This Row],[OLOA]:[SSA]],1)</f>
        <v>2</v>
      </c>
    </row>
    <row r="7" spans="1:30" x14ac:dyDescent="0.3">
      <c r="A7" s="11"/>
      <c r="B7" s="23"/>
      <c r="C7" s="11" t="s">
        <v>31</v>
      </c>
      <c r="D7" s="20">
        <v>97670.505176026345</v>
      </c>
      <c r="E7" s="20">
        <v>111803.14234002083</v>
      </c>
      <c r="F7" s="20">
        <v>248883.62300795611</v>
      </c>
      <c r="G7" s="20">
        <v>700318266246.2594</v>
      </c>
      <c r="H7" s="20">
        <v>20663.329124814423</v>
      </c>
      <c r="I7" s="20">
        <v>182192.289631708</v>
      </c>
      <c r="J7" s="20">
        <v>42293.17945828972</v>
      </c>
      <c r="K7" s="15"/>
      <c r="M7" s="2" t="s">
        <v>31</v>
      </c>
      <c r="N7" s="3">
        <f t="shared" si="0"/>
        <v>97670.505176026345</v>
      </c>
      <c r="O7" s="3">
        <f t="shared" si="1"/>
        <v>111803.14234002083</v>
      </c>
      <c r="P7" s="3">
        <f t="shared" si="2"/>
        <v>248883.62300795611</v>
      </c>
      <c r="Q7" s="3">
        <f t="shared" si="3"/>
        <v>700318266246.2594</v>
      </c>
      <c r="R7" s="3">
        <f t="shared" si="4"/>
        <v>20663.329124814423</v>
      </c>
      <c r="S7" s="3">
        <f t="shared" si="5"/>
        <v>182192.289631708</v>
      </c>
      <c r="T7" s="3">
        <f t="shared" si="5"/>
        <v>42293.17945828972</v>
      </c>
      <c r="V7" s="26"/>
      <c r="W7" s="2" t="s">
        <v>31</v>
      </c>
    </row>
    <row r="8" spans="1:30" x14ac:dyDescent="0.3">
      <c r="A8" s="11"/>
      <c r="B8" s="24"/>
      <c r="C8" s="6" t="s">
        <v>32</v>
      </c>
      <c r="D8" s="21">
        <v>2.4750000000000001</v>
      </c>
      <c r="E8" s="21">
        <v>1.078125</v>
      </c>
      <c r="F8" s="21">
        <v>0.79427083333333337</v>
      </c>
      <c r="G8" s="21">
        <v>1.0046875</v>
      </c>
      <c r="H8" s="21">
        <v>3.9328124999999998</v>
      </c>
      <c r="I8" s="21">
        <v>0.82604166666666667</v>
      </c>
      <c r="J8" s="21">
        <v>0.72447916666666667</v>
      </c>
      <c r="K8" s="16"/>
      <c r="M8" s="2" t="s">
        <v>32</v>
      </c>
      <c r="N8" s="4">
        <f t="shared" si="0"/>
        <v>2.4750000000000001</v>
      </c>
      <c r="O8" s="4">
        <f t="shared" si="1"/>
        <v>1.078125</v>
      </c>
      <c r="P8" s="4">
        <f t="shared" si="2"/>
        <v>0.79427083333333337</v>
      </c>
      <c r="Q8" s="4">
        <f t="shared" si="3"/>
        <v>1.0046875</v>
      </c>
      <c r="R8" s="4">
        <f t="shared" si="4"/>
        <v>3.9328124999999998</v>
      </c>
      <c r="S8" s="4">
        <f t="shared" si="5"/>
        <v>0.82604166666666667</v>
      </c>
      <c r="T8" s="4">
        <f t="shared" si="5"/>
        <v>0.72447916666666667</v>
      </c>
      <c r="V8" s="26"/>
      <c r="W8" s="2" t="s">
        <v>32</v>
      </c>
    </row>
    <row r="9" spans="1:30" x14ac:dyDescent="0.3">
      <c r="A9" s="11"/>
      <c r="B9" s="22" t="s">
        <v>2</v>
      </c>
      <c r="C9" s="10" t="s">
        <v>30</v>
      </c>
      <c r="D9" s="19">
        <v>8212.4482303248315</v>
      </c>
      <c r="E9" s="19">
        <v>101895.55212410033</v>
      </c>
      <c r="F9" s="19">
        <v>181175.13954765542</v>
      </c>
      <c r="G9" s="19">
        <v>292429.34256418823</v>
      </c>
      <c r="H9" s="19">
        <v>71560.428774878368</v>
      </c>
      <c r="I9" s="19">
        <v>21426.907233956001</v>
      </c>
      <c r="J9" s="19">
        <v>43225.729102944744</v>
      </c>
      <c r="K9" s="14"/>
      <c r="L9" s="2" t="s">
        <v>3</v>
      </c>
      <c r="M9" s="2" t="s">
        <v>30</v>
      </c>
      <c r="N9" s="3">
        <f t="shared" si="0"/>
        <v>8212.4482303248315</v>
      </c>
      <c r="O9" s="3">
        <f t="shared" si="1"/>
        <v>101895.55212410033</v>
      </c>
      <c r="P9" s="3">
        <f t="shared" si="2"/>
        <v>181175.13954765542</v>
      </c>
      <c r="Q9" s="3">
        <f t="shared" si="3"/>
        <v>292429.34256418823</v>
      </c>
      <c r="R9" s="3">
        <f t="shared" si="4"/>
        <v>71560.428774878368</v>
      </c>
      <c r="S9" s="3">
        <f t="shared" si="5"/>
        <v>21426.907233956001</v>
      </c>
      <c r="T9" s="3">
        <f t="shared" si="5"/>
        <v>43225.729102944744</v>
      </c>
      <c r="V9" s="26" t="s">
        <v>3</v>
      </c>
      <c r="W9" s="2" t="s">
        <v>30</v>
      </c>
      <c r="X9" s="2">
        <f>_xlfn.RANK.EQ(Table1[[#This Row],[OLOA]],Table1[[#This Row],[OLOA]:[SSA]],1)</f>
        <v>1</v>
      </c>
      <c r="Y9" s="2">
        <f>_xlfn.RANK.EQ(Table1[[#This Row],[LOA]],Table1[[#This Row],[OLOA]:[SSA]],1)</f>
        <v>5</v>
      </c>
      <c r="Z9" s="2">
        <f>_xlfn.RANK.EQ(Table1[[#This Row],[PSO]],Table1[[#This Row],[OLOA]:[SSA]],1)</f>
        <v>6</v>
      </c>
      <c r="AA9" s="2">
        <f>_xlfn.RANK.EQ(Table1[[#This Row],[GA]],Table1[[#This Row],[OLOA]:[SSA]],1)</f>
        <v>7</v>
      </c>
      <c r="AB9" s="2">
        <f>_xlfn.RANK.EQ(Table1[[#This Row],[GSA]],Table1[[#This Row],[OLOA]:[SSA]],1)</f>
        <v>4</v>
      </c>
      <c r="AC9" s="2">
        <f>_xlfn.RANK.EQ(Table1[[#This Row],[WOA]],Table1[[#This Row],[OLOA]:[SSA]],1)</f>
        <v>2</v>
      </c>
      <c r="AD9" s="2">
        <f>_xlfn.RANK.EQ(Table1[[#This Row],[SSA]],Table1[[#This Row],[OLOA]:[SSA]],1)</f>
        <v>3</v>
      </c>
    </row>
    <row r="10" spans="1:30" x14ac:dyDescent="0.3">
      <c r="A10" s="11"/>
      <c r="B10" s="23"/>
      <c r="C10" s="11" t="s">
        <v>31</v>
      </c>
      <c r="D10" s="20">
        <v>1441.6414155617456</v>
      </c>
      <c r="E10" s="20">
        <v>18630.987488839146</v>
      </c>
      <c r="F10" s="20">
        <v>48884.436425528518</v>
      </c>
      <c r="G10" s="20">
        <v>41303.396989776993</v>
      </c>
      <c r="H10" s="20">
        <v>8419.9900341275406</v>
      </c>
      <c r="I10" s="20">
        <v>3243.2444067614019</v>
      </c>
      <c r="J10" s="20">
        <v>6284.0670040981895</v>
      </c>
      <c r="K10" s="15"/>
      <c r="M10" s="2" t="s">
        <v>31</v>
      </c>
      <c r="N10" s="3">
        <f t="shared" si="0"/>
        <v>1441.6414155617456</v>
      </c>
      <c r="O10" s="3">
        <f t="shared" si="1"/>
        <v>18630.987488839146</v>
      </c>
      <c r="P10" s="3">
        <f t="shared" si="2"/>
        <v>48884.436425528518</v>
      </c>
      <c r="Q10" s="3">
        <f t="shared" si="3"/>
        <v>41303.396989776993</v>
      </c>
      <c r="R10" s="3">
        <f t="shared" si="4"/>
        <v>8419.9900341275406</v>
      </c>
      <c r="S10" s="3">
        <f t="shared" si="5"/>
        <v>3243.2444067614019</v>
      </c>
      <c r="T10" s="3">
        <f t="shared" si="5"/>
        <v>6284.0670040981895</v>
      </c>
      <c r="V10" s="26"/>
      <c r="W10" s="2" t="s">
        <v>31</v>
      </c>
    </row>
    <row r="11" spans="1:30" x14ac:dyDescent="0.3">
      <c r="A11" s="11"/>
      <c r="B11" s="24"/>
      <c r="C11" s="6" t="s">
        <v>32</v>
      </c>
      <c r="D11" s="21">
        <v>2.5848958333333334</v>
      </c>
      <c r="E11" s="21">
        <v>0.9369791666666667</v>
      </c>
      <c r="F11" s="21">
        <v>0.83385416666666667</v>
      </c>
      <c r="G11" s="21">
        <v>1.0526041666666666</v>
      </c>
      <c r="H11" s="21">
        <v>4.145833333333333</v>
      </c>
      <c r="I11" s="21">
        <v>0.89479166666666665</v>
      </c>
      <c r="J11" s="21">
        <v>0.77968749999999998</v>
      </c>
      <c r="K11" s="16"/>
      <c r="M11" s="2" t="s">
        <v>32</v>
      </c>
      <c r="N11" s="4">
        <f t="shared" si="0"/>
        <v>2.5848958333333334</v>
      </c>
      <c r="O11" s="4">
        <f t="shared" si="1"/>
        <v>0.9369791666666667</v>
      </c>
      <c r="P11" s="4">
        <f t="shared" si="2"/>
        <v>0.83385416666666667</v>
      </c>
      <c r="Q11" s="4">
        <f t="shared" si="3"/>
        <v>1.0526041666666666</v>
      </c>
      <c r="R11" s="4">
        <f t="shared" si="4"/>
        <v>4.145833333333333</v>
      </c>
      <c r="S11" s="4">
        <f t="shared" si="5"/>
        <v>0.89479166666666665</v>
      </c>
      <c r="T11" s="4">
        <f t="shared" si="5"/>
        <v>0.77968749999999998</v>
      </c>
      <c r="V11" s="26"/>
      <c r="W11" s="2" t="s">
        <v>32</v>
      </c>
    </row>
    <row r="12" spans="1:30" x14ac:dyDescent="0.3">
      <c r="A12" s="11"/>
      <c r="B12" s="22" t="s">
        <v>3</v>
      </c>
      <c r="C12" s="10" t="s">
        <v>30</v>
      </c>
      <c r="D12" s="19">
        <v>1582.1103741628137</v>
      </c>
      <c r="E12" s="19">
        <v>1821.0186668349279</v>
      </c>
      <c r="F12" s="19">
        <v>2877.5094867108651</v>
      </c>
      <c r="G12" s="19">
        <v>2944.328033740202</v>
      </c>
      <c r="H12" s="19">
        <v>1556.5338832945547</v>
      </c>
      <c r="I12" s="19">
        <v>1987.6244091639892</v>
      </c>
      <c r="J12" s="19">
        <v>1924.8841129002446</v>
      </c>
      <c r="K12" s="15"/>
      <c r="L12" s="2" t="s">
        <v>4</v>
      </c>
      <c r="M12" s="2" t="s">
        <v>30</v>
      </c>
      <c r="N12" s="3">
        <f t="shared" si="0"/>
        <v>1582.1103741628137</v>
      </c>
      <c r="O12" s="3">
        <f t="shared" si="1"/>
        <v>1821.0186668349279</v>
      </c>
      <c r="P12" s="3">
        <f t="shared" si="2"/>
        <v>2877.5094867108651</v>
      </c>
      <c r="Q12" s="3">
        <f t="shared" si="3"/>
        <v>2944.328033740202</v>
      </c>
      <c r="R12" s="3">
        <f t="shared" si="4"/>
        <v>1556.5338832945547</v>
      </c>
      <c r="S12" s="3">
        <f t="shared" si="5"/>
        <v>1987.6244091639892</v>
      </c>
      <c r="T12" s="3">
        <f t="shared" si="5"/>
        <v>1924.8841129002446</v>
      </c>
      <c r="V12" s="26" t="s">
        <v>4</v>
      </c>
      <c r="W12" s="2" t="s">
        <v>30</v>
      </c>
      <c r="X12" s="2">
        <f>_xlfn.RANK.EQ(Table1[[#This Row],[OLOA]],Table1[[#This Row],[OLOA]:[SSA]],1)</f>
        <v>2</v>
      </c>
      <c r="Y12" s="2">
        <f>_xlfn.RANK.EQ(Table1[[#This Row],[LOA]],Table1[[#This Row],[OLOA]:[SSA]],1)</f>
        <v>3</v>
      </c>
      <c r="Z12" s="2">
        <f>_xlfn.RANK.EQ(Table1[[#This Row],[PSO]],Table1[[#This Row],[OLOA]:[SSA]],1)</f>
        <v>6</v>
      </c>
      <c r="AA12" s="2">
        <f>_xlfn.RANK.EQ(Table1[[#This Row],[GA]],Table1[[#This Row],[OLOA]:[SSA]],1)</f>
        <v>7</v>
      </c>
      <c r="AB12" s="2">
        <f>_xlfn.RANK.EQ(Table1[[#This Row],[GSA]],Table1[[#This Row],[OLOA]:[SSA]],1)</f>
        <v>1</v>
      </c>
      <c r="AC12" s="2">
        <f>_xlfn.RANK.EQ(Table1[[#This Row],[WOA]],Table1[[#This Row],[OLOA]:[SSA]],1)</f>
        <v>5</v>
      </c>
      <c r="AD12" s="2">
        <f>_xlfn.RANK.EQ(Table1[[#This Row],[SSA]],Table1[[#This Row],[OLOA]:[SSA]],1)</f>
        <v>4</v>
      </c>
    </row>
    <row r="13" spans="1:30" x14ac:dyDescent="0.3">
      <c r="A13" s="11"/>
      <c r="B13" s="23"/>
      <c r="C13" s="11" t="s">
        <v>31</v>
      </c>
      <c r="D13" s="20">
        <v>51.607432824741657</v>
      </c>
      <c r="E13" s="20">
        <v>93.35688213157681</v>
      </c>
      <c r="F13" s="20">
        <v>158.00128991336376</v>
      </c>
      <c r="G13" s="20">
        <v>69.325387502544174</v>
      </c>
      <c r="H13" s="20">
        <v>69.328097924953269</v>
      </c>
      <c r="I13" s="20">
        <v>131.01917720764925</v>
      </c>
      <c r="J13" s="20">
        <v>119.61153294824304</v>
      </c>
      <c r="K13" s="15"/>
      <c r="M13" s="2" t="s">
        <v>31</v>
      </c>
      <c r="N13" s="3">
        <f t="shared" si="0"/>
        <v>51.607432824741657</v>
      </c>
      <c r="O13" s="3">
        <f t="shared" si="1"/>
        <v>93.35688213157681</v>
      </c>
      <c r="P13" s="3">
        <f t="shared" si="2"/>
        <v>158.00128991336376</v>
      </c>
      <c r="Q13" s="3">
        <f t="shared" si="3"/>
        <v>69.325387502544174</v>
      </c>
      <c r="R13" s="3">
        <f t="shared" si="4"/>
        <v>69.328097924953269</v>
      </c>
      <c r="S13" s="3">
        <f t="shared" si="5"/>
        <v>131.01917720764925</v>
      </c>
      <c r="T13" s="3">
        <f t="shared" si="5"/>
        <v>119.61153294824304</v>
      </c>
      <c r="V13" s="26"/>
      <c r="W13" s="2" t="s">
        <v>31</v>
      </c>
    </row>
    <row r="14" spans="1:30" x14ac:dyDescent="0.3">
      <c r="A14" s="11"/>
      <c r="B14" s="24"/>
      <c r="C14" s="6" t="s">
        <v>32</v>
      </c>
      <c r="D14" s="21">
        <v>3.1020833333333333</v>
      </c>
      <c r="E14" s="21">
        <v>1.0473958333333333</v>
      </c>
      <c r="F14" s="21">
        <v>0.94114583333333335</v>
      </c>
      <c r="G14" s="21">
        <v>1.2046874999999999</v>
      </c>
      <c r="H14" s="21">
        <v>4.3421874999999996</v>
      </c>
      <c r="I14" s="21">
        <v>0.97968750000000004</v>
      </c>
      <c r="J14" s="21">
        <v>0.84375</v>
      </c>
      <c r="K14" s="16"/>
      <c r="M14" s="2" t="s">
        <v>32</v>
      </c>
      <c r="N14" s="4">
        <f t="shared" si="0"/>
        <v>3.1020833333333333</v>
      </c>
      <c r="O14" s="4">
        <f t="shared" si="1"/>
        <v>1.0473958333333333</v>
      </c>
      <c r="P14" s="4">
        <f t="shared" si="2"/>
        <v>0.94114583333333335</v>
      </c>
      <c r="Q14" s="4">
        <f t="shared" si="3"/>
        <v>1.2046874999999999</v>
      </c>
      <c r="R14" s="4">
        <f t="shared" si="4"/>
        <v>4.3421874999999996</v>
      </c>
      <c r="S14" s="4">
        <f t="shared" si="5"/>
        <v>0.97968750000000004</v>
      </c>
      <c r="T14" s="4">
        <f t="shared" si="5"/>
        <v>0.84375</v>
      </c>
      <c r="V14" s="26"/>
      <c r="W14" s="2" t="s">
        <v>32</v>
      </c>
    </row>
    <row r="15" spans="1:30" x14ac:dyDescent="0.3">
      <c r="A15" s="11"/>
      <c r="B15" s="22" t="s">
        <v>4</v>
      </c>
      <c r="C15" s="10" t="s">
        <v>30</v>
      </c>
      <c r="D15" s="19">
        <v>690.6221730145329</v>
      </c>
      <c r="E15" s="19">
        <v>681.35580330766527</v>
      </c>
      <c r="F15" s="19">
        <v>756.51475372608695</v>
      </c>
      <c r="G15" s="19">
        <v>745.05020793008737</v>
      </c>
      <c r="H15" s="19">
        <v>673.32257708249017</v>
      </c>
      <c r="I15" s="19">
        <v>711.77484122225428</v>
      </c>
      <c r="J15" s="19">
        <v>697.33964172790195</v>
      </c>
      <c r="K15" s="15"/>
      <c r="L15" s="2" t="s">
        <v>5</v>
      </c>
      <c r="M15" s="2" t="s">
        <v>30</v>
      </c>
      <c r="N15" s="3">
        <f t="shared" si="0"/>
        <v>690.6221730145329</v>
      </c>
      <c r="O15" s="3">
        <f t="shared" si="1"/>
        <v>681.35580330766527</v>
      </c>
      <c r="P15" s="3">
        <f t="shared" si="2"/>
        <v>756.51475372608695</v>
      </c>
      <c r="Q15" s="3">
        <f t="shared" si="3"/>
        <v>745.05020793008737</v>
      </c>
      <c r="R15" s="3">
        <f t="shared" si="4"/>
        <v>673.32257708249017</v>
      </c>
      <c r="S15" s="3">
        <f t="shared" si="5"/>
        <v>711.77484122225428</v>
      </c>
      <c r="T15" s="3">
        <f t="shared" si="5"/>
        <v>697.33964172790195</v>
      </c>
      <c r="V15" s="26" t="s">
        <v>5</v>
      </c>
      <c r="W15" s="2" t="s">
        <v>30</v>
      </c>
      <c r="X15" s="2">
        <f>_xlfn.RANK.EQ(Table1[[#This Row],[OLOA]],Table1[[#This Row],[OLOA]:[SSA]],1)</f>
        <v>3</v>
      </c>
      <c r="Y15" s="2">
        <f>_xlfn.RANK.EQ(Table1[[#This Row],[LOA]],Table1[[#This Row],[OLOA]:[SSA]],1)</f>
        <v>2</v>
      </c>
      <c r="Z15" s="2">
        <f>_xlfn.RANK.EQ(Table1[[#This Row],[PSO]],Table1[[#This Row],[OLOA]:[SSA]],1)</f>
        <v>7</v>
      </c>
      <c r="AA15" s="2">
        <f>_xlfn.RANK.EQ(Table1[[#This Row],[GA]],Table1[[#This Row],[OLOA]:[SSA]],1)</f>
        <v>6</v>
      </c>
      <c r="AB15" s="2">
        <f>_xlfn.RANK.EQ(Table1[[#This Row],[GSA]],Table1[[#This Row],[OLOA]:[SSA]],1)</f>
        <v>1</v>
      </c>
      <c r="AC15" s="2">
        <f>_xlfn.RANK.EQ(Table1[[#This Row],[WOA]],Table1[[#This Row],[OLOA]:[SSA]],1)</f>
        <v>5</v>
      </c>
      <c r="AD15" s="2">
        <f>_xlfn.RANK.EQ(Table1[[#This Row],[SSA]],Table1[[#This Row],[OLOA]:[SSA]],1)</f>
        <v>4</v>
      </c>
    </row>
    <row r="16" spans="1:30" x14ac:dyDescent="0.3">
      <c r="A16" s="11"/>
      <c r="B16" s="23"/>
      <c r="C16" s="11" t="s">
        <v>31</v>
      </c>
      <c r="D16" s="20">
        <v>4.1402985250157016</v>
      </c>
      <c r="E16" s="20">
        <v>5.433470741866409</v>
      </c>
      <c r="F16" s="20">
        <v>8.2734548825199852</v>
      </c>
      <c r="G16" s="20">
        <v>5.7767348557989457</v>
      </c>
      <c r="H16" s="20">
        <v>3.9937428768408987</v>
      </c>
      <c r="I16" s="20">
        <v>10.489073966852532</v>
      </c>
      <c r="J16" s="20">
        <v>6.4872547571874755</v>
      </c>
      <c r="K16" s="15"/>
      <c r="M16" s="2" t="s">
        <v>31</v>
      </c>
      <c r="N16" s="3">
        <f t="shared" si="0"/>
        <v>4.1402985250157016</v>
      </c>
      <c r="O16" s="3">
        <f t="shared" si="1"/>
        <v>5.433470741866409</v>
      </c>
      <c r="P16" s="3">
        <f t="shared" si="2"/>
        <v>8.2734548825199852</v>
      </c>
      <c r="Q16" s="3">
        <f t="shared" si="3"/>
        <v>5.7767348557989457</v>
      </c>
      <c r="R16" s="3">
        <f t="shared" si="4"/>
        <v>3.9937428768408987</v>
      </c>
      <c r="S16" s="3">
        <f t="shared" si="5"/>
        <v>10.489073966852532</v>
      </c>
      <c r="T16" s="3">
        <f t="shared" si="5"/>
        <v>6.4872547571874755</v>
      </c>
      <c r="V16" s="26"/>
      <c r="W16" s="2" t="s">
        <v>31</v>
      </c>
    </row>
    <row r="17" spans="1:30" x14ac:dyDescent="0.3">
      <c r="A17" s="11"/>
      <c r="B17" s="24"/>
      <c r="C17" s="6" t="s">
        <v>32</v>
      </c>
      <c r="D17" s="21">
        <v>4.4026041666666664</v>
      </c>
      <c r="E17" s="21">
        <v>1.5567708333333334</v>
      </c>
      <c r="F17" s="21">
        <v>1.3671875</v>
      </c>
      <c r="G17" s="21">
        <v>1.5989583333333333</v>
      </c>
      <c r="H17" s="21">
        <v>4.59375</v>
      </c>
      <c r="I17" s="21">
        <v>1.3854166666666667</v>
      </c>
      <c r="J17" s="21">
        <v>1.2749999999999999</v>
      </c>
      <c r="K17" s="16"/>
      <c r="M17" s="2" t="s">
        <v>32</v>
      </c>
      <c r="N17" s="4">
        <f t="shared" si="0"/>
        <v>4.4026041666666664</v>
      </c>
      <c r="O17" s="4">
        <f t="shared" si="1"/>
        <v>1.5567708333333334</v>
      </c>
      <c r="P17" s="4">
        <f t="shared" si="2"/>
        <v>1.3671875</v>
      </c>
      <c r="Q17" s="4">
        <f t="shared" si="3"/>
        <v>1.5989583333333333</v>
      </c>
      <c r="R17" s="4">
        <f t="shared" si="4"/>
        <v>4.59375</v>
      </c>
      <c r="S17" s="4">
        <f t="shared" si="5"/>
        <v>1.3854166666666667</v>
      </c>
      <c r="T17" s="4">
        <f t="shared" si="5"/>
        <v>1.2749999999999999</v>
      </c>
      <c r="V17" s="26"/>
      <c r="W17" s="2" t="s">
        <v>32</v>
      </c>
    </row>
    <row r="18" spans="1:30" x14ac:dyDescent="0.3">
      <c r="A18" s="11"/>
      <c r="B18" s="22" t="s">
        <v>5</v>
      </c>
      <c r="C18" s="10" t="s">
        <v>30</v>
      </c>
      <c r="D18" s="19">
        <v>3847.6482686106947</v>
      </c>
      <c r="E18" s="19">
        <v>4439.900195819675</v>
      </c>
      <c r="F18" s="19">
        <v>13411.01439207198</v>
      </c>
      <c r="G18" s="19">
        <v>12585.695051502336</v>
      </c>
      <c r="H18" s="19">
        <v>3358.4524066167692</v>
      </c>
      <c r="I18" s="19">
        <v>3850.1133948541965</v>
      </c>
      <c r="J18" s="19">
        <v>4097.9935141138594</v>
      </c>
      <c r="K18" s="15"/>
      <c r="L18" s="2" t="s">
        <v>6</v>
      </c>
      <c r="M18" s="2" t="s">
        <v>30</v>
      </c>
      <c r="N18" s="3">
        <f t="shared" si="0"/>
        <v>3847.6482686106947</v>
      </c>
      <c r="O18" s="3">
        <f t="shared" si="1"/>
        <v>4439.900195819675</v>
      </c>
      <c r="P18" s="3">
        <f t="shared" si="2"/>
        <v>13411.01439207198</v>
      </c>
      <c r="Q18" s="3">
        <f t="shared" si="3"/>
        <v>12585.695051502336</v>
      </c>
      <c r="R18" s="3">
        <f t="shared" si="4"/>
        <v>3358.4524066167692</v>
      </c>
      <c r="S18" s="3">
        <f t="shared" si="5"/>
        <v>3850.1133948541965</v>
      </c>
      <c r="T18" s="3">
        <f t="shared" si="5"/>
        <v>4097.9935141138594</v>
      </c>
      <c r="V18" s="26" t="s">
        <v>6</v>
      </c>
      <c r="W18" s="2" t="s">
        <v>30</v>
      </c>
      <c r="X18" s="2">
        <f>_xlfn.RANK.EQ(Table1[[#This Row],[OLOA]],Table1[[#This Row],[OLOA]:[SSA]],1)</f>
        <v>2</v>
      </c>
      <c r="Y18" s="2">
        <f>_xlfn.RANK.EQ(Table1[[#This Row],[LOA]],Table1[[#This Row],[OLOA]:[SSA]],1)</f>
        <v>5</v>
      </c>
      <c r="Z18" s="2">
        <f>_xlfn.RANK.EQ(Table1[[#This Row],[PSO]],Table1[[#This Row],[OLOA]:[SSA]],1)</f>
        <v>7</v>
      </c>
      <c r="AA18" s="2">
        <f>_xlfn.RANK.EQ(Table1[[#This Row],[GA]],Table1[[#This Row],[OLOA]:[SSA]],1)</f>
        <v>6</v>
      </c>
      <c r="AB18" s="2">
        <f>_xlfn.RANK.EQ(Table1[[#This Row],[GSA]],Table1[[#This Row],[OLOA]:[SSA]],1)</f>
        <v>1</v>
      </c>
      <c r="AC18" s="2">
        <f>_xlfn.RANK.EQ(Table1[[#This Row],[WOA]],Table1[[#This Row],[OLOA]:[SSA]],1)</f>
        <v>3</v>
      </c>
      <c r="AD18" s="2">
        <f>_xlfn.RANK.EQ(Table1[[#This Row],[SSA]],Table1[[#This Row],[OLOA]:[SSA]],1)</f>
        <v>4</v>
      </c>
    </row>
    <row r="19" spans="1:30" x14ac:dyDescent="0.3">
      <c r="A19" s="11"/>
      <c r="B19" s="23"/>
      <c r="C19" s="11" t="s">
        <v>31</v>
      </c>
      <c r="D19" s="20">
        <v>111.57333873649978</v>
      </c>
      <c r="E19" s="20">
        <v>434.85417850998965</v>
      </c>
      <c r="F19" s="20">
        <v>544.47774523627265</v>
      </c>
      <c r="G19" s="20">
        <v>469.05657147366713</v>
      </c>
      <c r="H19" s="20">
        <v>163.78908000030782</v>
      </c>
      <c r="I19" s="20">
        <v>139.37904119662792</v>
      </c>
      <c r="J19" s="20">
        <v>245.20672551585227</v>
      </c>
      <c r="K19" s="15"/>
      <c r="M19" s="2" t="s">
        <v>31</v>
      </c>
      <c r="N19" s="3">
        <f t="shared" si="0"/>
        <v>111.57333873649978</v>
      </c>
      <c r="O19" s="3">
        <f t="shared" si="1"/>
        <v>434.85417850998965</v>
      </c>
      <c r="P19" s="3">
        <f t="shared" si="2"/>
        <v>544.47774523627265</v>
      </c>
      <c r="Q19" s="3">
        <f t="shared" si="3"/>
        <v>469.05657147366713</v>
      </c>
      <c r="R19" s="3">
        <f t="shared" si="4"/>
        <v>163.78908000030782</v>
      </c>
      <c r="S19" s="3">
        <f t="shared" si="5"/>
        <v>139.37904119662792</v>
      </c>
      <c r="T19" s="3">
        <f t="shared" si="5"/>
        <v>245.20672551585227</v>
      </c>
      <c r="V19" s="26"/>
      <c r="W19" s="2" t="s">
        <v>31</v>
      </c>
    </row>
    <row r="20" spans="1:30" x14ac:dyDescent="0.3">
      <c r="A20" s="11"/>
      <c r="B20" s="24"/>
      <c r="C20" s="6" t="s">
        <v>32</v>
      </c>
      <c r="D20" s="21">
        <v>2.9614583333333333</v>
      </c>
      <c r="E20" s="21">
        <v>1.0869791666666666</v>
      </c>
      <c r="F20" s="21">
        <v>0.93593749999999998</v>
      </c>
      <c r="G20" s="21">
        <v>1.1583333333333334</v>
      </c>
      <c r="H20" s="21">
        <v>4.1937499999999996</v>
      </c>
      <c r="I20" s="21">
        <v>1.0036458333333333</v>
      </c>
      <c r="J20" s="21">
        <v>0.8666666666666667</v>
      </c>
      <c r="K20" s="16"/>
      <c r="M20" s="2" t="s">
        <v>32</v>
      </c>
      <c r="N20" s="4">
        <f t="shared" si="0"/>
        <v>2.9614583333333333</v>
      </c>
      <c r="O20" s="4">
        <f t="shared" si="1"/>
        <v>1.0869791666666666</v>
      </c>
      <c r="P20" s="4">
        <f t="shared" si="2"/>
        <v>0.93593749999999998</v>
      </c>
      <c r="Q20" s="4">
        <f t="shared" si="3"/>
        <v>1.1583333333333334</v>
      </c>
      <c r="R20" s="4">
        <f t="shared" si="4"/>
        <v>4.1937499999999996</v>
      </c>
      <c r="S20" s="4">
        <f t="shared" si="5"/>
        <v>1.0036458333333333</v>
      </c>
      <c r="T20" s="4">
        <f t="shared" si="5"/>
        <v>0.8666666666666667</v>
      </c>
      <c r="V20" s="26"/>
      <c r="W20" s="2" t="s">
        <v>32</v>
      </c>
    </row>
    <row r="21" spans="1:30" x14ac:dyDescent="0.3">
      <c r="A21" s="11"/>
      <c r="B21" s="22" t="s">
        <v>6</v>
      </c>
      <c r="C21" s="10" t="s">
        <v>30</v>
      </c>
      <c r="D21" s="19">
        <v>2057.5730981040424</v>
      </c>
      <c r="E21" s="19">
        <v>2239.2564857020607</v>
      </c>
      <c r="F21" s="19">
        <v>3254.2813797220238</v>
      </c>
      <c r="G21" s="19">
        <v>3357.9213251595443</v>
      </c>
      <c r="H21" s="19">
        <v>2017.6610034157768</v>
      </c>
      <c r="I21" s="19">
        <v>2428.6946181647554</v>
      </c>
      <c r="J21" s="19">
        <v>2346.8232001414303</v>
      </c>
      <c r="K21" s="15"/>
      <c r="L21" s="2" t="s">
        <v>7</v>
      </c>
      <c r="M21" s="2" t="s">
        <v>30</v>
      </c>
      <c r="N21" s="3">
        <f t="shared" si="0"/>
        <v>2057.5730981040424</v>
      </c>
      <c r="O21" s="3">
        <f t="shared" si="1"/>
        <v>2239.2564857020607</v>
      </c>
      <c r="P21" s="3">
        <f t="shared" si="2"/>
        <v>3254.2813797220238</v>
      </c>
      <c r="Q21" s="3">
        <f t="shared" si="3"/>
        <v>3357.9213251595443</v>
      </c>
      <c r="R21" s="3">
        <f t="shared" si="4"/>
        <v>2017.6610034157768</v>
      </c>
      <c r="S21" s="3">
        <f t="shared" si="5"/>
        <v>2428.6946181647554</v>
      </c>
      <c r="T21" s="3">
        <f t="shared" si="5"/>
        <v>2346.8232001414303</v>
      </c>
      <c r="V21" s="26" t="s">
        <v>7</v>
      </c>
      <c r="W21" s="2" t="s">
        <v>30</v>
      </c>
      <c r="X21" s="2">
        <f>_xlfn.RANK.EQ(Table1[[#This Row],[OLOA]],Table1[[#This Row],[OLOA]:[SSA]],1)</f>
        <v>2</v>
      </c>
      <c r="Y21" s="2">
        <f>_xlfn.RANK.EQ(Table1[[#This Row],[LOA]],Table1[[#This Row],[OLOA]:[SSA]],1)</f>
        <v>3</v>
      </c>
      <c r="Z21" s="2">
        <f>_xlfn.RANK.EQ(Table1[[#This Row],[PSO]],Table1[[#This Row],[OLOA]:[SSA]],1)</f>
        <v>6</v>
      </c>
      <c r="AA21" s="2">
        <f>_xlfn.RANK.EQ(Table1[[#This Row],[GA]],Table1[[#This Row],[OLOA]:[SSA]],1)</f>
        <v>7</v>
      </c>
      <c r="AB21" s="2">
        <f>_xlfn.RANK.EQ(Table1[[#This Row],[GSA]],Table1[[#This Row],[OLOA]:[SSA]],1)</f>
        <v>1</v>
      </c>
      <c r="AC21" s="2">
        <f>_xlfn.RANK.EQ(Table1[[#This Row],[WOA]],Table1[[#This Row],[OLOA]:[SSA]],1)</f>
        <v>5</v>
      </c>
      <c r="AD21" s="2">
        <f>_xlfn.RANK.EQ(Table1[[#This Row],[SSA]],Table1[[#This Row],[OLOA]:[SSA]],1)</f>
        <v>4</v>
      </c>
    </row>
    <row r="22" spans="1:30" x14ac:dyDescent="0.3">
      <c r="A22" s="11"/>
      <c r="B22" s="23"/>
      <c r="C22" s="11" t="s">
        <v>31</v>
      </c>
      <c r="D22" s="20">
        <v>79.440116961072277</v>
      </c>
      <c r="E22" s="20">
        <v>88.199630855627277</v>
      </c>
      <c r="F22" s="20">
        <v>136.18494940978641</v>
      </c>
      <c r="G22" s="20">
        <v>87.299644677094747</v>
      </c>
      <c r="H22" s="20">
        <v>102.79124255027337</v>
      </c>
      <c r="I22" s="20">
        <v>87.432371939165208</v>
      </c>
      <c r="J22" s="20">
        <v>82.956262483393715</v>
      </c>
      <c r="K22" s="15"/>
      <c r="M22" s="2" t="s">
        <v>31</v>
      </c>
      <c r="N22" s="3">
        <f t="shared" si="0"/>
        <v>79.440116961072277</v>
      </c>
      <c r="O22" s="3">
        <f t="shared" si="1"/>
        <v>88.199630855627277</v>
      </c>
      <c r="P22" s="3">
        <f t="shared" si="2"/>
        <v>136.18494940978641</v>
      </c>
      <c r="Q22" s="3">
        <f t="shared" si="3"/>
        <v>87.299644677094747</v>
      </c>
      <c r="R22" s="3">
        <f t="shared" si="4"/>
        <v>102.79124255027337</v>
      </c>
      <c r="S22" s="3">
        <f t="shared" si="5"/>
        <v>87.432371939165208</v>
      </c>
      <c r="T22" s="3">
        <f t="shared" si="5"/>
        <v>82.956262483393715</v>
      </c>
      <c r="V22" s="26"/>
      <c r="W22" s="2" t="s">
        <v>31</v>
      </c>
    </row>
    <row r="23" spans="1:30" x14ac:dyDescent="0.3">
      <c r="A23" s="11"/>
      <c r="B23" s="24"/>
      <c r="C23" s="6" t="s">
        <v>32</v>
      </c>
      <c r="D23" s="21">
        <v>2.9249999999999998</v>
      </c>
      <c r="E23" s="21">
        <v>1.0635416666666666</v>
      </c>
      <c r="F23" s="21">
        <v>0.92812499999999998</v>
      </c>
      <c r="G23" s="21">
        <v>1.1385416666666666</v>
      </c>
      <c r="H23" s="21">
        <v>4.2354166666666666</v>
      </c>
      <c r="I23" s="21">
        <v>0.9760416666666667</v>
      </c>
      <c r="J23" s="21">
        <v>0.89166666666666672</v>
      </c>
      <c r="K23" s="16"/>
      <c r="M23" s="2" t="s">
        <v>32</v>
      </c>
      <c r="N23" s="4">
        <f t="shared" si="0"/>
        <v>2.9249999999999998</v>
      </c>
      <c r="O23" s="4">
        <f t="shared" si="1"/>
        <v>1.0635416666666666</v>
      </c>
      <c r="P23" s="4">
        <f t="shared" si="2"/>
        <v>0.92812499999999998</v>
      </c>
      <c r="Q23" s="4">
        <f t="shared" si="3"/>
        <v>1.1385416666666666</v>
      </c>
      <c r="R23" s="4">
        <f t="shared" si="4"/>
        <v>4.2354166666666666</v>
      </c>
      <c r="S23" s="4">
        <f t="shared" si="5"/>
        <v>0.9760416666666667</v>
      </c>
      <c r="T23" s="4">
        <f t="shared" si="5"/>
        <v>0.89166666666666672</v>
      </c>
      <c r="V23" s="26"/>
      <c r="W23" s="2" t="s">
        <v>32</v>
      </c>
    </row>
    <row r="24" spans="1:30" x14ac:dyDescent="0.3">
      <c r="A24" s="11"/>
      <c r="B24" s="22" t="s">
        <v>7</v>
      </c>
      <c r="C24" s="10" t="s">
        <v>30</v>
      </c>
      <c r="D24" s="19">
        <v>77473.80427475975</v>
      </c>
      <c r="E24" s="19">
        <v>41025.378303799058</v>
      </c>
      <c r="F24" s="19">
        <v>211177.37955669858</v>
      </c>
      <c r="G24" s="19">
        <v>204568.18979994793</v>
      </c>
      <c r="H24" s="19">
        <v>30764.689134838703</v>
      </c>
      <c r="I24" s="19">
        <v>82833.695230294805</v>
      </c>
      <c r="J24" s="19">
        <v>64552.143107329983</v>
      </c>
      <c r="K24" s="15"/>
      <c r="L24" s="2" t="s">
        <v>8</v>
      </c>
      <c r="M24" s="2" t="s">
        <v>30</v>
      </c>
      <c r="N24" s="3">
        <f t="shared" si="0"/>
        <v>77473.80427475975</v>
      </c>
      <c r="O24" s="3">
        <f t="shared" si="1"/>
        <v>41025.378303799058</v>
      </c>
      <c r="P24" s="3">
        <f t="shared" si="2"/>
        <v>211177.37955669858</v>
      </c>
      <c r="Q24" s="3">
        <f t="shared" si="3"/>
        <v>204568.18979994793</v>
      </c>
      <c r="R24" s="3">
        <f t="shared" si="4"/>
        <v>30764.689134838703</v>
      </c>
      <c r="S24" s="3">
        <f t="shared" si="5"/>
        <v>82833.695230294805</v>
      </c>
      <c r="T24" s="3">
        <f t="shared" si="5"/>
        <v>64552.143107329983</v>
      </c>
      <c r="V24" s="26" t="s">
        <v>8</v>
      </c>
      <c r="W24" s="2" t="s">
        <v>30</v>
      </c>
      <c r="X24" s="2">
        <f>_xlfn.RANK.EQ(Table1[[#This Row],[OLOA]],Table1[[#This Row],[OLOA]:[SSA]],1)</f>
        <v>4</v>
      </c>
      <c r="Y24" s="2">
        <f>_xlfn.RANK.EQ(Table1[[#This Row],[LOA]],Table1[[#This Row],[OLOA]:[SSA]],1)</f>
        <v>2</v>
      </c>
      <c r="Z24" s="2">
        <f>_xlfn.RANK.EQ(Table1[[#This Row],[PSO]],Table1[[#This Row],[OLOA]:[SSA]],1)</f>
        <v>7</v>
      </c>
      <c r="AA24" s="2">
        <f>_xlfn.RANK.EQ(Table1[[#This Row],[GA]],Table1[[#This Row],[OLOA]:[SSA]],1)</f>
        <v>6</v>
      </c>
      <c r="AB24" s="2">
        <f>_xlfn.RANK.EQ(Table1[[#This Row],[GSA]],Table1[[#This Row],[OLOA]:[SSA]],1)</f>
        <v>1</v>
      </c>
      <c r="AC24" s="2">
        <f>_xlfn.RANK.EQ(Table1[[#This Row],[WOA]],Table1[[#This Row],[OLOA]:[SSA]],1)</f>
        <v>5</v>
      </c>
      <c r="AD24" s="2">
        <f>_xlfn.RANK.EQ(Table1[[#This Row],[SSA]],Table1[[#This Row],[OLOA]:[SSA]],1)</f>
        <v>3</v>
      </c>
    </row>
    <row r="25" spans="1:30" x14ac:dyDescent="0.3">
      <c r="A25" s="11"/>
      <c r="B25" s="23"/>
      <c r="C25" s="11" t="s">
        <v>31</v>
      </c>
      <c r="D25" s="20">
        <v>6405.6706433211002</v>
      </c>
      <c r="E25" s="20">
        <v>5714.0217731126495</v>
      </c>
      <c r="F25" s="20">
        <v>16434.697763824162</v>
      </c>
      <c r="G25" s="20">
        <v>12129.682507963267</v>
      </c>
      <c r="H25" s="20">
        <v>2864.1427052459553</v>
      </c>
      <c r="I25" s="20">
        <v>17428.716498101778</v>
      </c>
      <c r="J25" s="20">
        <v>6041.8910666555685</v>
      </c>
      <c r="K25" s="15"/>
      <c r="M25" s="2" t="s">
        <v>31</v>
      </c>
      <c r="N25" s="3">
        <f t="shared" si="0"/>
        <v>6405.6706433211002</v>
      </c>
      <c r="O25" s="3">
        <f t="shared" si="1"/>
        <v>5714.0217731126495</v>
      </c>
      <c r="P25" s="3">
        <f t="shared" si="2"/>
        <v>16434.697763824162</v>
      </c>
      <c r="Q25" s="3">
        <f t="shared" si="3"/>
        <v>12129.682507963267</v>
      </c>
      <c r="R25" s="3">
        <f t="shared" si="4"/>
        <v>2864.1427052459553</v>
      </c>
      <c r="S25" s="3">
        <f t="shared" si="5"/>
        <v>17428.716498101778</v>
      </c>
      <c r="T25" s="3">
        <f t="shared" si="5"/>
        <v>6041.8910666555685</v>
      </c>
      <c r="V25" s="26"/>
      <c r="W25" s="2" t="s">
        <v>31</v>
      </c>
    </row>
    <row r="26" spans="1:30" x14ac:dyDescent="0.3">
      <c r="A26" s="11"/>
      <c r="B26" s="24"/>
      <c r="C26" s="6" t="s">
        <v>32</v>
      </c>
      <c r="D26" s="21">
        <v>2.8947916666666669</v>
      </c>
      <c r="E26" s="21">
        <v>1.0380208333333334</v>
      </c>
      <c r="F26" s="21">
        <v>0.94062500000000004</v>
      </c>
      <c r="G26" s="21">
        <v>1.1343749999999999</v>
      </c>
      <c r="H26" s="21">
        <v>4.2453124999999998</v>
      </c>
      <c r="I26" s="21">
        <v>1.0057291666666666</v>
      </c>
      <c r="J26" s="21">
        <v>0.86562499999999998</v>
      </c>
      <c r="K26" s="16"/>
      <c r="M26" s="2" t="s">
        <v>32</v>
      </c>
      <c r="N26" s="4">
        <f t="shared" si="0"/>
        <v>2.8947916666666669</v>
      </c>
      <c r="O26" s="4">
        <f t="shared" si="1"/>
        <v>1.0380208333333334</v>
      </c>
      <c r="P26" s="4">
        <f t="shared" si="2"/>
        <v>0.94062500000000004</v>
      </c>
      <c r="Q26" s="4">
        <f t="shared" si="3"/>
        <v>1.1343749999999999</v>
      </c>
      <c r="R26" s="4">
        <f t="shared" si="4"/>
        <v>4.2453124999999998</v>
      </c>
      <c r="S26" s="4">
        <f t="shared" si="5"/>
        <v>1.0057291666666666</v>
      </c>
      <c r="T26" s="4">
        <f t="shared" si="5"/>
        <v>0.86562499999999998</v>
      </c>
      <c r="V26" s="26"/>
      <c r="W26" s="2" t="s">
        <v>32</v>
      </c>
    </row>
    <row r="27" spans="1:30" x14ac:dyDescent="0.3">
      <c r="A27" s="11"/>
      <c r="B27" s="22" t="s">
        <v>8</v>
      </c>
      <c r="C27" s="10" t="s">
        <v>30</v>
      </c>
      <c r="D27" s="19">
        <v>21633.116167013264</v>
      </c>
      <c r="E27" s="19">
        <v>25394.935581189016</v>
      </c>
      <c r="F27" s="19">
        <v>33136.694726685688</v>
      </c>
      <c r="G27" s="19">
        <v>33342.622908725971</v>
      </c>
      <c r="H27" s="19">
        <v>21305.239120200193</v>
      </c>
      <c r="I27" s="19">
        <v>29548.168031734225</v>
      </c>
      <c r="J27" s="19">
        <v>27673.456468723929</v>
      </c>
      <c r="K27" s="15"/>
      <c r="L27" s="2" t="s">
        <v>9</v>
      </c>
      <c r="M27" s="2" t="s">
        <v>30</v>
      </c>
      <c r="N27" s="3">
        <f t="shared" si="0"/>
        <v>21633.116167013264</v>
      </c>
      <c r="O27" s="3">
        <f t="shared" si="1"/>
        <v>25394.935581189016</v>
      </c>
      <c r="P27" s="3">
        <f t="shared" si="2"/>
        <v>33136.694726685688</v>
      </c>
      <c r="Q27" s="3">
        <f t="shared" si="3"/>
        <v>33342.622908725971</v>
      </c>
      <c r="R27" s="3">
        <f t="shared" si="4"/>
        <v>21305.239120200193</v>
      </c>
      <c r="S27" s="3">
        <f t="shared" si="5"/>
        <v>29548.168031734225</v>
      </c>
      <c r="T27" s="3">
        <f t="shared" si="5"/>
        <v>27673.456468723929</v>
      </c>
      <c r="V27" s="26" t="s">
        <v>9</v>
      </c>
      <c r="W27" s="2" t="s">
        <v>30</v>
      </c>
      <c r="X27" s="2">
        <f>_xlfn.RANK.EQ(Table1[[#This Row],[OLOA]],Table1[[#This Row],[OLOA]:[SSA]],1)</f>
        <v>2</v>
      </c>
      <c r="Y27" s="2">
        <f>_xlfn.RANK.EQ(Table1[[#This Row],[LOA]],Table1[[#This Row],[OLOA]:[SSA]],1)</f>
        <v>3</v>
      </c>
      <c r="Z27" s="2">
        <f>_xlfn.RANK.EQ(Table1[[#This Row],[PSO]],Table1[[#This Row],[OLOA]:[SSA]],1)</f>
        <v>6</v>
      </c>
      <c r="AA27" s="2">
        <f>_xlfn.RANK.EQ(Table1[[#This Row],[GA]],Table1[[#This Row],[OLOA]:[SSA]],1)</f>
        <v>7</v>
      </c>
      <c r="AB27" s="2">
        <f>_xlfn.RANK.EQ(Table1[[#This Row],[GSA]],Table1[[#This Row],[OLOA]:[SSA]],1)</f>
        <v>1</v>
      </c>
      <c r="AC27" s="2">
        <f>_xlfn.RANK.EQ(Table1[[#This Row],[WOA]],Table1[[#This Row],[OLOA]:[SSA]],1)</f>
        <v>5</v>
      </c>
      <c r="AD27" s="2">
        <f>_xlfn.RANK.EQ(Table1[[#This Row],[SSA]],Table1[[#This Row],[OLOA]:[SSA]],1)</f>
        <v>4</v>
      </c>
    </row>
    <row r="28" spans="1:30" x14ac:dyDescent="0.3">
      <c r="A28" s="11"/>
      <c r="B28" s="23"/>
      <c r="C28" s="11" t="s">
        <v>31</v>
      </c>
      <c r="D28" s="20">
        <v>1334.641244798167</v>
      </c>
      <c r="E28" s="20">
        <v>1067.046091751115</v>
      </c>
      <c r="F28" s="20">
        <v>880.52525076638699</v>
      </c>
      <c r="G28" s="20">
        <v>517.85665558440928</v>
      </c>
      <c r="H28" s="20">
        <v>1452.1094746322524</v>
      </c>
      <c r="I28" s="20">
        <v>1381.9253293172262</v>
      </c>
      <c r="J28" s="20">
        <v>1336.2140154357803</v>
      </c>
      <c r="K28" s="15"/>
      <c r="M28" s="2" t="s">
        <v>31</v>
      </c>
      <c r="N28" s="3">
        <f t="shared" si="0"/>
        <v>1334.641244798167</v>
      </c>
      <c r="O28" s="3">
        <f t="shared" si="1"/>
        <v>1067.046091751115</v>
      </c>
      <c r="P28" s="3">
        <f t="shared" si="2"/>
        <v>880.52525076638699</v>
      </c>
      <c r="Q28" s="3">
        <f t="shared" si="3"/>
        <v>517.85665558440928</v>
      </c>
      <c r="R28" s="3">
        <f t="shared" si="4"/>
        <v>1452.1094746322524</v>
      </c>
      <c r="S28" s="3">
        <f t="shared" si="5"/>
        <v>1381.9253293172262</v>
      </c>
      <c r="T28" s="3">
        <f t="shared" si="5"/>
        <v>1336.2140154357803</v>
      </c>
      <c r="V28" s="26"/>
      <c r="W28" s="2" t="s">
        <v>31</v>
      </c>
    </row>
    <row r="29" spans="1:30" x14ac:dyDescent="0.3">
      <c r="A29" s="11"/>
      <c r="B29" s="24"/>
      <c r="C29" s="6" t="s">
        <v>32</v>
      </c>
      <c r="D29" s="21">
        <v>3.45</v>
      </c>
      <c r="E29" s="21">
        <v>1.2119791666666666</v>
      </c>
      <c r="F29" s="21">
        <v>1.0276041666666667</v>
      </c>
      <c r="G29" s="21">
        <v>1.2609375</v>
      </c>
      <c r="H29" s="21">
        <v>4.4187500000000002</v>
      </c>
      <c r="I29" s="21">
        <v>1.08125</v>
      </c>
      <c r="J29" s="21">
        <v>0.95</v>
      </c>
      <c r="K29" s="16"/>
      <c r="M29" s="2" t="s">
        <v>32</v>
      </c>
      <c r="N29" s="4">
        <f t="shared" si="0"/>
        <v>3.45</v>
      </c>
      <c r="O29" s="4">
        <f t="shared" si="1"/>
        <v>1.2119791666666666</v>
      </c>
      <c r="P29" s="4">
        <f t="shared" si="2"/>
        <v>1.0276041666666667</v>
      </c>
      <c r="Q29" s="4">
        <f t="shared" si="3"/>
        <v>1.2609375</v>
      </c>
      <c r="R29" s="4">
        <f t="shared" si="4"/>
        <v>4.4187500000000002</v>
      </c>
      <c r="S29" s="4">
        <f t="shared" si="5"/>
        <v>1.08125</v>
      </c>
      <c r="T29" s="4">
        <f t="shared" si="5"/>
        <v>0.95</v>
      </c>
      <c r="V29" s="26"/>
      <c r="W29" s="2" t="s">
        <v>32</v>
      </c>
    </row>
    <row r="30" spans="1:30" x14ac:dyDescent="0.3">
      <c r="A30" s="11"/>
      <c r="B30" s="22" t="s">
        <v>9</v>
      </c>
      <c r="C30" s="10" t="s">
        <v>30</v>
      </c>
      <c r="D30" s="19">
        <v>130111.39210152104</v>
      </c>
      <c r="E30" s="19">
        <v>255514.80503317103</v>
      </c>
      <c r="F30" s="19">
        <v>606590.5371867069</v>
      </c>
      <c r="G30" s="19">
        <v>5924310841.8767653</v>
      </c>
      <c r="H30" s="19">
        <v>1473397.3467868438</v>
      </c>
      <c r="I30" s="19">
        <v>288536.76702069509</v>
      </c>
      <c r="J30" s="19">
        <v>178070.48364156365</v>
      </c>
      <c r="K30" s="15"/>
      <c r="L30" s="2" t="s">
        <v>10</v>
      </c>
      <c r="M30" s="2" t="s">
        <v>30</v>
      </c>
      <c r="N30" s="3">
        <f t="shared" si="0"/>
        <v>130111.39210152104</v>
      </c>
      <c r="O30" s="3">
        <f t="shared" si="1"/>
        <v>255514.80503317103</v>
      </c>
      <c r="P30" s="3">
        <f t="shared" si="2"/>
        <v>606590.5371867069</v>
      </c>
      <c r="Q30" s="3">
        <f t="shared" si="3"/>
        <v>5924310841.8767653</v>
      </c>
      <c r="R30" s="3">
        <f t="shared" si="4"/>
        <v>1473397.3467868438</v>
      </c>
      <c r="S30" s="3">
        <f t="shared" si="5"/>
        <v>288536.76702069509</v>
      </c>
      <c r="T30" s="3">
        <f t="shared" si="5"/>
        <v>178070.48364156365</v>
      </c>
      <c r="V30" s="26" t="s">
        <v>10</v>
      </c>
      <c r="W30" s="2" t="s">
        <v>30</v>
      </c>
      <c r="X30" s="2">
        <f>_xlfn.RANK.EQ(Table1[[#This Row],[OLOA]],Table1[[#This Row],[OLOA]:[SSA]],1)</f>
        <v>1</v>
      </c>
      <c r="Y30" s="2">
        <f>_xlfn.RANK.EQ(Table1[[#This Row],[LOA]],Table1[[#This Row],[OLOA]:[SSA]],1)</f>
        <v>3</v>
      </c>
      <c r="Z30" s="2">
        <f>_xlfn.RANK.EQ(Table1[[#This Row],[PSO]],Table1[[#This Row],[OLOA]:[SSA]],1)</f>
        <v>5</v>
      </c>
      <c r="AA30" s="2">
        <f>_xlfn.RANK.EQ(Table1[[#This Row],[GA]],Table1[[#This Row],[OLOA]:[SSA]],1)</f>
        <v>7</v>
      </c>
      <c r="AB30" s="2">
        <f>_xlfn.RANK.EQ(Table1[[#This Row],[GSA]],Table1[[#This Row],[OLOA]:[SSA]],1)</f>
        <v>6</v>
      </c>
      <c r="AC30" s="2">
        <f>_xlfn.RANK.EQ(Table1[[#This Row],[WOA]],Table1[[#This Row],[OLOA]:[SSA]],1)</f>
        <v>4</v>
      </c>
      <c r="AD30" s="2">
        <f>_xlfn.RANK.EQ(Table1[[#This Row],[SSA]],Table1[[#This Row],[OLOA]:[SSA]],1)</f>
        <v>2</v>
      </c>
    </row>
    <row r="31" spans="1:30" x14ac:dyDescent="0.3">
      <c r="A31" s="11"/>
      <c r="B31" s="23"/>
      <c r="C31" s="11" t="s">
        <v>31</v>
      </c>
      <c r="D31" s="20">
        <v>45785.907651843714</v>
      </c>
      <c r="E31" s="20">
        <v>86586.353583052085</v>
      </c>
      <c r="F31" s="20">
        <v>146634.86311425321</v>
      </c>
      <c r="G31" s="20">
        <v>14180005032.020609</v>
      </c>
      <c r="H31" s="20">
        <v>6917502.4401486907</v>
      </c>
      <c r="I31" s="20">
        <v>115652.39644967367</v>
      </c>
      <c r="J31" s="20">
        <v>51355.309199809082</v>
      </c>
      <c r="K31" s="15"/>
      <c r="M31" s="2" t="s">
        <v>31</v>
      </c>
      <c r="N31" s="3">
        <f t="shared" si="0"/>
        <v>45785.907651843714</v>
      </c>
      <c r="O31" s="3">
        <f t="shared" si="1"/>
        <v>86586.353583052085</v>
      </c>
      <c r="P31" s="3">
        <f t="shared" si="2"/>
        <v>146634.86311425321</v>
      </c>
      <c r="Q31" s="3">
        <f t="shared" si="3"/>
        <v>14180005032.020609</v>
      </c>
      <c r="R31" s="3">
        <f t="shared" si="4"/>
        <v>6917502.4401486907</v>
      </c>
      <c r="S31" s="3">
        <f t="shared" si="5"/>
        <v>115652.39644967367</v>
      </c>
      <c r="T31" s="3">
        <f t="shared" si="5"/>
        <v>51355.309199809082</v>
      </c>
      <c r="V31" s="26"/>
      <c r="W31" s="2" t="s">
        <v>31</v>
      </c>
    </row>
    <row r="32" spans="1:30" x14ac:dyDescent="0.3">
      <c r="A32" s="11"/>
      <c r="B32" s="24"/>
      <c r="C32" s="6" t="s">
        <v>32</v>
      </c>
      <c r="D32" s="21">
        <v>2.7276041666666666</v>
      </c>
      <c r="E32" s="21">
        <v>0.97760416666666672</v>
      </c>
      <c r="F32" s="21">
        <v>0.86510416666666667</v>
      </c>
      <c r="G32" s="21">
        <v>1.0833333333333333</v>
      </c>
      <c r="H32" s="21">
        <v>4.1078124999999996</v>
      </c>
      <c r="I32" s="21">
        <v>0.91510416666666672</v>
      </c>
      <c r="J32" s="21">
        <v>0.8125</v>
      </c>
      <c r="K32" s="16"/>
      <c r="M32" s="2" t="s">
        <v>32</v>
      </c>
      <c r="N32" s="4">
        <f t="shared" ref="N32:N63" si="6">D32</f>
        <v>2.7276041666666666</v>
      </c>
      <c r="O32" s="4">
        <f t="shared" ref="O32:O63" si="7">E32</f>
        <v>0.97760416666666672</v>
      </c>
      <c r="P32" s="4">
        <f t="shared" ref="P32:P63" si="8">F32</f>
        <v>0.86510416666666667</v>
      </c>
      <c r="Q32" s="4">
        <f t="shared" ref="Q32:Q63" si="9">G32</f>
        <v>1.0833333333333333</v>
      </c>
      <c r="R32" s="4">
        <f t="shared" ref="R32:R63" si="10">H32</f>
        <v>4.1078124999999996</v>
      </c>
      <c r="S32" s="4">
        <f t="shared" ref="S32:T63" si="11">I32</f>
        <v>0.91510416666666672</v>
      </c>
      <c r="T32" s="4">
        <f t="shared" si="11"/>
        <v>0.8125</v>
      </c>
      <c r="V32" s="26"/>
      <c r="W32" s="2" t="s">
        <v>32</v>
      </c>
    </row>
    <row r="33" spans="1:30" x14ac:dyDescent="0.3">
      <c r="A33" s="11"/>
      <c r="B33" s="22" t="s">
        <v>10</v>
      </c>
      <c r="C33" s="10" t="s">
        <v>30</v>
      </c>
      <c r="D33" s="19">
        <v>9954887249.2752457</v>
      </c>
      <c r="E33" s="19">
        <v>188278407601.3725</v>
      </c>
      <c r="F33" s="19">
        <v>176972886301.05521</v>
      </c>
      <c r="G33" s="19">
        <v>349977899112.20605</v>
      </c>
      <c r="H33" s="19">
        <v>148966499997.65887</v>
      </c>
      <c r="I33" s="19">
        <v>31529311523.437546</v>
      </c>
      <c r="J33" s="19">
        <v>59907464934.245941</v>
      </c>
      <c r="K33" s="14"/>
      <c r="L33" s="2" t="s">
        <v>11</v>
      </c>
      <c r="M33" s="2" t="s">
        <v>30</v>
      </c>
      <c r="N33" s="3">
        <f t="shared" si="6"/>
        <v>9954887249.2752457</v>
      </c>
      <c r="O33" s="3">
        <f t="shared" si="7"/>
        <v>188278407601.3725</v>
      </c>
      <c r="P33" s="3">
        <f t="shared" si="8"/>
        <v>176972886301.05521</v>
      </c>
      <c r="Q33" s="3">
        <f t="shared" si="9"/>
        <v>349977899112.20605</v>
      </c>
      <c r="R33" s="3">
        <f t="shared" si="10"/>
        <v>148966499997.65887</v>
      </c>
      <c r="S33" s="3">
        <f t="shared" si="11"/>
        <v>31529311523.437546</v>
      </c>
      <c r="T33" s="3">
        <f t="shared" si="11"/>
        <v>59907464934.245941</v>
      </c>
      <c r="V33" s="26" t="s">
        <v>11</v>
      </c>
      <c r="W33" s="2" t="s">
        <v>30</v>
      </c>
      <c r="X33" s="2">
        <f>_xlfn.RANK.EQ(Table1[[#This Row],[OLOA]],Table1[[#This Row],[OLOA]:[SSA]],1)</f>
        <v>1</v>
      </c>
      <c r="Y33" s="2">
        <f>_xlfn.RANK.EQ(Table1[[#This Row],[LOA]],Table1[[#This Row],[OLOA]:[SSA]],1)</f>
        <v>6</v>
      </c>
      <c r="Z33" s="2">
        <f>_xlfn.RANK.EQ(Table1[[#This Row],[PSO]],Table1[[#This Row],[OLOA]:[SSA]],1)</f>
        <v>5</v>
      </c>
      <c r="AA33" s="2">
        <f>_xlfn.RANK.EQ(Table1[[#This Row],[GA]],Table1[[#This Row],[OLOA]:[SSA]],1)</f>
        <v>7</v>
      </c>
      <c r="AB33" s="2">
        <f>_xlfn.RANK.EQ(Table1[[#This Row],[GSA]],Table1[[#This Row],[OLOA]:[SSA]],1)</f>
        <v>4</v>
      </c>
      <c r="AC33" s="2">
        <f>_xlfn.RANK.EQ(Table1[[#This Row],[WOA]],Table1[[#This Row],[OLOA]:[SSA]],1)</f>
        <v>2</v>
      </c>
      <c r="AD33" s="2">
        <f>_xlfn.RANK.EQ(Table1[[#This Row],[SSA]],Table1[[#This Row],[OLOA]:[SSA]],1)</f>
        <v>3</v>
      </c>
    </row>
    <row r="34" spans="1:30" x14ac:dyDescent="0.3">
      <c r="A34" s="11"/>
      <c r="B34" s="23"/>
      <c r="C34" s="11" t="s">
        <v>31</v>
      </c>
      <c r="D34" s="20">
        <v>2781869724.3874288</v>
      </c>
      <c r="E34" s="20">
        <v>26105259367.222443</v>
      </c>
      <c r="F34" s="20">
        <v>22478560183.350925</v>
      </c>
      <c r="G34" s="20">
        <v>40185479550.177109</v>
      </c>
      <c r="H34" s="20">
        <v>13979170725.016443</v>
      </c>
      <c r="I34" s="20">
        <v>6292185706.9916935</v>
      </c>
      <c r="J34" s="20">
        <v>13222546934.380035</v>
      </c>
      <c r="K34" s="15"/>
      <c r="M34" s="2" t="s">
        <v>31</v>
      </c>
      <c r="N34" s="3">
        <f t="shared" si="6"/>
        <v>2781869724.3874288</v>
      </c>
      <c r="O34" s="3">
        <f t="shared" si="7"/>
        <v>26105259367.222443</v>
      </c>
      <c r="P34" s="3">
        <f t="shared" si="8"/>
        <v>22478560183.350925</v>
      </c>
      <c r="Q34" s="3">
        <f t="shared" si="9"/>
        <v>40185479550.177109</v>
      </c>
      <c r="R34" s="3">
        <f t="shared" si="10"/>
        <v>13979170725.016443</v>
      </c>
      <c r="S34" s="3">
        <f t="shared" si="11"/>
        <v>6292185706.9916935</v>
      </c>
      <c r="T34" s="3">
        <f t="shared" si="11"/>
        <v>13222546934.380035</v>
      </c>
      <c r="V34" s="26"/>
      <c r="W34" s="2" t="s">
        <v>31</v>
      </c>
    </row>
    <row r="35" spans="1:30" x14ac:dyDescent="0.3">
      <c r="A35" s="11"/>
      <c r="B35" s="24"/>
      <c r="C35" s="6" t="s">
        <v>32</v>
      </c>
      <c r="D35" s="21">
        <v>2.9713541666666665</v>
      </c>
      <c r="E35" s="21">
        <v>1.0994791666666666</v>
      </c>
      <c r="F35" s="21">
        <v>1.0364583333333333</v>
      </c>
      <c r="G35" s="21">
        <v>1.25</v>
      </c>
      <c r="H35" s="21">
        <v>4.2348958333333337</v>
      </c>
      <c r="I35" s="21">
        <v>1.0249999999999999</v>
      </c>
      <c r="J35" s="21">
        <v>0.89479166666666665</v>
      </c>
      <c r="K35" s="16"/>
      <c r="M35" s="2" t="s">
        <v>32</v>
      </c>
      <c r="N35" s="4">
        <f t="shared" si="6"/>
        <v>2.9713541666666665</v>
      </c>
      <c r="O35" s="4">
        <f t="shared" si="7"/>
        <v>1.0994791666666666</v>
      </c>
      <c r="P35" s="4">
        <f t="shared" si="8"/>
        <v>1.0364583333333333</v>
      </c>
      <c r="Q35" s="4">
        <f t="shared" si="9"/>
        <v>1.25</v>
      </c>
      <c r="R35" s="4">
        <f t="shared" si="10"/>
        <v>4.2348958333333337</v>
      </c>
      <c r="S35" s="4">
        <f t="shared" si="11"/>
        <v>1.0249999999999999</v>
      </c>
      <c r="T35" s="4">
        <f t="shared" si="11"/>
        <v>0.89479166666666665</v>
      </c>
      <c r="V35" s="26"/>
      <c r="W35" s="2" t="s">
        <v>32</v>
      </c>
    </row>
    <row r="36" spans="1:30" x14ac:dyDescent="0.3">
      <c r="A36" s="11"/>
      <c r="B36" s="22" t="s">
        <v>11</v>
      </c>
      <c r="C36" s="10" t="s">
        <v>30</v>
      </c>
      <c r="D36" s="19">
        <v>39377086.418822333</v>
      </c>
      <c r="E36" s="19">
        <v>43952576275.308914</v>
      </c>
      <c r="F36" s="19">
        <v>41208316287.144974</v>
      </c>
      <c r="G36" s="19">
        <v>90190864710.088776</v>
      </c>
      <c r="H36" s="19">
        <v>33337590328.690147</v>
      </c>
      <c r="I36" s="19">
        <v>2577643898.6298094</v>
      </c>
      <c r="J36" s="19">
        <v>5920806460.0921516</v>
      </c>
      <c r="K36" s="14"/>
      <c r="L36" s="2" t="s">
        <v>12</v>
      </c>
      <c r="M36" s="2" t="s">
        <v>30</v>
      </c>
      <c r="N36" s="3">
        <f t="shared" si="6"/>
        <v>39377086.418822333</v>
      </c>
      <c r="O36" s="3">
        <f t="shared" si="7"/>
        <v>43952576275.308914</v>
      </c>
      <c r="P36" s="3">
        <f t="shared" si="8"/>
        <v>41208316287.144974</v>
      </c>
      <c r="Q36" s="3">
        <f t="shared" si="9"/>
        <v>90190864710.088776</v>
      </c>
      <c r="R36" s="3">
        <f t="shared" si="10"/>
        <v>33337590328.690147</v>
      </c>
      <c r="S36" s="3">
        <f t="shared" si="11"/>
        <v>2577643898.6298094</v>
      </c>
      <c r="T36" s="3">
        <f t="shared" si="11"/>
        <v>5920806460.0921516</v>
      </c>
      <c r="V36" s="26" t="s">
        <v>12</v>
      </c>
      <c r="W36" s="2" t="s">
        <v>30</v>
      </c>
      <c r="X36" s="2">
        <f>_xlfn.RANK.EQ(Table1[[#This Row],[OLOA]],Table1[[#This Row],[OLOA]:[SSA]],1)</f>
        <v>1</v>
      </c>
      <c r="Y36" s="2">
        <f>_xlfn.RANK.EQ(Table1[[#This Row],[LOA]],Table1[[#This Row],[OLOA]:[SSA]],1)</f>
        <v>6</v>
      </c>
      <c r="Z36" s="2">
        <f>_xlfn.RANK.EQ(Table1[[#This Row],[PSO]],Table1[[#This Row],[OLOA]:[SSA]],1)</f>
        <v>5</v>
      </c>
      <c r="AA36" s="2">
        <f>_xlfn.RANK.EQ(Table1[[#This Row],[GA]],Table1[[#This Row],[OLOA]:[SSA]],1)</f>
        <v>7</v>
      </c>
      <c r="AB36" s="2">
        <f>_xlfn.RANK.EQ(Table1[[#This Row],[GSA]],Table1[[#This Row],[OLOA]:[SSA]],1)</f>
        <v>4</v>
      </c>
      <c r="AC36" s="2">
        <f>_xlfn.RANK.EQ(Table1[[#This Row],[WOA]],Table1[[#This Row],[OLOA]:[SSA]],1)</f>
        <v>2</v>
      </c>
      <c r="AD36" s="2">
        <f>_xlfn.RANK.EQ(Table1[[#This Row],[SSA]],Table1[[#This Row],[OLOA]:[SSA]],1)</f>
        <v>3</v>
      </c>
    </row>
    <row r="37" spans="1:30" x14ac:dyDescent="0.3">
      <c r="A37" s="11"/>
      <c r="B37" s="23"/>
      <c r="C37" s="11" t="s">
        <v>31</v>
      </c>
      <c r="D37" s="20">
        <v>51040819.362672709</v>
      </c>
      <c r="E37" s="20">
        <v>8269925304.6477852</v>
      </c>
      <c r="F37" s="20">
        <v>6478665198.188611</v>
      </c>
      <c r="G37" s="20">
        <v>10486635996.40428</v>
      </c>
      <c r="H37" s="20">
        <v>3829659809.7610064</v>
      </c>
      <c r="I37" s="20">
        <v>767094255.91476703</v>
      </c>
      <c r="J37" s="20">
        <v>2782212921.575521</v>
      </c>
      <c r="K37" s="15"/>
      <c r="M37" s="2" t="s">
        <v>31</v>
      </c>
      <c r="N37" s="3">
        <f t="shared" si="6"/>
        <v>51040819.362672709</v>
      </c>
      <c r="O37" s="3">
        <f t="shared" si="7"/>
        <v>8269925304.6477852</v>
      </c>
      <c r="P37" s="3">
        <f t="shared" si="8"/>
        <v>6478665198.188611</v>
      </c>
      <c r="Q37" s="3">
        <f t="shared" si="9"/>
        <v>10486635996.40428</v>
      </c>
      <c r="R37" s="3">
        <f t="shared" si="10"/>
        <v>3829659809.7610064</v>
      </c>
      <c r="S37" s="3">
        <f t="shared" si="11"/>
        <v>767094255.91476703</v>
      </c>
      <c r="T37" s="3">
        <f t="shared" si="11"/>
        <v>2782212921.575521</v>
      </c>
      <c r="V37" s="26"/>
      <c r="W37" s="2" t="s">
        <v>31</v>
      </c>
    </row>
    <row r="38" spans="1:30" x14ac:dyDescent="0.3">
      <c r="A38" s="11"/>
      <c r="B38" s="24"/>
      <c r="C38" s="6" t="s">
        <v>32</v>
      </c>
      <c r="D38" s="21">
        <v>2.6927083333333335</v>
      </c>
      <c r="E38" s="21">
        <v>0.94895833333333335</v>
      </c>
      <c r="F38" s="21">
        <v>0.90468749999999998</v>
      </c>
      <c r="G38" s="21">
        <v>1.0817708333333333</v>
      </c>
      <c r="H38" s="21">
        <v>4.2718749999999996</v>
      </c>
      <c r="I38" s="21">
        <v>0.95052083333333337</v>
      </c>
      <c r="J38" s="21">
        <v>0.85052083333333328</v>
      </c>
      <c r="K38" s="16"/>
      <c r="M38" s="2" t="s">
        <v>32</v>
      </c>
      <c r="N38" s="4">
        <f t="shared" si="6"/>
        <v>2.6927083333333335</v>
      </c>
      <c r="O38" s="4">
        <f t="shared" si="7"/>
        <v>0.94895833333333335</v>
      </c>
      <c r="P38" s="4">
        <f t="shared" si="8"/>
        <v>0.90468749999999998</v>
      </c>
      <c r="Q38" s="4">
        <f t="shared" si="9"/>
        <v>1.0817708333333333</v>
      </c>
      <c r="R38" s="4">
        <f t="shared" si="10"/>
        <v>4.2718749999999996</v>
      </c>
      <c r="S38" s="4">
        <f t="shared" si="11"/>
        <v>0.95052083333333337</v>
      </c>
      <c r="T38" s="4">
        <f t="shared" si="11"/>
        <v>0.85052083333333328</v>
      </c>
      <c r="V38" s="26"/>
      <c r="W38" s="2" t="s">
        <v>32</v>
      </c>
    </row>
    <row r="39" spans="1:30" x14ac:dyDescent="0.3">
      <c r="A39" s="11"/>
      <c r="B39" s="22" t="s">
        <v>12</v>
      </c>
      <c r="C39" s="10" t="s">
        <v>30</v>
      </c>
      <c r="D39" s="19">
        <v>6378717.3741479032</v>
      </c>
      <c r="E39" s="19">
        <v>118620595.6132703</v>
      </c>
      <c r="F39" s="19">
        <v>113325549.59399083</v>
      </c>
      <c r="G39" s="19">
        <v>848534977.57854736</v>
      </c>
      <c r="H39" s="19">
        <v>31148319.40523025</v>
      </c>
      <c r="I39" s="19">
        <v>21942166.373971399</v>
      </c>
      <c r="J39" s="19">
        <v>26138668.831766374</v>
      </c>
      <c r="K39" s="15"/>
      <c r="L39" s="2" t="s">
        <v>13</v>
      </c>
      <c r="M39" s="2" t="s">
        <v>30</v>
      </c>
      <c r="N39" s="3">
        <f t="shared" si="6"/>
        <v>6378717.3741479032</v>
      </c>
      <c r="O39" s="3">
        <f t="shared" si="7"/>
        <v>118620595.6132703</v>
      </c>
      <c r="P39" s="3">
        <f t="shared" si="8"/>
        <v>113325549.59399083</v>
      </c>
      <c r="Q39" s="3">
        <f t="shared" si="9"/>
        <v>848534977.57854736</v>
      </c>
      <c r="R39" s="3">
        <f t="shared" si="10"/>
        <v>31148319.40523025</v>
      </c>
      <c r="S39" s="3">
        <f t="shared" si="11"/>
        <v>21942166.373971399</v>
      </c>
      <c r="T39" s="3">
        <f t="shared" si="11"/>
        <v>26138668.831766374</v>
      </c>
      <c r="V39" s="26" t="s">
        <v>13</v>
      </c>
      <c r="W39" s="2" t="s">
        <v>30</v>
      </c>
      <c r="X39" s="2">
        <f>_xlfn.RANK.EQ(Table1[[#This Row],[OLOA]],Table1[[#This Row],[OLOA]:[SSA]],1)</f>
        <v>1</v>
      </c>
      <c r="Y39" s="2">
        <f>_xlfn.RANK.EQ(Table1[[#This Row],[LOA]],Table1[[#This Row],[OLOA]:[SSA]],1)</f>
        <v>6</v>
      </c>
      <c r="Z39" s="2">
        <f>_xlfn.RANK.EQ(Table1[[#This Row],[PSO]],Table1[[#This Row],[OLOA]:[SSA]],1)</f>
        <v>5</v>
      </c>
      <c r="AA39" s="2">
        <f>_xlfn.RANK.EQ(Table1[[#This Row],[GA]],Table1[[#This Row],[OLOA]:[SSA]],1)</f>
        <v>7</v>
      </c>
      <c r="AB39" s="2">
        <f>_xlfn.RANK.EQ(Table1[[#This Row],[GSA]],Table1[[#This Row],[OLOA]:[SSA]],1)</f>
        <v>4</v>
      </c>
      <c r="AC39" s="2">
        <f>_xlfn.RANK.EQ(Table1[[#This Row],[WOA]],Table1[[#This Row],[OLOA]:[SSA]],1)</f>
        <v>2</v>
      </c>
      <c r="AD39" s="2">
        <f>_xlfn.RANK.EQ(Table1[[#This Row],[SSA]],Table1[[#This Row],[OLOA]:[SSA]],1)</f>
        <v>3</v>
      </c>
    </row>
    <row r="40" spans="1:30" x14ac:dyDescent="0.3">
      <c r="A40" s="11"/>
      <c r="B40" s="23"/>
      <c r="C40" s="11" t="s">
        <v>31</v>
      </c>
      <c r="D40" s="20">
        <v>1937549.4339914494</v>
      </c>
      <c r="E40" s="20">
        <v>91360002.200279161</v>
      </c>
      <c r="F40" s="20">
        <v>57610438.706620701</v>
      </c>
      <c r="G40" s="20">
        <v>282954482.18237239</v>
      </c>
      <c r="H40" s="20">
        <v>20717372.821742471</v>
      </c>
      <c r="I40" s="20">
        <v>11089443.626167934</v>
      </c>
      <c r="J40" s="20">
        <v>9480539.9451292232</v>
      </c>
      <c r="K40" s="15"/>
      <c r="M40" s="2" t="s">
        <v>31</v>
      </c>
      <c r="N40" s="3">
        <f t="shared" si="6"/>
        <v>1937549.4339914494</v>
      </c>
      <c r="O40" s="3">
        <f t="shared" si="7"/>
        <v>91360002.200279161</v>
      </c>
      <c r="P40" s="3">
        <f t="shared" si="8"/>
        <v>57610438.706620701</v>
      </c>
      <c r="Q40" s="3">
        <f t="shared" si="9"/>
        <v>282954482.18237239</v>
      </c>
      <c r="R40" s="3">
        <f t="shared" si="10"/>
        <v>20717372.821742471</v>
      </c>
      <c r="S40" s="3">
        <f t="shared" si="11"/>
        <v>11089443.626167934</v>
      </c>
      <c r="T40" s="3">
        <f t="shared" si="11"/>
        <v>9480539.9451292232</v>
      </c>
      <c r="V40" s="26"/>
      <c r="W40" s="2" t="s">
        <v>31</v>
      </c>
    </row>
    <row r="41" spans="1:30" x14ac:dyDescent="0.3">
      <c r="A41" s="11"/>
      <c r="B41" s="24"/>
      <c r="C41" s="6" t="s">
        <v>32</v>
      </c>
      <c r="D41" s="21">
        <v>3.4557291666666665</v>
      </c>
      <c r="E41" s="21">
        <v>1.2286458333333334</v>
      </c>
      <c r="F41" s="21">
        <v>1.0427083333333333</v>
      </c>
      <c r="G41" s="21">
        <v>1.3</v>
      </c>
      <c r="H41" s="21">
        <v>4.3739583333333334</v>
      </c>
      <c r="I41" s="21">
        <v>1.0791666666666666</v>
      </c>
      <c r="J41" s="21">
        <v>0.98854166666666665</v>
      </c>
      <c r="K41" s="16"/>
      <c r="M41" s="2" t="s">
        <v>32</v>
      </c>
      <c r="N41" s="4">
        <f t="shared" si="6"/>
        <v>3.4557291666666665</v>
      </c>
      <c r="O41" s="4">
        <f t="shared" si="7"/>
        <v>1.2286458333333334</v>
      </c>
      <c r="P41" s="4">
        <f t="shared" si="8"/>
        <v>1.0427083333333333</v>
      </c>
      <c r="Q41" s="4">
        <f t="shared" si="9"/>
        <v>1.3</v>
      </c>
      <c r="R41" s="4">
        <f t="shared" si="10"/>
        <v>4.3739583333333334</v>
      </c>
      <c r="S41" s="4">
        <f t="shared" si="11"/>
        <v>1.0791666666666666</v>
      </c>
      <c r="T41" s="4">
        <f t="shared" si="11"/>
        <v>0.98854166666666665</v>
      </c>
      <c r="V41" s="26"/>
      <c r="W41" s="2" t="s">
        <v>32</v>
      </c>
    </row>
    <row r="42" spans="1:30" x14ac:dyDescent="0.3">
      <c r="A42" s="11"/>
      <c r="B42" s="22" t="s">
        <v>13</v>
      </c>
      <c r="C42" s="10" t="s">
        <v>30</v>
      </c>
      <c r="D42" s="19">
        <v>4625216.8534945101</v>
      </c>
      <c r="E42" s="19">
        <v>20933764765.421432</v>
      </c>
      <c r="F42" s="19">
        <v>13920755833.53912</v>
      </c>
      <c r="G42" s="19">
        <v>49718193802.95623</v>
      </c>
      <c r="H42" s="19">
        <v>14055250674.474344</v>
      </c>
      <c r="I42" s="19">
        <v>575242677.96218991</v>
      </c>
      <c r="J42" s="19">
        <v>868099134.15796983</v>
      </c>
      <c r="K42" s="15"/>
      <c r="L42" s="2" t="s">
        <v>14</v>
      </c>
      <c r="M42" s="2" t="s">
        <v>30</v>
      </c>
      <c r="N42" s="3">
        <f t="shared" si="6"/>
        <v>4625216.8534945101</v>
      </c>
      <c r="O42" s="3">
        <f t="shared" si="7"/>
        <v>20933764765.421432</v>
      </c>
      <c r="P42" s="3">
        <f t="shared" si="8"/>
        <v>13920755833.53912</v>
      </c>
      <c r="Q42" s="3">
        <f t="shared" si="9"/>
        <v>49718193802.95623</v>
      </c>
      <c r="R42" s="3">
        <f t="shared" si="10"/>
        <v>14055250674.474344</v>
      </c>
      <c r="S42" s="3">
        <f t="shared" si="11"/>
        <v>575242677.96218991</v>
      </c>
      <c r="T42" s="3">
        <f t="shared" si="11"/>
        <v>868099134.15796983</v>
      </c>
      <c r="V42" s="26" t="s">
        <v>14</v>
      </c>
      <c r="W42" s="2" t="s">
        <v>30</v>
      </c>
      <c r="X42" s="2">
        <f>_xlfn.RANK.EQ(Table1[[#This Row],[OLOA]],Table1[[#This Row],[OLOA]:[SSA]],1)</f>
        <v>1</v>
      </c>
      <c r="Y42" s="2">
        <f>_xlfn.RANK.EQ(Table1[[#This Row],[LOA]],Table1[[#This Row],[OLOA]:[SSA]],1)</f>
        <v>6</v>
      </c>
      <c r="Z42" s="2">
        <f>_xlfn.RANK.EQ(Table1[[#This Row],[PSO]],Table1[[#This Row],[OLOA]:[SSA]],1)</f>
        <v>4</v>
      </c>
      <c r="AA42" s="2">
        <f>_xlfn.RANK.EQ(Table1[[#This Row],[GA]],Table1[[#This Row],[OLOA]:[SSA]],1)</f>
        <v>7</v>
      </c>
      <c r="AB42" s="2">
        <f>_xlfn.RANK.EQ(Table1[[#This Row],[GSA]],Table1[[#This Row],[OLOA]:[SSA]],1)</f>
        <v>5</v>
      </c>
      <c r="AC42" s="2">
        <f>_xlfn.RANK.EQ(Table1[[#This Row],[WOA]],Table1[[#This Row],[OLOA]:[SSA]],1)</f>
        <v>2</v>
      </c>
      <c r="AD42" s="2">
        <f>_xlfn.RANK.EQ(Table1[[#This Row],[SSA]],Table1[[#This Row],[OLOA]:[SSA]],1)</f>
        <v>3</v>
      </c>
    </row>
    <row r="43" spans="1:30" x14ac:dyDescent="0.3">
      <c r="A43" s="11"/>
      <c r="B43" s="23"/>
      <c r="C43" s="11" t="s">
        <v>31</v>
      </c>
      <c r="D43" s="20">
        <v>1503200.2585255166</v>
      </c>
      <c r="E43" s="20">
        <v>5510331312.798439</v>
      </c>
      <c r="F43" s="20">
        <v>3467585443.5779815</v>
      </c>
      <c r="G43" s="20">
        <v>6048090219.4831114</v>
      </c>
      <c r="H43" s="20">
        <v>1979181423.8478918</v>
      </c>
      <c r="I43" s="20">
        <v>260263115.66161066</v>
      </c>
      <c r="J43" s="20">
        <v>755683661.80328941</v>
      </c>
      <c r="K43" s="15"/>
      <c r="M43" s="2" t="s">
        <v>31</v>
      </c>
      <c r="N43" s="3">
        <f t="shared" si="6"/>
        <v>1503200.2585255166</v>
      </c>
      <c r="O43" s="3">
        <f t="shared" si="7"/>
        <v>5510331312.798439</v>
      </c>
      <c r="P43" s="3">
        <f t="shared" si="8"/>
        <v>3467585443.5779815</v>
      </c>
      <c r="Q43" s="3">
        <f t="shared" si="9"/>
        <v>6048090219.4831114</v>
      </c>
      <c r="R43" s="3">
        <f t="shared" si="10"/>
        <v>1979181423.8478918</v>
      </c>
      <c r="S43" s="3">
        <f t="shared" si="11"/>
        <v>260263115.66161066</v>
      </c>
      <c r="T43" s="3">
        <f t="shared" si="11"/>
        <v>755683661.80328941</v>
      </c>
      <c r="V43" s="26"/>
      <c r="W43" s="2" t="s">
        <v>31</v>
      </c>
    </row>
    <row r="44" spans="1:30" x14ac:dyDescent="0.3">
      <c r="A44" s="11"/>
      <c r="B44" s="24"/>
      <c r="C44" s="6" t="s">
        <v>32</v>
      </c>
      <c r="D44" s="21">
        <v>2.640625</v>
      </c>
      <c r="E44" s="21">
        <v>0.91822916666666665</v>
      </c>
      <c r="F44" s="21">
        <v>0.85572916666666665</v>
      </c>
      <c r="G44" s="21">
        <v>1.0890625</v>
      </c>
      <c r="H44" s="21">
        <v>4.247395833333333</v>
      </c>
      <c r="I44" s="21">
        <v>0.90625</v>
      </c>
      <c r="J44" s="21">
        <v>0.80312499999999998</v>
      </c>
      <c r="K44" s="16"/>
      <c r="M44" s="2" t="s">
        <v>32</v>
      </c>
      <c r="N44" s="4">
        <f t="shared" si="6"/>
        <v>2.640625</v>
      </c>
      <c r="O44" s="4">
        <f t="shared" si="7"/>
        <v>0.91822916666666665</v>
      </c>
      <c r="P44" s="4">
        <f t="shared" si="8"/>
        <v>0.85572916666666665</v>
      </c>
      <c r="Q44" s="4">
        <f t="shared" si="9"/>
        <v>1.0890625</v>
      </c>
      <c r="R44" s="4">
        <f t="shared" si="10"/>
        <v>4.247395833333333</v>
      </c>
      <c r="S44" s="4">
        <f t="shared" si="11"/>
        <v>0.90625</v>
      </c>
      <c r="T44" s="4">
        <f t="shared" si="11"/>
        <v>0.80312499999999998</v>
      </c>
      <c r="V44" s="26"/>
      <c r="W44" s="2" t="s">
        <v>32</v>
      </c>
    </row>
    <row r="45" spans="1:30" x14ac:dyDescent="0.3">
      <c r="A45" s="11"/>
      <c r="B45" s="22" t="s">
        <v>14</v>
      </c>
      <c r="C45" s="10" t="s">
        <v>30</v>
      </c>
      <c r="D45" s="19">
        <v>12117.47850854014</v>
      </c>
      <c r="E45" s="19">
        <v>20344.547325975782</v>
      </c>
      <c r="F45" s="19">
        <v>17372.837402074507</v>
      </c>
      <c r="G45" s="19">
        <v>42584.754734399074</v>
      </c>
      <c r="H45" s="19">
        <v>18043.236044649777</v>
      </c>
      <c r="I45" s="19">
        <v>17231.246756524622</v>
      </c>
      <c r="J45" s="19">
        <v>12747.343113637316</v>
      </c>
      <c r="K45" s="14"/>
      <c r="L45" s="2" t="s">
        <v>15</v>
      </c>
      <c r="M45" s="2" t="s">
        <v>30</v>
      </c>
      <c r="N45" s="3">
        <f t="shared" si="6"/>
        <v>12117.47850854014</v>
      </c>
      <c r="O45" s="3">
        <f t="shared" si="7"/>
        <v>20344.547325975782</v>
      </c>
      <c r="P45" s="3">
        <f t="shared" si="8"/>
        <v>17372.837402074507</v>
      </c>
      <c r="Q45" s="3">
        <f t="shared" si="9"/>
        <v>42584.754734399074</v>
      </c>
      <c r="R45" s="3">
        <f t="shared" si="10"/>
        <v>18043.236044649777</v>
      </c>
      <c r="S45" s="3">
        <f t="shared" si="11"/>
        <v>17231.246756524622</v>
      </c>
      <c r="T45" s="3">
        <f t="shared" si="11"/>
        <v>12747.343113637316</v>
      </c>
      <c r="V45" s="26" t="s">
        <v>15</v>
      </c>
      <c r="W45" s="2" t="s">
        <v>30</v>
      </c>
      <c r="X45" s="2">
        <f>_xlfn.RANK.EQ(Table1[[#This Row],[OLOA]],Table1[[#This Row],[OLOA]:[SSA]],1)</f>
        <v>1</v>
      </c>
      <c r="Y45" s="2">
        <f>_xlfn.RANK.EQ(Table1[[#This Row],[LOA]],Table1[[#This Row],[OLOA]:[SSA]],1)</f>
        <v>6</v>
      </c>
      <c r="Z45" s="2">
        <f>_xlfn.RANK.EQ(Table1[[#This Row],[PSO]],Table1[[#This Row],[OLOA]:[SSA]],1)</f>
        <v>4</v>
      </c>
      <c r="AA45" s="2">
        <f>_xlfn.RANK.EQ(Table1[[#This Row],[GA]],Table1[[#This Row],[OLOA]:[SSA]],1)</f>
        <v>7</v>
      </c>
      <c r="AB45" s="2">
        <f>_xlfn.RANK.EQ(Table1[[#This Row],[GSA]],Table1[[#This Row],[OLOA]:[SSA]],1)</f>
        <v>5</v>
      </c>
      <c r="AC45" s="2">
        <f>_xlfn.RANK.EQ(Table1[[#This Row],[WOA]],Table1[[#This Row],[OLOA]:[SSA]],1)</f>
        <v>3</v>
      </c>
      <c r="AD45" s="2">
        <f>_xlfn.RANK.EQ(Table1[[#This Row],[SSA]],Table1[[#This Row],[OLOA]:[SSA]],1)</f>
        <v>2</v>
      </c>
    </row>
    <row r="46" spans="1:30" x14ac:dyDescent="0.3">
      <c r="A46" s="11"/>
      <c r="B46" s="23"/>
      <c r="C46" s="11" t="s">
        <v>31</v>
      </c>
      <c r="D46" s="20">
        <v>1001.2330886167408</v>
      </c>
      <c r="E46" s="20">
        <v>2688.8593992765013</v>
      </c>
      <c r="F46" s="20">
        <v>2175.8657445308836</v>
      </c>
      <c r="G46" s="20">
        <v>5751.5288730398197</v>
      </c>
      <c r="H46" s="20">
        <v>1881.8756076994375</v>
      </c>
      <c r="I46" s="20">
        <v>2535.3865251875509</v>
      </c>
      <c r="J46" s="20">
        <v>1698.8652634142256</v>
      </c>
      <c r="K46" s="15"/>
      <c r="M46" s="2" t="s">
        <v>31</v>
      </c>
      <c r="N46" s="3">
        <f t="shared" si="6"/>
        <v>1001.2330886167408</v>
      </c>
      <c r="O46" s="3">
        <f t="shared" si="7"/>
        <v>2688.8593992765013</v>
      </c>
      <c r="P46" s="3">
        <f t="shared" si="8"/>
        <v>2175.8657445308836</v>
      </c>
      <c r="Q46" s="3">
        <f t="shared" si="9"/>
        <v>5751.5288730398197</v>
      </c>
      <c r="R46" s="3">
        <f t="shared" si="10"/>
        <v>1881.8756076994375</v>
      </c>
      <c r="S46" s="3">
        <f t="shared" si="11"/>
        <v>2535.3865251875509</v>
      </c>
      <c r="T46" s="3">
        <f t="shared" si="11"/>
        <v>1698.8652634142256</v>
      </c>
      <c r="V46" s="26"/>
      <c r="W46" s="2" t="s">
        <v>31</v>
      </c>
    </row>
    <row r="47" spans="1:30" x14ac:dyDescent="0.3">
      <c r="A47" s="11"/>
      <c r="B47" s="24"/>
      <c r="C47" s="6" t="s">
        <v>32</v>
      </c>
      <c r="D47" s="21">
        <v>2.9197916666666668</v>
      </c>
      <c r="E47" s="21">
        <v>1.0520833333333333</v>
      </c>
      <c r="F47" s="21">
        <v>0.93645833333333328</v>
      </c>
      <c r="G47" s="21">
        <v>1.1369791666666667</v>
      </c>
      <c r="H47" s="21">
        <v>4.2421875</v>
      </c>
      <c r="I47" s="21">
        <v>0.95104166666666667</v>
      </c>
      <c r="J47" s="21">
        <v>0.86614583333333328</v>
      </c>
      <c r="K47" s="16"/>
      <c r="M47" s="2" t="s">
        <v>32</v>
      </c>
      <c r="N47" s="4">
        <f t="shared" si="6"/>
        <v>2.9197916666666668</v>
      </c>
      <c r="O47" s="4">
        <f t="shared" si="7"/>
        <v>1.0520833333333333</v>
      </c>
      <c r="P47" s="4">
        <f t="shared" si="8"/>
        <v>0.93645833333333328</v>
      </c>
      <c r="Q47" s="4">
        <f t="shared" si="9"/>
        <v>1.1369791666666667</v>
      </c>
      <c r="R47" s="4">
        <f t="shared" si="10"/>
        <v>4.2421875</v>
      </c>
      <c r="S47" s="4">
        <f t="shared" si="11"/>
        <v>0.95104166666666667</v>
      </c>
      <c r="T47" s="4">
        <f t="shared" si="11"/>
        <v>0.86614583333333328</v>
      </c>
      <c r="V47" s="26"/>
      <c r="W47" s="2" t="s">
        <v>32</v>
      </c>
    </row>
    <row r="48" spans="1:30" x14ac:dyDescent="0.3">
      <c r="A48" s="11"/>
      <c r="B48" s="22" t="s">
        <v>15</v>
      </c>
      <c r="C48" s="10" t="s">
        <v>30</v>
      </c>
      <c r="D48" s="19">
        <v>6955.0102694036805</v>
      </c>
      <c r="E48" s="19">
        <v>6432884.1789243491</v>
      </c>
      <c r="F48" s="19">
        <v>796015.85538299987</v>
      </c>
      <c r="G48" s="19">
        <v>183473862.28151751</v>
      </c>
      <c r="H48" s="19">
        <v>6714832.1206566785</v>
      </c>
      <c r="I48" s="19">
        <v>19182.016044030061</v>
      </c>
      <c r="J48" s="19">
        <v>12276.295478439382</v>
      </c>
      <c r="K48" s="15"/>
      <c r="L48" s="2" t="s">
        <v>16</v>
      </c>
      <c r="M48" s="2" t="s">
        <v>30</v>
      </c>
      <c r="N48" s="3">
        <f t="shared" si="6"/>
        <v>6955.0102694036805</v>
      </c>
      <c r="O48" s="3">
        <f t="shared" si="7"/>
        <v>6432884.1789243491</v>
      </c>
      <c r="P48" s="3">
        <f t="shared" si="8"/>
        <v>796015.85538299987</v>
      </c>
      <c r="Q48" s="3">
        <f t="shared" si="9"/>
        <v>183473862.28151751</v>
      </c>
      <c r="R48" s="3">
        <f t="shared" si="10"/>
        <v>6714832.1206566785</v>
      </c>
      <c r="S48" s="3">
        <f t="shared" si="11"/>
        <v>19182.016044030061</v>
      </c>
      <c r="T48" s="3">
        <f t="shared" si="11"/>
        <v>12276.295478439382</v>
      </c>
      <c r="V48" s="26" t="s">
        <v>16</v>
      </c>
      <c r="W48" s="2" t="s">
        <v>30</v>
      </c>
      <c r="X48" s="2">
        <f>_xlfn.RANK.EQ(Table1[[#This Row],[OLOA]],Table1[[#This Row],[OLOA]:[SSA]],1)</f>
        <v>1</v>
      </c>
      <c r="Y48" s="2">
        <f>_xlfn.RANK.EQ(Table1[[#This Row],[LOA]],Table1[[#This Row],[OLOA]:[SSA]],1)</f>
        <v>5</v>
      </c>
      <c r="Z48" s="2">
        <f>_xlfn.RANK.EQ(Table1[[#This Row],[PSO]],Table1[[#This Row],[OLOA]:[SSA]],1)</f>
        <v>4</v>
      </c>
      <c r="AA48" s="2">
        <f>_xlfn.RANK.EQ(Table1[[#This Row],[GA]],Table1[[#This Row],[OLOA]:[SSA]],1)</f>
        <v>7</v>
      </c>
      <c r="AB48" s="2">
        <f>_xlfn.RANK.EQ(Table1[[#This Row],[GSA]],Table1[[#This Row],[OLOA]:[SSA]],1)</f>
        <v>6</v>
      </c>
      <c r="AC48" s="2">
        <f>_xlfn.RANK.EQ(Table1[[#This Row],[WOA]],Table1[[#This Row],[OLOA]:[SSA]],1)</f>
        <v>3</v>
      </c>
      <c r="AD48" s="2">
        <f>_xlfn.RANK.EQ(Table1[[#This Row],[SSA]],Table1[[#This Row],[OLOA]:[SSA]],1)</f>
        <v>2</v>
      </c>
    </row>
    <row r="49" spans="1:30" x14ac:dyDescent="0.3">
      <c r="A49" s="11"/>
      <c r="B49" s="23"/>
      <c r="C49" s="11" t="s">
        <v>31</v>
      </c>
      <c r="D49" s="20">
        <v>634.41729211244842</v>
      </c>
      <c r="E49" s="20">
        <v>7699091.4234428396</v>
      </c>
      <c r="F49" s="20">
        <v>672840.66177802393</v>
      </c>
      <c r="G49" s="20">
        <v>182230693.22202852</v>
      </c>
      <c r="H49" s="20">
        <v>5625616.0457208119</v>
      </c>
      <c r="I49" s="20">
        <v>13746.014560871543</v>
      </c>
      <c r="J49" s="20">
        <v>6309.3658845632108</v>
      </c>
      <c r="K49" s="15"/>
      <c r="M49" s="2" t="s">
        <v>31</v>
      </c>
      <c r="N49" s="3">
        <f t="shared" si="6"/>
        <v>634.41729211244842</v>
      </c>
      <c r="O49" s="3">
        <f t="shared" si="7"/>
        <v>7699091.4234428396</v>
      </c>
      <c r="P49" s="3">
        <f t="shared" si="8"/>
        <v>672840.66177802393</v>
      </c>
      <c r="Q49" s="3">
        <f t="shared" si="9"/>
        <v>182230693.22202852</v>
      </c>
      <c r="R49" s="3">
        <f t="shared" si="10"/>
        <v>5625616.0457208119</v>
      </c>
      <c r="S49" s="3">
        <f t="shared" si="11"/>
        <v>13746.014560871543</v>
      </c>
      <c r="T49" s="3">
        <f t="shared" si="11"/>
        <v>6309.3658845632108</v>
      </c>
      <c r="V49" s="26"/>
      <c r="W49" s="2" t="s">
        <v>31</v>
      </c>
    </row>
    <row r="50" spans="1:30" x14ac:dyDescent="0.3">
      <c r="A50" s="11"/>
      <c r="B50" s="24"/>
      <c r="C50" s="6" t="s">
        <v>32</v>
      </c>
      <c r="D50" s="21">
        <v>5.0015625000000004</v>
      </c>
      <c r="E50" s="21">
        <v>1.7505208333333333</v>
      </c>
      <c r="F50" s="21">
        <v>1.4822916666666666</v>
      </c>
      <c r="G50" s="21">
        <v>1.71875</v>
      </c>
      <c r="H50" s="21">
        <v>4.6947916666666663</v>
      </c>
      <c r="I50" s="21">
        <v>1.4723958333333333</v>
      </c>
      <c r="J50" s="21">
        <v>1.3817708333333334</v>
      </c>
      <c r="K50" s="16"/>
      <c r="M50" s="2" t="s">
        <v>32</v>
      </c>
      <c r="N50" s="4">
        <f t="shared" si="6"/>
        <v>5.0015625000000004</v>
      </c>
      <c r="O50" s="4">
        <f t="shared" si="7"/>
        <v>1.7505208333333333</v>
      </c>
      <c r="P50" s="4">
        <f t="shared" si="8"/>
        <v>1.4822916666666666</v>
      </c>
      <c r="Q50" s="4">
        <f t="shared" si="9"/>
        <v>1.71875</v>
      </c>
      <c r="R50" s="4">
        <f t="shared" si="10"/>
        <v>4.6947916666666663</v>
      </c>
      <c r="S50" s="4">
        <f t="shared" si="11"/>
        <v>1.4723958333333333</v>
      </c>
      <c r="T50" s="4">
        <f t="shared" si="11"/>
        <v>1.3817708333333334</v>
      </c>
      <c r="V50" s="26"/>
      <c r="W50" s="2" t="s">
        <v>32</v>
      </c>
    </row>
    <row r="51" spans="1:30" x14ac:dyDescent="0.3">
      <c r="A51" s="11"/>
      <c r="B51" s="22" t="s">
        <v>16</v>
      </c>
      <c r="C51" s="10" t="s">
        <v>30</v>
      </c>
      <c r="D51" s="19">
        <v>5396271.3180501545</v>
      </c>
      <c r="E51" s="19">
        <v>221733715.43341359</v>
      </c>
      <c r="F51" s="19">
        <v>142118676.12205535</v>
      </c>
      <c r="G51" s="19">
        <v>1607226075.4737628</v>
      </c>
      <c r="H51" s="19">
        <v>52486230.653560013</v>
      </c>
      <c r="I51" s="19">
        <v>20231277.827629253</v>
      </c>
      <c r="J51" s="19">
        <v>36871368.986988872</v>
      </c>
      <c r="K51" s="15"/>
      <c r="L51" s="2" t="s">
        <v>17</v>
      </c>
      <c r="M51" s="2" t="s">
        <v>30</v>
      </c>
      <c r="N51" s="3">
        <f t="shared" si="6"/>
        <v>5396271.3180501545</v>
      </c>
      <c r="O51" s="3">
        <f t="shared" si="7"/>
        <v>221733715.43341359</v>
      </c>
      <c r="P51" s="3">
        <f t="shared" si="8"/>
        <v>142118676.12205535</v>
      </c>
      <c r="Q51" s="3">
        <f t="shared" si="9"/>
        <v>1607226075.4737628</v>
      </c>
      <c r="R51" s="3">
        <f t="shared" si="10"/>
        <v>52486230.653560013</v>
      </c>
      <c r="S51" s="3">
        <f t="shared" si="11"/>
        <v>20231277.827629253</v>
      </c>
      <c r="T51" s="3">
        <f t="shared" si="11"/>
        <v>36871368.986988872</v>
      </c>
      <c r="V51" s="26" t="s">
        <v>17</v>
      </c>
      <c r="W51" s="2" t="s">
        <v>30</v>
      </c>
      <c r="X51" s="2">
        <f>_xlfn.RANK.EQ(Table1[[#This Row],[OLOA]],Table1[[#This Row],[OLOA]:[SSA]],1)</f>
        <v>1</v>
      </c>
      <c r="Y51" s="2">
        <f>_xlfn.RANK.EQ(Table1[[#This Row],[LOA]],Table1[[#This Row],[OLOA]:[SSA]],1)</f>
        <v>6</v>
      </c>
      <c r="Z51" s="2">
        <f>_xlfn.RANK.EQ(Table1[[#This Row],[PSO]],Table1[[#This Row],[OLOA]:[SSA]],1)</f>
        <v>5</v>
      </c>
      <c r="AA51" s="2">
        <f>_xlfn.RANK.EQ(Table1[[#This Row],[GA]],Table1[[#This Row],[OLOA]:[SSA]],1)</f>
        <v>7</v>
      </c>
      <c r="AB51" s="2">
        <f>_xlfn.RANK.EQ(Table1[[#This Row],[GSA]],Table1[[#This Row],[OLOA]:[SSA]],1)</f>
        <v>4</v>
      </c>
      <c r="AC51" s="2">
        <f>_xlfn.RANK.EQ(Table1[[#This Row],[WOA]],Table1[[#This Row],[OLOA]:[SSA]],1)</f>
        <v>2</v>
      </c>
      <c r="AD51" s="2">
        <f>_xlfn.RANK.EQ(Table1[[#This Row],[SSA]],Table1[[#This Row],[OLOA]:[SSA]],1)</f>
        <v>3</v>
      </c>
    </row>
    <row r="52" spans="1:30" x14ac:dyDescent="0.3">
      <c r="A52" s="11"/>
      <c r="B52" s="23"/>
      <c r="C52" s="11" t="s">
        <v>31</v>
      </c>
      <c r="D52" s="20">
        <v>2632881.4278580635</v>
      </c>
      <c r="E52" s="20">
        <v>193114631.86970428</v>
      </c>
      <c r="F52" s="20">
        <v>60487353.936019041</v>
      </c>
      <c r="G52" s="20">
        <v>486726747.73546863</v>
      </c>
      <c r="H52" s="20">
        <v>33435330.876436777</v>
      </c>
      <c r="I52" s="20">
        <v>11164728.924812492</v>
      </c>
      <c r="J52" s="20">
        <v>25429734.699693698</v>
      </c>
      <c r="K52" s="15"/>
      <c r="M52" s="2" t="s">
        <v>31</v>
      </c>
      <c r="N52" s="3">
        <f t="shared" si="6"/>
        <v>2632881.4278580635</v>
      </c>
      <c r="O52" s="3">
        <f t="shared" si="7"/>
        <v>193114631.86970428</v>
      </c>
      <c r="P52" s="3">
        <f t="shared" si="8"/>
        <v>60487353.936019041</v>
      </c>
      <c r="Q52" s="3">
        <f t="shared" si="9"/>
        <v>486726747.73546863</v>
      </c>
      <c r="R52" s="3">
        <f t="shared" si="10"/>
        <v>33435330.876436777</v>
      </c>
      <c r="S52" s="3">
        <f t="shared" si="11"/>
        <v>11164728.924812492</v>
      </c>
      <c r="T52" s="3">
        <f t="shared" si="11"/>
        <v>25429734.699693698</v>
      </c>
      <c r="V52" s="26"/>
      <c r="W52" s="2" t="s">
        <v>31</v>
      </c>
    </row>
    <row r="53" spans="1:30" x14ac:dyDescent="0.3">
      <c r="A53" s="11"/>
      <c r="B53" s="24"/>
      <c r="C53" s="6" t="s">
        <v>32</v>
      </c>
      <c r="D53" s="21">
        <v>2.9031250000000002</v>
      </c>
      <c r="E53" s="21">
        <v>1.0354166666666667</v>
      </c>
      <c r="F53" s="21">
        <v>0.93125000000000002</v>
      </c>
      <c r="G53" s="21">
        <v>1.1625000000000001</v>
      </c>
      <c r="H53" s="21">
        <v>4.2145833333333336</v>
      </c>
      <c r="I53" s="21">
        <v>1.075</v>
      </c>
      <c r="J53" s="21">
        <v>0.9765625</v>
      </c>
      <c r="K53" s="16"/>
      <c r="M53" s="2" t="s">
        <v>32</v>
      </c>
      <c r="N53" s="4">
        <f t="shared" si="6"/>
        <v>2.9031250000000002</v>
      </c>
      <c r="O53" s="4">
        <f t="shared" si="7"/>
        <v>1.0354166666666667</v>
      </c>
      <c r="P53" s="4">
        <f t="shared" si="8"/>
        <v>0.93125000000000002</v>
      </c>
      <c r="Q53" s="4">
        <f t="shared" si="9"/>
        <v>1.1625000000000001</v>
      </c>
      <c r="R53" s="4">
        <f t="shared" si="10"/>
        <v>4.2145833333333336</v>
      </c>
      <c r="S53" s="4">
        <f t="shared" si="11"/>
        <v>1.075</v>
      </c>
      <c r="T53" s="4">
        <f t="shared" si="11"/>
        <v>0.9765625</v>
      </c>
      <c r="V53" s="26"/>
      <c r="W53" s="2" t="s">
        <v>32</v>
      </c>
    </row>
    <row r="54" spans="1:30" x14ac:dyDescent="0.3">
      <c r="A54" s="11"/>
      <c r="B54" s="22" t="s">
        <v>17</v>
      </c>
      <c r="C54" s="10" t="s">
        <v>30</v>
      </c>
      <c r="D54" s="19">
        <v>8396443.9426487144</v>
      </c>
      <c r="E54" s="19">
        <v>21767475163.748638</v>
      </c>
      <c r="F54" s="19">
        <v>14364099807.993567</v>
      </c>
      <c r="G54" s="19">
        <v>48278078870.290497</v>
      </c>
      <c r="H54" s="19">
        <v>13926634421.717884</v>
      </c>
      <c r="I54" s="19">
        <v>473365151.36636245</v>
      </c>
      <c r="J54" s="19">
        <v>896854695.31661212</v>
      </c>
      <c r="K54" s="15"/>
      <c r="L54" s="2" t="s">
        <v>18</v>
      </c>
      <c r="M54" s="2" t="s">
        <v>30</v>
      </c>
      <c r="N54" s="3">
        <f t="shared" si="6"/>
        <v>8396443.9426487144</v>
      </c>
      <c r="O54" s="3">
        <f t="shared" si="7"/>
        <v>21767475163.748638</v>
      </c>
      <c r="P54" s="3">
        <f t="shared" si="8"/>
        <v>14364099807.993567</v>
      </c>
      <c r="Q54" s="3">
        <f t="shared" si="9"/>
        <v>48278078870.290497</v>
      </c>
      <c r="R54" s="3">
        <f t="shared" si="10"/>
        <v>13926634421.717884</v>
      </c>
      <c r="S54" s="3">
        <f t="shared" si="11"/>
        <v>473365151.36636245</v>
      </c>
      <c r="T54" s="3">
        <f t="shared" si="11"/>
        <v>896854695.31661212</v>
      </c>
      <c r="V54" s="26" t="s">
        <v>18</v>
      </c>
      <c r="W54" s="2" t="s">
        <v>30</v>
      </c>
      <c r="X54" s="2">
        <f>_xlfn.RANK.EQ(Table1[[#This Row],[OLOA]],Table1[[#This Row],[OLOA]:[SSA]],1)</f>
        <v>1</v>
      </c>
      <c r="Y54" s="2">
        <f>_xlfn.RANK.EQ(Table1[[#This Row],[LOA]],Table1[[#This Row],[OLOA]:[SSA]],1)</f>
        <v>6</v>
      </c>
      <c r="Z54" s="2">
        <f>_xlfn.RANK.EQ(Table1[[#This Row],[PSO]],Table1[[#This Row],[OLOA]:[SSA]],1)</f>
        <v>5</v>
      </c>
      <c r="AA54" s="2">
        <f>_xlfn.RANK.EQ(Table1[[#This Row],[GA]],Table1[[#This Row],[OLOA]:[SSA]],1)</f>
        <v>7</v>
      </c>
      <c r="AB54" s="2">
        <f>_xlfn.RANK.EQ(Table1[[#This Row],[GSA]],Table1[[#This Row],[OLOA]:[SSA]],1)</f>
        <v>4</v>
      </c>
      <c r="AC54" s="2">
        <f>_xlfn.RANK.EQ(Table1[[#This Row],[WOA]],Table1[[#This Row],[OLOA]:[SSA]],1)</f>
        <v>2</v>
      </c>
      <c r="AD54" s="2">
        <f>_xlfn.RANK.EQ(Table1[[#This Row],[SSA]],Table1[[#This Row],[OLOA]:[SSA]],1)</f>
        <v>3</v>
      </c>
    </row>
    <row r="55" spans="1:30" x14ac:dyDescent="0.3">
      <c r="A55" s="11"/>
      <c r="B55" s="23"/>
      <c r="C55" s="11" t="s">
        <v>31</v>
      </c>
      <c r="D55" s="20">
        <v>3940665.2415990331</v>
      </c>
      <c r="E55" s="20">
        <v>5010947618.0013924</v>
      </c>
      <c r="F55" s="20">
        <v>3758922354.6599469</v>
      </c>
      <c r="G55" s="20">
        <v>7799391641.7388372</v>
      </c>
      <c r="H55" s="20">
        <v>2953022143.6331706</v>
      </c>
      <c r="I55" s="20">
        <v>235108512.44685408</v>
      </c>
      <c r="J55" s="20">
        <v>647493976.68103695</v>
      </c>
      <c r="K55" s="15"/>
      <c r="M55" s="2" t="s">
        <v>31</v>
      </c>
      <c r="N55" s="3">
        <f t="shared" si="6"/>
        <v>3940665.2415990331</v>
      </c>
      <c r="O55" s="3">
        <f t="shared" si="7"/>
        <v>5010947618.0013924</v>
      </c>
      <c r="P55" s="3">
        <f t="shared" si="8"/>
        <v>3758922354.6599469</v>
      </c>
      <c r="Q55" s="3">
        <f t="shared" si="9"/>
        <v>7799391641.7388372</v>
      </c>
      <c r="R55" s="3">
        <f t="shared" si="10"/>
        <v>2953022143.6331706</v>
      </c>
      <c r="S55" s="3">
        <f t="shared" si="11"/>
        <v>235108512.44685408</v>
      </c>
      <c r="T55" s="3">
        <f t="shared" si="11"/>
        <v>647493976.68103695</v>
      </c>
      <c r="V55" s="26"/>
      <c r="W55" s="2" t="s">
        <v>31</v>
      </c>
    </row>
    <row r="56" spans="1:30" x14ac:dyDescent="0.3">
      <c r="A56" s="11"/>
      <c r="B56" s="24"/>
      <c r="C56" s="6" t="s">
        <v>32</v>
      </c>
      <c r="D56" s="21">
        <v>13.956250000000001</v>
      </c>
      <c r="E56" s="21">
        <v>4.8171875000000002</v>
      </c>
      <c r="F56" s="21">
        <v>3.7177083333333334</v>
      </c>
      <c r="G56" s="21">
        <v>3.7369791666666665</v>
      </c>
      <c r="H56" s="21">
        <v>7.1468749999999996</v>
      </c>
      <c r="I56" s="21">
        <v>3.6328125</v>
      </c>
      <c r="J56" s="21">
        <v>3.5812499999999998</v>
      </c>
      <c r="K56" s="16"/>
      <c r="M56" s="2" t="s">
        <v>32</v>
      </c>
      <c r="N56" s="4">
        <f t="shared" si="6"/>
        <v>13.956250000000001</v>
      </c>
      <c r="O56" s="4">
        <f t="shared" si="7"/>
        <v>4.8171875000000002</v>
      </c>
      <c r="P56" s="4">
        <f t="shared" si="8"/>
        <v>3.7177083333333334</v>
      </c>
      <c r="Q56" s="4">
        <f t="shared" si="9"/>
        <v>3.7369791666666665</v>
      </c>
      <c r="R56" s="4">
        <f t="shared" si="10"/>
        <v>7.1468749999999996</v>
      </c>
      <c r="S56" s="4">
        <f t="shared" si="11"/>
        <v>3.6328125</v>
      </c>
      <c r="T56" s="4">
        <f t="shared" si="11"/>
        <v>3.5812499999999998</v>
      </c>
      <c r="V56" s="26"/>
      <c r="W56" s="2" t="s">
        <v>32</v>
      </c>
    </row>
    <row r="57" spans="1:30" x14ac:dyDescent="0.3">
      <c r="A57" s="11"/>
      <c r="B57" s="22" t="s">
        <v>18</v>
      </c>
      <c r="C57" s="10" t="s">
        <v>30</v>
      </c>
      <c r="D57" s="19">
        <v>6038.9915683319186</v>
      </c>
      <c r="E57" s="19">
        <v>6141.3106696418199</v>
      </c>
      <c r="F57" s="19">
        <v>8472.354962928548</v>
      </c>
      <c r="G57" s="19">
        <v>8368.6531683069279</v>
      </c>
      <c r="H57" s="19">
        <v>6697.6906725437348</v>
      </c>
      <c r="I57" s="19">
        <v>7179.6883501975835</v>
      </c>
      <c r="J57" s="19">
        <v>6051.0701423645432</v>
      </c>
      <c r="K57" s="15"/>
      <c r="L57" s="2" t="s">
        <v>19</v>
      </c>
      <c r="M57" s="2" t="s">
        <v>30</v>
      </c>
      <c r="N57" s="3">
        <f t="shared" si="6"/>
        <v>6038.9915683319186</v>
      </c>
      <c r="O57" s="3">
        <f t="shared" si="7"/>
        <v>6141.3106696418199</v>
      </c>
      <c r="P57" s="3">
        <f t="shared" si="8"/>
        <v>8472.354962928548</v>
      </c>
      <c r="Q57" s="3">
        <f t="shared" si="9"/>
        <v>8368.6531683069279</v>
      </c>
      <c r="R57" s="3">
        <f t="shared" si="10"/>
        <v>6697.6906725437348</v>
      </c>
      <c r="S57" s="3">
        <f t="shared" si="11"/>
        <v>7179.6883501975835</v>
      </c>
      <c r="T57" s="3">
        <f t="shared" si="11"/>
        <v>6051.0701423645432</v>
      </c>
      <c r="V57" s="26" t="s">
        <v>19</v>
      </c>
      <c r="W57" s="2" t="s">
        <v>30</v>
      </c>
      <c r="X57" s="2">
        <f>_xlfn.RANK.EQ(Table1[[#This Row],[OLOA]],Table1[[#This Row],[OLOA]:[SSA]],1)</f>
        <v>1</v>
      </c>
      <c r="Y57" s="2">
        <f>_xlfn.RANK.EQ(Table1[[#This Row],[LOA]],Table1[[#This Row],[OLOA]:[SSA]],1)</f>
        <v>3</v>
      </c>
      <c r="Z57" s="2">
        <f>_xlfn.RANK.EQ(Table1[[#This Row],[PSO]],Table1[[#This Row],[OLOA]:[SSA]],1)</f>
        <v>7</v>
      </c>
      <c r="AA57" s="2">
        <f>_xlfn.RANK.EQ(Table1[[#This Row],[GA]],Table1[[#This Row],[OLOA]:[SSA]],1)</f>
        <v>6</v>
      </c>
      <c r="AB57" s="2">
        <f>_xlfn.RANK.EQ(Table1[[#This Row],[GSA]],Table1[[#This Row],[OLOA]:[SSA]],1)</f>
        <v>4</v>
      </c>
      <c r="AC57" s="2">
        <f>_xlfn.RANK.EQ(Table1[[#This Row],[WOA]],Table1[[#This Row],[OLOA]:[SSA]],1)</f>
        <v>5</v>
      </c>
      <c r="AD57" s="2">
        <f>_xlfn.RANK.EQ(Table1[[#This Row],[SSA]],Table1[[#This Row],[OLOA]:[SSA]],1)</f>
        <v>2</v>
      </c>
    </row>
    <row r="58" spans="1:30" x14ac:dyDescent="0.3">
      <c r="A58" s="11"/>
      <c r="B58" s="23"/>
      <c r="C58" s="11" t="s">
        <v>31</v>
      </c>
      <c r="D58" s="20">
        <v>653.38822203772895</v>
      </c>
      <c r="E58" s="20">
        <v>451.56839237598217</v>
      </c>
      <c r="F58" s="20">
        <v>399.52331521426851</v>
      </c>
      <c r="G58" s="20">
        <v>309.21443760960892</v>
      </c>
      <c r="H58" s="20">
        <v>603.1072397815451</v>
      </c>
      <c r="I58" s="20">
        <v>615.66605908172062</v>
      </c>
      <c r="J58" s="20">
        <v>420.77012630869746</v>
      </c>
      <c r="K58" s="15"/>
      <c r="M58" s="2" t="s">
        <v>31</v>
      </c>
      <c r="N58" s="3">
        <f t="shared" si="6"/>
        <v>653.38822203772895</v>
      </c>
      <c r="O58" s="3">
        <f t="shared" si="7"/>
        <v>451.56839237598217</v>
      </c>
      <c r="P58" s="3">
        <f t="shared" si="8"/>
        <v>399.52331521426851</v>
      </c>
      <c r="Q58" s="3">
        <f t="shared" si="9"/>
        <v>309.21443760960892</v>
      </c>
      <c r="R58" s="3">
        <f t="shared" si="10"/>
        <v>603.1072397815451</v>
      </c>
      <c r="S58" s="3">
        <f t="shared" si="11"/>
        <v>615.66605908172062</v>
      </c>
      <c r="T58" s="3">
        <f t="shared" si="11"/>
        <v>420.77012630869746</v>
      </c>
      <c r="V58" s="26"/>
      <c r="W58" s="2" t="s">
        <v>31</v>
      </c>
    </row>
    <row r="59" spans="1:30" x14ac:dyDescent="0.3">
      <c r="A59" s="11"/>
      <c r="B59" s="24"/>
      <c r="C59" s="6" t="s">
        <v>32</v>
      </c>
      <c r="D59" s="21">
        <v>5.1963541666666666</v>
      </c>
      <c r="E59" s="21">
        <v>1.9125000000000001</v>
      </c>
      <c r="F59" s="21">
        <v>1.5302083333333334</v>
      </c>
      <c r="G59" s="21">
        <v>1.7953125000000001</v>
      </c>
      <c r="H59" s="21">
        <v>5.0567708333333332</v>
      </c>
      <c r="I59" s="21">
        <v>1.5463541666666667</v>
      </c>
      <c r="J59" s="21">
        <v>1.3984375</v>
      </c>
      <c r="K59" s="16"/>
      <c r="M59" s="2" t="s">
        <v>32</v>
      </c>
      <c r="N59" s="4">
        <f t="shared" si="6"/>
        <v>5.1963541666666666</v>
      </c>
      <c r="O59" s="4">
        <f t="shared" si="7"/>
        <v>1.9125000000000001</v>
      </c>
      <c r="P59" s="4">
        <f t="shared" si="8"/>
        <v>1.5302083333333334</v>
      </c>
      <c r="Q59" s="4">
        <f t="shared" si="9"/>
        <v>1.7953125000000001</v>
      </c>
      <c r="R59" s="4">
        <f t="shared" si="10"/>
        <v>5.0567708333333332</v>
      </c>
      <c r="S59" s="4">
        <f t="shared" si="11"/>
        <v>1.5463541666666667</v>
      </c>
      <c r="T59" s="4">
        <f t="shared" si="11"/>
        <v>1.3984375</v>
      </c>
      <c r="V59" s="26"/>
      <c r="W59" s="2" t="s">
        <v>32</v>
      </c>
    </row>
    <row r="60" spans="1:30" x14ac:dyDescent="0.3">
      <c r="A60" s="11"/>
      <c r="B60" s="22" t="s">
        <v>19</v>
      </c>
      <c r="C60" s="10" t="s">
        <v>30</v>
      </c>
      <c r="D60" s="19">
        <v>4600.5032570237572</v>
      </c>
      <c r="E60" s="19">
        <v>4832.3411062304658</v>
      </c>
      <c r="F60" s="19">
        <v>4775.7059169088434</v>
      </c>
      <c r="G60" s="19">
        <v>5345.6323419576183</v>
      </c>
      <c r="H60" s="19">
        <v>5381.8619943375907</v>
      </c>
      <c r="I60" s="19">
        <v>4399.250174099483</v>
      </c>
      <c r="J60" s="19">
        <v>4058.7856778998466</v>
      </c>
      <c r="K60" s="15"/>
      <c r="L60" s="2" t="s">
        <v>20</v>
      </c>
      <c r="M60" s="2" t="s">
        <v>30</v>
      </c>
      <c r="N60" s="3">
        <f t="shared" si="6"/>
        <v>4600.5032570237572</v>
      </c>
      <c r="O60" s="3">
        <f t="shared" si="7"/>
        <v>4832.3411062304658</v>
      </c>
      <c r="P60" s="3">
        <f t="shared" si="8"/>
        <v>4775.7059169088434</v>
      </c>
      <c r="Q60" s="3">
        <f t="shared" si="9"/>
        <v>5345.6323419576183</v>
      </c>
      <c r="R60" s="3">
        <f t="shared" si="10"/>
        <v>5381.8619943375907</v>
      </c>
      <c r="S60" s="3">
        <f t="shared" si="11"/>
        <v>4399.250174099483</v>
      </c>
      <c r="T60" s="3">
        <f t="shared" si="11"/>
        <v>4058.7856778998466</v>
      </c>
      <c r="V60" s="26" t="s">
        <v>20</v>
      </c>
      <c r="W60" s="2" t="s">
        <v>30</v>
      </c>
      <c r="X60" s="2">
        <f>_xlfn.RANK.EQ(Table1[[#This Row],[OLOA]],Table1[[#This Row],[OLOA]:[SSA]],1)</f>
        <v>3</v>
      </c>
      <c r="Y60" s="2">
        <f>_xlfn.RANK.EQ(Table1[[#This Row],[LOA]],Table1[[#This Row],[OLOA]:[SSA]],1)</f>
        <v>5</v>
      </c>
      <c r="Z60" s="2">
        <f>_xlfn.RANK.EQ(Table1[[#This Row],[PSO]],Table1[[#This Row],[OLOA]:[SSA]],1)</f>
        <v>4</v>
      </c>
      <c r="AA60" s="2">
        <f>_xlfn.RANK.EQ(Table1[[#This Row],[GA]],Table1[[#This Row],[OLOA]:[SSA]],1)</f>
        <v>6</v>
      </c>
      <c r="AB60" s="2">
        <f>_xlfn.RANK.EQ(Table1[[#This Row],[GSA]],Table1[[#This Row],[OLOA]:[SSA]],1)</f>
        <v>7</v>
      </c>
      <c r="AC60" s="2">
        <f>_xlfn.RANK.EQ(Table1[[#This Row],[WOA]],Table1[[#This Row],[OLOA]:[SSA]],1)</f>
        <v>2</v>
      </c>
      <c r="AD60" s="2">
        <f>_xlfn.RANK.EQ(Table1[[#This Row],[SSA]],Table1[[#This Row],[OLOA]:[SSA]],1)</f>
        <v>1</v>
      </c>
    </row>
    <row r="61" spans="1:30" x14ac:dyDescent="0.3">
      <c r="A61" s="11"/>
      <c r="B61" s="23"/>
      <c r="C61" s="11" t="s">
        <v>31</v>
      </c>
      <c r="D61" s="20">
        <v>266.91003357360643</v>
      </c>
      <c r="E61" s="20">
        <v>252.43001889587663</v>
      </c>
      <c r="F61" s="20">
        <v>152.25288941886453</v>
      </c>
      <c r="G61" s="20">
        <v>240.10638468306746</v>
      </c>
      <c r="H61" s="20">
        <v>280.2849345440805</v>
      </c>
      <c r="I61" s="20">
        <v>212.02043319416185</v>
      </c>
      <c r="J61" s="20">
        <v>142.73657401211045</v>
      </c>
      <c r="K61" s="15"/>
      <c r="M61" s="2" t="s">
        <v>31</v>
      </c>
      <c r="N61" s="3">
        <f t="shared" si="6"/>
        <v>266.91003357360643</v>
      </c>
      <c r="O61" s="3">
        <f t="shared" si="7"/>
        <v>252.43001889587663</v>
      </c>
      <c r="P61" s="3">
        <f t="shared" si="8"/>
        <v>152.25288941886453</v>
      </c>
      <c r="Q61" s="3">
        <f t="shared" si="9"/>
        <v>240.10638468306746</v>
      </c>
      <c r="R61" s="3">
        <f t="shared" si="10"/>
        <v>280.2849345440805</v>
      </c>
      <c r="S61" s="3">
        <f t="shared" si="11"/>
        <v>212.02043319416185</v>
      </c>
      <c r="T61" s="3">
        <f t="shared" si="11"/>
        <v>142.73657401211045</v>
      </c>
      <c r="V61" s="26"/>
      <c r="W61" s="2" t="s">
        <v>31</v>
      </c>
    </row>
    <row r="62" spans="1:30" x14ac:dyDescent="0.3">
      <c r="A62" s="11"/>
      <c r="B62" s="24"/>
      <c r="C62" s="6" t="s">
        <v>32</v>
      </c>
      <c r="D62" s="21">
        <v>8.6468749999999996</v>
      </c>
      <c r="E62" s="21">
        <v>2.9156249999999999</v>
      </c>
      <c r="F62" s="21">
        <v>2.359375</v>
      </c>
      <c r="G62" s="21">
        <v>2.6036458333333332</v>
      </c>
      <c r="H62" s="21">
        <v>5.6833333333333336</v>
      </c>
      <c r="I62" s="21">
        <v>2.5229166666666667</v>
      </c>
      <c r="J62" s="21">
        <v>2.2776041666666669</v>
      </c>
      <c r="K62" s="16"/>
      <c r="M62" s="2" t="s">
        <v>32</v>
      </c>
      <c r="N62" s="4">
        <f t="shared" si="6"/>
        <v>8.6468749999999996</v>
      </c>
      <c r="O62" s="4">
        <f t="shared" si="7"/>
        <v>2.9156249999999999</v>
      </c>
      <c r="P62" s="4">
        <f t="shared" si="8"/>
        <v>2.359375</v>
      </c>
      <c r="Q62" s="4">
        <f t="shared" si="9"/>
        <v>2.6036458333333332</v>
      </c>
      <c r="R62" s="4">
        <f t="shared" si="10"/>
        <v>5.6833333333333336</v>
      </c>
      <c r="S62" s="4">
        <f t="shared" si="11"/>
        <v>2.5229166666666667</v>
      </c>
      <c r="T62" s="4">
        <f t="shared" si="11"/>
        <v>2.2776041666666669</v>
      </c>
      <c r="V62" s="26"/>
      <c r="W62" s="2" t="s">
        <v>32</v>
      </c>
    </row>
    <row r="63" spans="1:30" x14ac:dyDescent="0.3">
      <c r="A63" s="11"/>
      <c r="B63" s="22" t="s">
        <v>20</v>
      </c>
      <c r="C63" s="10" t="s">
        <v>30</v>
      </c>
      <c r="D63" s="19">
        <v>25356.980654518593</v>
      </c>
      <c r="E63" s="19">
        <v>27897.311033017017</v>
      </c>
      <c r="F63" s="19">
        <v>34585.962967753505</v>
      </c>
      <c r="G63" s="19">
        <v>35820.238611833294</v>
      </c>
      <c r="H63" s="19">
        <v>24915.780533362198</v>
      </c>
      <c r="I63" s="19">
        <v>32274.1212255024</v>
      </c>
      <c r="J63" s="19">
        <v>30764.980172419109</v>
      </c>
      <c r="K63" s="15"/>
      <c r="L63" s="2" t="s">
        <v>21</v>
      </c>
      <c r="M63" s="2" t="s">
        <v>30</v>
      </c>
      <c r="N63" s="3">
        <f t="shared" si="6"/>
        <v>25356.980654518593</v>
      </c>
      <c r="O63" s="3">
        <f t="shared" si="7"/>
        <v>27897.311033017017</v>
      </c>
      <c r="P63" s="3">
        <f t="shared" si="8"/>
        <v>34585.962967753505</v>
      </c>
      <c r="Q63" s="3">
        <f t="shared" si="9"/>
        <v>35820.238611833294</v>
      </c>
      <c r="R63" s="3">
        <f t="shared" si="10"/>
        <v>24915.780533362198</v>
      </c>
      <c r="S63" s="3">
        <f t="shared" si="11"/>
        <v>32274.1212255024</v>
      </c>
      <c r="T63" s="3">
        <f t="shared" si="11"/>
        <v>30764.980172419109</v>
      </c>
      <c r="V63" s="26" t="s">
        <v>21</v>
      </c>
      <c r="W63" s="2" t="s">
        <v>30</v>
      </c>
      <c r="X63" s="2">
        <f>_xlfn.RANK.EQ(Table1[[#This Row],[OLOA]],Table1[[#This Row],[OLOA]:[SSA]],1)</f>
        <v>2</v>
      </c>
      <c r="Y63" s="2">
        <f>_xlfn.RANK.EQ(Table1[[#This Row],[LOA]],Table1[[#This Row],[OLOA]:[SSA]],1)</f>
        <v>3</v>
      </c>
      <c r="Z63" s="2">
        <f>_xlfn.RANK.EQ(Table1[[#This Row],[PSO]],Table1[[#This Row],[OLOA]:[SSA]],1)</f>
        <v>6</v>
      </c>
      <c r="AA63" s="2">
        <f>_xlfn.RANK.EQ(Table1[[#This Row],[GA]],Table1[[#This Row],[OLOA]:[SSA]],1)</f>
        <v>7</v>
      </c>
      <c r="AB63" s="2">
        <f>_xlfn.RANK.EQ(Table1[[#This Row],[GSA]],Table1[[#This Row],[OLOA]:[SSA]],1)</f>
        <v>1</v>
      </c>
      <c r="AC63" s="2">
        <f>_xlfn.RANK.EQ(Table1[[#This Row],[WOA]],Table1[[#This Row],[OLOA]:[SSA]],1)</f>
        <v>5</v>
      </c>
      <c r="AD63" s="2">
        <f>_xlfn.RANK.EQ(Table1[[#This Row],[SSA]],Table1[[#This Row],[OLOA]:[SSA]],1)</f>
        <v>4</v>
      </c>
    </row>
    <row r="64" spans="1:30" x14ac:dyDescent="0.3">
      <c r="A64" s="11"/>
      <c r="B64" s="23"/>
      <c r="C64" s="11" t="s">
        <v>31</v>
      </c>
      <c r="D64" s="20">
        <v>1378.6168010371875</v>
      </c>
      <c r="E64" s="20">
        <v>1296.7696763479212</v>
      </c>
      <c r="F64" s="20">
        <v>870.97989826726109</v>
      </c>
      <c r="G64" s="20">
        <v>575.89176007115123</v>
      </c>
      <c r="H64" s="20">
        <v>1432.3265831943586</v>
      </c>
      <c r="I64" s="20">
        <v>1568.9096089401837</v>
      </c>
      <c r="J64" s="20">
        <v>1523.1520911592806</v>
      </c>
      <c r="K64" s="15"/>
      <c r="M64" s="2" t="s">
        <v>31</v>
      </c>
      <c r="N64" s="3">
        <f t="shared" ref="N64:N89" si="12">D64</f>
        <v>1378.6168010371875</v>
      </c>
      <c r="O64" s="3">
        <f t="shared" ref="O64:O89" si="13">E64</f>
        <v>1296.7696763479212</v>
      </c>
      <c r="P64" s="3">
        <f t="shared" ref="P64:P89" si="14">F64</f>
        <v>870.97989826726109</v>
      </c>
      <c r="Q64" s="3">
        <f t="shared" ref="Q64:Q89" si="15">G64</f>
        <v>575.89176007115123</v>
      </c>
      <c r="R64" s="3">
        <f t="shared" ref="R64:R89" si="16">H64</f>
        <v>1432.3265831943586</v>
      </c>
      <c r="S64" s="3">
        <f t="shared" ref="S64:T89" si="17">I64</f>
        <v>1568.9096089401837</v>
      </c>
      <c r="T64" s="3">
        <f t="shared" si="17"/>
        <v>1523.1520911592806</v>
      </c>
      <c r="V64" s="26"/>
      <c r="W64" s="2" t="s">
        <v>31</v>
      </c>
    </row>
    <row r="65" spans="1:30" x14ac:dyDescent="0.3">
      <c r="A65" s="11"/>
      <c r="B65" s="24"/>
      <c r="C65" s="6" t="s">
        <v>32</v>
      </c>
      <c r="D65" s="21">
        <v>9.4213541666666671</v>
      </c>
      <c r="E65" s="21">
        <v>3.3416666666666668</v>
      </c>
      <c r="F65" s="21">
        <v>2.5</v>
      </c>
      <c r="G65" s="21">
        <v>2.8062499999999999</v>
      </c>
      <c r="H65" s="21">
        <v>5.9223958333333337</v>
      </c>
      <c r="I65" s="21">
        <v>2.6369791666666669</v>
      </c>
      <c r="J65" s="21">
        <v>2.3927083333333332</v>
      </c>
      <c r="K65" s="16"/>
      <c r="M65" s="2" t="s">
        <v>32</v>
      </c>
      <c r="N65" s="4">
        <f t="shared" si="12"/>
        <v>9.4213541666666671</v>
      </c>
      <c r="O65" s="4">
        <f t="shared" si="13"/>
        <v>3.3416666666666668</v>
      </c>
      <c r="P65" s="4">
        <f t="shared" si="14"/>
        <v>2.5</v>
      </c>
      <c r="Q65" s="4">
        <f t="shared" si="15"/>
        <v>2.8062499999999999</v>
      </c>
      <c r="R65" s="4">
        <f t="shared" si="16"/>
        <v>5.9223958333333337</v>
      </c>
      <c r="S65" s="4">
        <f t="shared" si="17"/>
        <v>2.6369791666666669</v>
      </c>
      <c r="T65" s="4">
        <f t="shared" si="17"/>
        <v>2.3927083333333332</v>
      </c>
      <c r="V65" s="26"/>
      <c r="W65" s="2" t="s">
        <v>32</v>
      </c>
    </row>
    <row r="66" spans="1:30" x14ac:dyDescent="0.3">
      <c r="A66" s="11"/>
      <c r="B66" s="22" t="s">
        <v>21</v>
      </c>
      <c r="C66" s="10" t="s">
        <v>30</v>
      </c>
      <c r="D66" s="19">
        <v>6366.9013574887549</v>
      </c>
      <c r="E66" s="19">
        <v>7563.3136559078266</v>
      </c>
      <c r="F66" s="19">
        <v>5470.8848348293868</v>
      </c>
      <c r="G66" s="19">
        <v>8235.8462487226607</v>
      </c>
      <c r="H66" s="19">
        <v>8721.7414298769745</v>
      </c>
      <c r="I66" s="19">
        <v>5290.1183337105931</v>
      </c>
      <c r="J66" s="19">
        <v>4927.3020809856689</v>
      </c>
      <c r="K66" s="14"/>
      <c r="L66" s="2" t="s">
        <v>22</v>
      </c>
      <c r="M66" s="2" t="s">
        <v>30</v>
      </c>
      <c r="N66" s="3">
        <f t="shared" si="12"/>
        <v>6366.9013574887549</v>
      </c>
      <c r="O66" s="3">
        <f t="shared" si="13"/>
        <v>7563.3136559078266</v>
      </c>
      <c r="P66" s="3">
        <f t="shared" si="14"/>
        <v>5470.8848348293868</v>
      </c>
      <c r="Q66" s="3">
        <f t="shared" si="15"/>
        <v>8235.8462487226607</v>
      </c>
      <c r="R66" s="3">
        <f t="shared" si="16"/>
        <v>8721.7414298769745</v>
      </c>
      <c r="S66" s="3">
        <f t="shared" si="17"/>
        <v>5290.1183337105931</v>
      </c>
      <c r="T66" s="3">
        <f t="shared" si="17"/>
        <v>4927.3020809856689</v>
      </c>
      <c r="V66" s="26" t="s">
        <v>22</v>
      </c>
      <c r="W66" s="2" t="s">
        <v>30</v>
      </c>
      <c r="X66" s="2">
        <f>_xlfn.RANK.EQ(Table1[[#This Row],[OLOA]],Table1[[#This Row],[OLOA]:[SSA]],1)</f>
        <v>4</v>
      </c>
      <c r="Y66" s="2">
        <f>_xlfn.RANK.EQ(Table1[[#This Row],[LOA]],Table1[[#This Row],[OLOA]:[SSA]],1)</f>
        <v>5</v>
      </c>
      <c r="Z66" s="2">
        <f>_xlfn.RANK.EQ(Table1[[#This Row],[PSO]],Table1[[#This Row],[OLOA]:[SSA]],1)</f>
        <v>3</v>
      </c>
      <c r="AA66" s="2">
        <f>_xlfn.RANK.EQ(Table1[[#This Row],[GA]],Table1[[#This Row],[OLOA]:[SSA]],1)</f>
        <v>6</v>
      </c>
      <c r="AB66" s="2">
        <f>_xlfn.RANK.EQ(Table1[[#This Row],[GSA]],Table1[[#This Row],[OLOA]:[SSA]],1)</f>
        <v>7</v>
      </c>
      <c r="AC66" s="2">
        <f>_xlfn.RANK.EQ(Table1[[#This Row],[WOA]],Table1[[#This Row],[OLOA]:[SSA]],1)</f>
        <v>2</v>
      </c>
      <c r="AD66" s="2">
        <f>_xlfn.RANK.EQ(Table1[[#This Row],[SSA]],Table1[[#This Row],[OLOA]:[SSA]],1)</f>
        <v>1</v>
      </c>
    </row>
    <row r="67" spans="1:30" x14ac:dyDescent="0.3">
      <c r="A67" s="11"/>
      <c r="B67" s="23"/>
      <c r="C67" s="11" t="s">
        <v>31</v>
      </c>
      <c r="D67" s="20">
        <v>347.35806107924975</v>
      </c>
      <c r="E67" s="20">
        <v>534.94025684679559</v>
      </c>
      <c r="F67" s="20">
        <v>144.66037363765221</v>
      </c>
      <c r="G67" s="20">
        <v>624.68348162028997</v>
      </c>
      <c r="H67" s="20">
        <v>627.79872352800942</v>
      </c>
      <c r="I67" s="20">
        <v>255.85952330574341</v>
      </c>
      <c r="J67" s="20">
        <v>194.48889558890556</v>
      </c>
      <c r="K67" s="15"/>
      <c r="M67" s="2" t="s">
        <v>31</v>
      </c>
      <c r="N67" s="3">
        <f t="shared" si="12"/>
        <v>347.35806107924975</v>
      </c>
      <c r="O67" s="3">
        <f t="shared" si="13"/>
        <v>534.94025684679559</v>
      </c>
      <c r="P67" s="3">
        <f t="shared" si="14"/>
        <v>144.66037363765221</v>
      </c>
      <c r="Q67" s="3">
        <f t="shared" si="15"/>
        <v>624.68348162028997</v>
      </c>
      <c r="R67" s="3">
        <f t="shared" si="16"/>
        <v>627.79872352800942</v>
      </c>
      <c r="S67" s="3">
        <f t="shared" si="17"/>
        <v>255.85952330574341</v>
      </c>
      <c r="T67" s="3">
        <f t="shared" si="17"/>
        <v>194.48889558890556</v>
      </c>
      <c r="V67" s="26"/>
      <c r="W67" s="2" t="s">
        <v>31</v>
      </c>
    </row>
    <row r="68" spans="1:30" x14ac:dyDescent="0.3">
      <c r="A68" s="11"/>
      <c r="B68" s="24"/>
      <c r="C68" s="6" t="s">
        <v>32</v>
      </c>
      <c r="D68" s="21">
        <v>11.351041666666667</v>
      </c>
      <c r="E68" s="21">
        <v>3.9203125000000001</v>
      </c>
      <c r="F68" s="21">
        <v>3.2317708333333335</v>
      </c>
      <c r="G68" s="21">
        <v>3.3687499999999999</v>
      </c>
      <c r="H68" s="21">
        <v>6.4208333333333334</v>
      </c>
      <c r="I68" s="21">
        <v>3.1890624999999999</v>
      </c>
      <c r="J68" s="21">
        <v>2.9828125000000001</v>
      </c>
      <c r="K68" s="16"/>
      <c r="M68" s="2" t="s">
        <v>32</v>
      </c>
      <c r="N68" s="4">
        <f t="shared" si="12"/>
        <v>11.351041666666667</v>
      </c>
      <c r="O68" s="4">
        <f t="shared" si="13"/>
        <v>3.9203125000000001</v>
      </c>
      <c r="P68" s="4">
        <f t="shared" si="14"/>
        <v>3.2317708333333335</v>
      </c>
      <c r="Q68" s="4">
        <f t="shared" si="15"/>
        <v>3.3687499999999999</v>
      </c>
      <c r="R68" s="4">
        <f t="shared" si="16"/>
        <v>6.4208333333333334</v>
      </c>
      <c r="S68" s="4">
        <f t="shared" si="17"/>
        <v>3.1890624999999999</v>
      </c>
      <c r="T68" s="4">
        <f t="shared" si="17"/>
        <v>2.9828125000000001</v>
      </c>
      <c r="V68" s="26"/>
      <c r="W68" s="2" t="s">
        <v>32</v>
      </c>
    </row>
    <row r="69" spans="1:30" x14ac:dyDescent="0.3">
      <c r="A69" s="11"/>
      <c r="B69" s="22" t="s">
        <v>22</v>
      </c>
      <c r="C69" s="10" t="s">
        <v>30</v>
      </c>
      <c r="D69" s="19">
        <v>8097.0766438259261</v>
      </c>
      <c r="E69" s="19">
        <v>13605.264410456839</v>
      </c>
      <c r="F69" s="19">
        <v>7249.1382595584091</v>
      </c>
      <c r="G69" s="19">
        <v>13809.458495638995</v>
      </c>
      <c r="H69" s="19">
        <v>13475.131432688746</v>
      </c>
      <c r="I69" s="19">
        <v>6685.6325624946703</v>
      </c>
      <c r="J69" s="19">
        <v>6521.1560797992042</v>
      </c>
      <c r="K69" s="15"/>
      <c r="L69" s="2" t="s">
        <v>23</v>
      </c>
      <c r="M69" s="2" t="s">
        <v>30</v>
      </c>
      <c r="N69" s="3">
        <f t="shared" si="12"/>
        <v>8097.0766438259261</v>
      </c>
      <c r="O69" s="3">
        <f t="shared" si="13"/>
        <v>13605.264410456839</v>
      </c>
      <c r="P69" s="3">
        <f t="shared" si="14"/>
        <v>7249.1382595584091</v>
      </c>
      <c r="Q69" s="3">
        <f t="shared" si="15"/>
        <v>13809.458495638995</v>
      </c>
      <c r="R69" s="3">
        <f t="shared" si="16"/>
        <v>13475.131432688746</v>
      </c>
      <c r="S69" s="3">
        <f t="shared" si="17"/>
        <v>6685.6325624946703</v>
      </c>
      <c r="T69" s="3">
        <f t="shared" si="17"/>
        <v>6521.1560797992042</v>
      </c>
      <c r="V69" s="26" t="s">
        <v>23</v>
      </c>
      <c r="W69" s="2" t="s">
        <v>30</v>
      </c>
      <c r="X69" s="2">
        <f>_xlfn.RANK.EQ(Table1[[#This Row],[OLOA]],Table1[[#This Row],[OLOA]:[SSA]],1)</f>
        <v>4</v>
      </c>
      <c r="Y69" s="2">
        <f>_xlfn.RANK.EQ(Table1[[#This Row],[LOA]],Table1[[#This Row],[OLOA]:[SSA]],1)</f>
        <v>6</v>
      </c>
      <c r="Z69" s="2">
        <f>_xlfn.RANK.EQ(Table1[[#This Row],[PSO]],Table1[[#This Row],[OLOA]:[SSA]],1)</f>
        <v>3</v>
      </c>
      <c r="AA69" s="2">
        <f>_xlfn.RANK.EQ(Table1[[#This Row],[GA]],Table1[[#This Row],[OLOA]:[SSA]],1)</f>
        <v>7</v>
      </c>
      <c r="AB69" s="2">
        <f>_xlfn.RANK.EQ(Table1[[#This Row],[GSA]],Table1[[#This Row],[OLOA]:[SSA]],1)</f>
        <v>5</v>
      </c>
      <c r="AC69" s="2">
        <f>_xlfn.RANK.EQ(Table1[[#This Row],[WOA]],Table1[[#This Row],[OLOA]:[SSA]],1)</f>
        <v>2</v>
      </c>
      <c r="AD69" s="2">
        <f>_xlfn.RANK.EQ(Table1[[#This Row],[SSA]],Table1[[#This Row],[OLOA]:[SSA]],1)</f>
        <v>1</v>
      </c>
    </row>
    <row r="70" spans="1:30" x14ac:dyDescent="0.3">
      <c r="A70" s="11"/>
      <c r="B70" s="23"/>
      <c r="C70" s="11" t="s">
        <v>31</v>
      </c>
      <c r="D70" s="20">
        <v>588.93359904858335</v>
      </c>
      <c r="E70" s="20">
        <v>1069.4473605934015</v>
      </c>
      <c r="F70" s="20">
        <v>446.01938398776747</v>
      </c>
      <c r="G70" s="20">
        <v>1173.8258761525751</v>
      </c>
      <c r="H70" s="20">
        <v>535.62076967053201</v>
      </c>
      <c r="I70" s="20">
        <v>367.36091257510896</v>
      </c>
      <c r="J70" s="20">
        <v>345.74888242097904</v>
      </c>
      <c r="K70" s="15"/>
      <c r="M70" s="2" t="s">
        <v>31</v>
      </c>
      <c r="N70" s="3">
        <f t="shared" si="12"/>
        <v>588.93359904858335</v>
      </c>
      <c r="O70" s="3">
        <f t="shared" si="13"/>
        <v>1069.4473605934015</v>
      </c>
      <c r="P70" s="3">
        <f t="shared" si="14"/>
        <v>446.01938398776747</v>
      </c>
      <c r="Q70" s="3">
        <f t="shared" si="15"/>
        <v>1173.8258761525751</v>
      </c>
      <c r="R70" s="3">
        <f t="shared" si="16"/>
        <v>535.62076967053201</v>
      </c>
      <c r="S70" s="3">
        <f t="shared" si="17"/>
        <v>367.36091257510896</v>
      </c>
      <c r="T70" s="3">
        <f t="shared" si="17"/>
        <v>345.74888242097904</v>
      </c>
      <c r="V70" s="26"/>
      <c r="W70" s="2" t="s">
        <v>31</v>
      </c>
    </row>
    <row r="71" spans="1:30" x14ac:dyDescent="0.3">
      <c r="A71" s="11"/>
      <c r="B71" s="24"/>
      <c r="C71" s="6" t="s">
        <v>32</v>
      </c>
      <c r="D71" s="21">
        <v>12.005729166666667</v>
      </c>
      <c r="E71" s="21">
        <v>3.9750000000000001</v>
      </c>
      <c r="F71" s="21">
        <v>3.2312500000000002</v>
      </c>
      <c r="G71" s="21">
        <v>3.5072916666666667</v>
      </c>
      <c r="H71" s="21">
        <v>6.6177083333333337</v>
      </c>
      <c r="I71" s="21">
        <v>3.3661458333333334</v>
      </c>
      <c r="J71" s="21">
        <v>3.1473958333333334</v>
      </c>
      <c r="K71" s="16"/>
      <c r="M71" s="2" t="s">
        <v>32</v>
      </c>
      <c r="N71" s="4">
        <f t="shared" si="12"/>
        <v>12.005729166666667</v>
      </c>
      <c r="O71" s="4">
        <f t="shared" si="13"/>
        <v>3.9750000000000001</v>
      </c>
      <c r="P71" s="4">
        <f t="shared" si="14"/>
        <v>3.2312500000000002</v>
      </c>
      <c r="Q71" s="4">
        <f t="shared" si="15"/>
        <v>3.5072916666666667</v>
      </c>
      <c r="R71" s="4">
        <f t="shared" si="16"/>
        <v>6.6177083333333337</v>
      </c>
      <c r="S71" s="4">
        <f t="shared" si="17"/>
        <v>3.3661458333333334</v>
      </c>
      <c r="T71" s="4">
        <f t="shared" si="17"/>
        <v>3.1473958333333334</v>
      </c>
      <c r="V71" s="26"/>
      <c r="W71" s="2" t="s">
        <v>32</v>
      </c>
    </row>
    <row r="72" spans="1:30" x14ac:dyDescent="0.3">
      <c r="A72" s="11"/>
      <c r="B72" s="22" t="s">
        <v>23</v>
      </c>
      <c r="C72" s="10" t="s">
        <v>30</v>
      </c>
      <c r="D72" s="19">
        <v>6290.156961610247</v>
      </c>
      <c r="E72" s="19">
        <v>31415.990572152092</v>
      </c>
      <c r="F72" s="19">
        <v>133851.12112052881</v>
      </c>
      <c r="G72" s="19">
        <v>136133.08911345541</v>
      </c>
      <c r="H72" s="19">
        <v>20430.565661260112</v>
      </c>
      <c r="I72" s="19">
        <v>10894.192771213382</v>
      </c>
      <c r="J72" s="19">
        <v>18372.356620092061</v>
      </c>
      <c r="K72" s="15"/>
      <c r="L72" s="2" t="s">
        <v>24</v>
      </c>
      <c r="M72" s="2" t="s">
        <v>30</v>
      </c>
      <c r="N72" s="3">
        <f t="shared" si="12"/>
        <v>6290.156961610247</v>
      </c>
      <c r="O72" s="3">
        <f t="shared" si="13"/>
        <v>31415.990572152092</v>
      </c>
      <c r="P72" s="3">
        <f t="shared" si="14"/>
        <v>133851.12112052881</v>
      </c>
      <c r="Q72" s="3">
        <f t="shared" si="15"/>
        <v>136133.08911345541</v>
      </c>
      <c r="R72" s="3">
        <f t="shared" si="16"/>
        <v>20430.565661260112</v>
      </c>
      <c r="S72" s="3">
        <f t="shared" si="17"/>
        <v>10894.192771213382</v>
      </c>
      <c r="T72" s="3">
        <f t="shared" si="17"/>
        <v>18372.356620092061</v>
      </c>
      <c r="V72" s="26" t="s">
        <v>24</v>
      </c>
      <c r="W72" s="2" t="s">
        <v>30</v>
      </c>
      <c r="X72" s="2">
        <f>_xlfn.RANK.EQ(Table1[[#This Row],[OLOA]],Table1[[#This Row],[OLOA]:[SSA]],1)</f>
        <v>1</v>
      </c>
      <c r="Y72" s="2">
        <f>_xlfn.RANK.EQ(Table1[[#This Row],[LOA]],Table1[[#This Row],[OLOA]:[SSA]],1)</f>
        <v>5</v>
      </c>
      <c r="Z72" s="2">
        <f>_xlfn.RANK.EQ(Table1[[#This Row],[PSO]],Table1[[#This Row],[OLOA]:[SSA]],1)</f>
        <v>6</v>
      </c>
      <c r="AA72" s="2">
        <f>_xlfn.RANK.EQ(Table1[[#This Row],[GA]],Table1[[#This Row],[OLOA]:[SSA]],1)</f>
        <v>7</v>
      </c>
      <c r="AB72" s="2">
        <f>_xlfn.RANK.EQ(Table1[[#This Row],[GSA]],Table1[[#This Row],[OLOA]:[SSA]],1)</f>
        <v>4</v>
      </c>
      <c r="AC72" s="2">
        <f>_xlfn.RANK.EQ(Table1[[#This Row],[WOA]],Table1[[#This Row],[OLOA]:[SSA]],1)</f>
        <v>2</v>
      </c>
      <c r="AD72" s="2">
        <f>_xlfn.RANK.EQ(Table1[[#This Row],[SSA]],Table1[[#This Row],[OLOA]:[SSA]],1)</f>
        <v>3</v>
      </c>
    </row>
    <row r="73" spans="1:30" x14ac:dyDescent="0.3">
      <c r="A73" s="11"/>
      <c r="B73" s="23"/>
      <c r="C73" s="11" t="s">
        <v>31</v>
      </c>
      <c r="D73" s="20">
        <v>392.63332581976772</v>
      </c>
      <c r="E73" s="20">
        <v>3874.6035256576497</v>
      </c>
      <c r="F73" s="20">
        <v>14258.286334576127</v>
      </c>
      <c r="G73" s="20">
        <v>16216.47600253464</v>
      </c>
      <c r="H73" s="20">
        <v>1874.6337052555828</v>
      </c>
      <c r="I73" s="20">
        <v>1092.5630784734171</v>
      </c>
      <c r="J73" s="20">
        <v>2052.4030988762324</v>
      </c>
      <c r="K73" s="15"/>
      <c r="M73" s="2" t="s">
        <v>31</v>
      </c>
      <c r="N73" s="3">
        <f t="shared" si="12"/>
        <v>392.63332581976772</v>
      </c>
      <c r="O73" s="3">
        <f t="shared" si="13"/>
        <v>3874.6035256576497</v>
      </c>
      <c r="P73" s="3">
        <f t="shared" si="14"/>
        <v>14258.286334576127</v>
      </c>
      <c r="Q73" s="3">
        <f t="shared" si="15"/>
        <v>16216.47600253464</v>
      </c>
      <c r="R73" s="3">
        <f t="shared" si="16"/>
        <v>1874.6337052555828</v>
      </c>
      <c r="S73" s="3">
        <f t="shared" si="17"/>
        <v>1092.5630784734171</v>
      </c>
      <c r="T73" s="3">
        <f t="shared" si="17"/>
        <v>2052.4030988762324</v>
      </c>
      <c r="V73" s="26"/>
      <c r="W73" s="2" t="s">
        <v>31</v>
      </c>
    </row>
    <row r="74" spans="1:30" x14ac:dyDescent="0.3">
      <c r="A74" s="11"/>
      <c r="B74" s="24"/>
      <c r="C74" s="6" t="s">
        <v>32</v>
      </c>
      <c r="D74" s="21">
        <v>12.510937500000001</v>
      </c>
      <c r="E74" s="21">
        <v>4.6463541666666668</v>
      </c>
      <c r="F74" s="21">
        <v>3.5125000000000002</v>
      </c>
      <c r="G74" s="21">
        <v>3.7020833333333334</v>
      </c>
      <c r="H74" s="21">
        <v>6.8661458333333334</v>
      </c>
      <c r="I74" s="21">
        <v>3.4989583333333334</v>
      </c>
      <c r="J74" s="21">
        <v>3.3619791666666665</v>
      </c>
      <c r="K74" s="16"/>
      <c r="M74" s="2" t="s">
        <v>32</v>
      </c>
      <c r="N74" s="4">
        <f t="shared" si="12"/>
        <v>12.510937500000001</v>
      </c>
      <c r="O74" s="4">
        <f t="shared" si="13"/>
        <v>4.6463541666666668</v>
      </c>
      <c r="P74" s="4">
        <f t="shared" si="14"/>
        <v>3.5125000000000002</v>
      </c>
      <c r="Q74" s="4">
        <f t="shared" si="15"/>
        <v>3.7020833333333334</v>
      </c>
      <c r="R74" s="4">
        <f t="shared" si="16"/>
        <v>6.8661458333333334</v>
      </c>
      <c r="S74" s="4">
        <f t="shared" si="17"/>
        <v>3.4989583333333334</v>
      </c>
      <c r="T74" s="4">
        <f t="shared" si="17"/>
        <v>3.3619791666666665</v>
      </c>
      <c r="V74" s="26"/>
      <c r="W74" s="2" t="s">
        <v>32</v>
      </c>
    </row>
    <row r="75" spans="1:30" x14ac:dyDescent="0.3">
      <c r="A75" s="11"/>
      <c r="B75" s="22" t="s">
        <v>24</v>
      </c>
      <c r="C75" s="10" t="s">
        <v>30</v>
      </c>
      <c r="D75" s="19">
        <v>33134.845832184321</v>
      </c>
      <c r="E75" s="19">
        <v>56678.9186465893</v>
      </c>
      <c r="F75" s="19">
        <v>44351.489506630991</v>
      </c>
      <c r="G75" s="19">
        <v>92208.926877789985</v>
      </c>
      <c r="H75" s="19">
        <v>46176.089296380364</v>
      </c>
      <c r="I75" s="19">
        <v>38764.519086976885</v>
      </c>
      <c r="J75" s="19">
        <v>41490.65064438877</v>
      </c>
      <c r="K75" s="14"/>
      <c r="L75" s="2" t="s">
        <v>25</v>
      </c>
      <c r="M75" s="2" t="s">
        <v>30</v>
      </c>
      <c r="N75" s="3">
        <f t="shared" si="12"/>
        <v>33134.845832184321</v>
      </c>
      <c r="O75" s="3">
        <f t="shared" si="13"/>
        <v>56678.9186465893</v>
      </c>
      <c r="P75" s="3">
        <f t="shared" si="14"/>
        <v>44351.489506630991</v>
      </c>
      <c r="Q75" s="3">
        <f t="shared" si="15"/>
        <v>92208.926877789985</v>
      </c>
      <c r="R75" s="3">
        <f t="shared" si="16"/>
        <v>46176.089296380364</v>
      </c>
      <c r="S75" s="3">
        <f t="shared" si="17"/>
        <v>38764.519086976885</v>
      </c>
      <c r="T75" s="3">
        <f t="shared" si="17"/>
        <v>41490.65064438877</v>
      </c>
      <c r="V75" s="26" t="s">
        <v>25</v>
      </c>
      <c r="W75" s="2" t="s">
        <v>30</v>
      </c>
      <c r="X75" s="2">
        <f>_xlfn.RANK.EQ(Table1[[#This Row],[OLOA]],Table1[[#This Row],[OLOA]:[SSA]],1)</f>
        <v>1</v>
      </c>
      <c r="Y75" s="2">
        <f>_xlfn.RANK.EQ(Table1[[#This Row],[LOA]],Table1[[#This Row],[OLOA]:[SSA]],1)</f>
        <v>6</v>
      </c>
      <c r="Z75" s="2">
        <f>_xlfn.RANK.EQ(Table1[[#This Row],[PSO]],Table1[[#This Row],[OLOA]:[SSA]],1)</f>
        <v>4</v>
      </c>
      <c r="AA75" s="2">
        <f>_xlfn.RANK.EQ(Table1[[#This Row],[GA]],Table1[[#This Row],[OLOA]:[SSA]],1)</f>
        <v>7</v>
      </c>
      <c r="AB75" s="2">
        <f>_xlfn.RANK.EQ(Table1[[#This Row],[GSA]],Table1[[#This Row],[OLOA]:[SSA]],1)</f>
        <v>5</v>
      </c>
      <c r="AC75" s="2">
        <f>_xlfn.RANK.EQ(Table1[[#This Row],[WOA]],Table1[[#This Row],[OLOA]:[SSA]],1)</f>
        <v>2</v>
      </c>
      <c r="AD75" s="2">
        <f>_xlfn.RANK.EQ(Table1[[#This Row],[SSA]],Table1[[#This Row],[OLOA]:[SSA]],1)</f>
        <v>3</v>
      </c>
    </row>
    <row r="76" spans="1:30" x14ac:dyDescent="0.3">
      <c r="A76" s="11"/>
      <c r="B76" s="23"/>
      <c r="C76" s="11" t="s">
        <v>31</v>
      </c>
      <c r="D76" s="20">
        <v>2319.941339373509</v>
      </c>
      <c r="E76" s="20">
        <v>4919.9424114008143</v>
      </c>
      <c r="F76" s="20">
        <v>4495.4804334336259</v>
      </c>
      <c r="G76" s="20">
        <v>9949.3018483948945</v>
      </c>
      <c r="H76" s="20">
        <v>1933.3067230650206</v>
      </c>
      <c r="I76" s="20">
        <v>3843.4156908659847</v>
      </c>
      <c r="J76" s="20">
        <v>3982.0167440613227</v>
      </c>
      <c r="K76" s="15"/>
      <c r="M76" s="2" t="s">
        <v>31</v>
      </c>
      <c r="N76" s="3">
        <f t="shared" si="12"/>
        <v>2319.941339373509</v>
      </c>
      <c r="O76" s="3">
        <f t="shared" si="13"/>
        <v>4919.9424114008143</v>
      </c>
      <c r="P76" s="3">
        <f t="shared" si="14"/>
        <v>4495.4804334336259</v>
      </c>
      <c r="Q76" s="3">
        <f t="shared" si="15"/>
        <v>9949.3018483948945</v>
      </c>
      <c r="R76" s="3">
        <f t="shared" si="16"/>
        <v>1933.3067230650206</v>
      </c>
      <c r="S76" s="3">
        <f t="shared" si="17"/>
        <v>3843.4156908659847</v>
      </c>
      <c r="T76" s="3">
        <f t="shared" si="17"/>
        <v>3982.0167440613227</v>
      </c>
      <c r="V76" s="26"/>
      <c r="W76" s="2" t="s">
        <v>31</v>
      </c>
    </row>
    <row r="77" spans="1:30" x14ac:dyDescent="0.3">
      <c r="A77" s="11"/>
      <c r="B77" s="24"/>
      <c r="C77" s="6" t="s">
        <v>32</v>
      </c>
      <c r="D77" s="21">
        <v>13.74375</v>
      </c>
      <c r="E77" s="21">
        <v>4.7072916666666664</v>
      </c>
      <c r="F77" s="21">
        <v>3.8645833333333335</v>
      </c>
      <c r="G77" s="21">
        <v>4.1651041666666666</v>
      </c>
      <c r="H77" s="21">
        <v>6.9874999999999998</v>
      </c>
      <c r="I77" s="21">
        <v>4.177083333333333</v>
      </c>
      <c r="J77" s="21">
        <v>4.0968749999999998</v>
      </c>
      <c r="K77" s="16"/>
      <c r="M77" s="2" t="s">
        <v>32</v>
      </c>
      <c r="N77" s="4">
        <f t="shared" si="12"/>
        <v>13.74375</v>
      </c>
      <c r="O77" s="4">
        <f t="shared" si="13"/>
        <v>4.7072916666666664</v>
      </c>
      <c r="P77" s="4">
        <f t="shared" si="14"/>
        <v>3.8645833333333335</v>
      </c>
      <c r="Q77" s="4">
        <f t="shared" si="15"/>
        <v>4.1651041666666666</v>
      </c>
      <c r="R77" s="4">
        <f t="shared" si="16"/>
        <v>6.9874999999999998</v>
      </c>
      <c r="S77" s="4">
        <f t="shared" si="17"/>
        <v>4.177083333333333</v>
      </c>
      <c r="T77" s="4">
        <f t="shared" si="17"/>
        <v>4.0968749999999998</v>
      </c>
      <c r="V77" s="26"/>
      <c r="W77" s="2" t="s">
        <v>32</v>
      </c>
    </row>
    <row r="78" spans="1:30" x14ac:dyDescent="0.3">
      <c r="A78" s="11"/>
      <c r="B78" s="22" t="s">
        <v>25</v>
      </c>
      <c r="C78" s="10" t="s">
        <v>30</v>
      </c>
      <c r="D78" s="19">
        <v>11837.250691398049</v>
      </c>
      <c r="E78" s="19">
        <v>14885.906149825552</v>
      </c>
      <c r="F78" s="19">
        <v>6842.876768619376</v>
      </c>
      <c r="G78" s="19">
        <v>16711.177130644573</v>
      </c>
      <c r="H78" s="19">
        <v>16675.313231689452</v>
      </c>
      <c r="I78" s="19">
        <v>6336.1317731929148</v>
      </c>
      <c r="J78" s="19">
        <v>6648.1676314969682</v>
      </c>
      <c r="K78" s="15"/>
      <c r="L78" s="2" t="s">
        <v>26</v>
      </c>
      <c r="M78" s="2" t="s">
        <v>30</v>
      </c>
      <c r="N78" s="3">
        <f t="shared" si="12"/>
        <v>11837.250691398049</v>
      </c>
      <c r="O78" s="3">
        <f t="shared" si="13"/>
        <v>14885.906149825552</v>
      </c>
      <c r="P78" s="3">
        <f t="shared" si="14"/>
        <v>6842.876768619376</v>
      </c>
      <c r="Q78" s="3">
        <f t="shared" si="15"/>
        <v>16711.177130644573</v>
      </c>
      <c r="R78" s="3">
        <f t="shared" si="16"/>
        <v>16675.313231689452</v>
      </c>
      <c r="S78" s="3">
        <f t="shared" si="17"/>
        <v>6336.1317731929148</v>
      </c>
      <c r="T78" s="3">
        <f t="shared" si="17"/>
        <v>6648.1676314969682</v>
      </c>
      <c r="V78" s="26" t="s">
        <v>26</v>
      </c>
      <c r="W78" s="2" t="s">
        <v>30</v>
      </c>
      <c r="X78" s="2">
        <f>_xlfn.RANK.EQ(Table1[[#This Row],[OLOA]],Table1[[#This Row],[OLOA]:[SSA]],1)</f>
        <v>4</v>
      </c>
      <c r="Y78" s="2">
        <f>_xlfn.RANK.EQ(Table1[[#This Row],[LOA]],Table1[[#This Row],[OLOA]:[SSA]],1)</f>
        <v>5</v>
      </c>
      <c r="Z78" s="2">
        <f>_xlfn.RANK.EQ(Table1[[#This Row],[PSO]],Table1[[#This Row],[OLOA]:[SSA]],1)</f>
        <v>3</v>
      </c>
      <c r="AA78" s="2">
        <f>_xlfn.RANK.EQ(Table1[[#This Row],[GA]],Table1[[#This Row],[OLOA]:[SSA]],1)</f>
        <v>7</v>
      </c>
      <c r="AB78" s="2">
        <f>_xlfn.RANK.EQ(Table1[[#This Row],[GSA]],Table1[[#This Row],[OLOA]:[SSA]],1)</f>
        <v>6</v>
      </c>
      <c r="AC78" s="2">
        <f>_xlfn.RANK.EQ(Table1[[#This Row],[WOA]],Table1[[#This Row],[OLOA]:[SSA]],1)</f>
        <v>1</v>
      </c>
      <c r="AD78" s="2">
        <f>_xlfn.RANK.EQ(Table1[[#This Row],[SSA]],Table1[[#This Row],[OLOA]:[SSA]],1)</f>
        <v>2</v>
      </c>
    </row>
    <row r="79" spans="1:30" x14ac:dyDescent="0.3">
      <c r="A79" s="11"/>
      <c r="B79" s="23"/>
      <c r="C79" s="11" t="s">
        <v>31</v>
      </c>
      <c r="D79" s="20">
        <v>1755.3843384837596</v>
      </c>
      <c r="E79" s="20">
        <v>1441.5671306046722</v>
      </c>
      <c r="F79" s="20">
        <v>725.32558112437403</v>
      </c>
      <c r="G79" s="20">
        <v>1398.0792316510426</v>
      </c>
      <c r="H79" s="20">
        <v>1015.7959384759583</v>
      </c>
      <c r="I79" s="20">
        <v>740.70602824503862</v>
      </c>
      <c r="J79" s="20">
        <v>844.97380823850699</v>
      </c>
      <c r="K79" s="15"/>
      <c r="M79" s="2" t="s">
        <v>31</v>
      </c>
      <c r="N79" s="3">
        <f t="shared" si="12"/>
        <v>1755.3843384837596</v>
      </c>
      <c r="O79" s="3">
        <f t="shared" si="13"/>
        <v>1441.5671306046722</v>
      </c>
      <c r="P79" s="3">
        <f t="shared" si="14"/>
        <v>725.32558112437403</v>
      </c>
      <c r="Q79" s="3">
        <f t="shared" si="15"/>
        <v>1398.0792316510426</v>
      </c>
      <c r="R79" s="3">
        <f t="shared" si="16"/>
        <v>1015.7959384759583</v>
      </c>
      <c r="S79" s="3">
        <f t="shared" si="17"/>
        <v>740.70602824503862</v>
      </c>
      <c r="T79" s="3">
        <f t="shared" si="17"/>
        <v>844.97380823850699</v>
      </c>
      <c r="V79" s="26"/>
      <c r="W79" s="2" t="s">
        <v>31</v>
      </c>
    </row>
    <row r="80" spans="1:30" x14ac:dyDescent="0.3">
      <c r="A80" s="11"/>
      <c r="B80" s="24"/>
      <c r="C80" s="6" t="s">
        <v>32</v>
      </c>
      <c r="D80" s="21">
        <v>17.416145833333335</v>
      </c>
      <c r="E80" s="21">
        <v>5.880208333333333</v>
      </c>
      <c r="F80" s="21">
        <v>4.5921874999999996</v>
      </c>
      <c r="G80" s="21">
        <v>4.8895833333333334</v>
      </c>
      <c r="H80" s="21">
        <v>7.9286458333333334</v>
      </c>
      <c r="I80" s="21">
        <v>4.8140625000000004</v>
      </c>
      <c r="J80" s="21">
        <v>4.6213541666666664</v>
      </c>
      <c r="K80" s="16"/>
      <c r="M80" s="2" t="s">
        <v>32</v>
      </c>
      <c r="N80" s="4">
        <f t="shared" si="12"/>
        <v>17.416145833333335</v>
      </c>
      <c r="O80" s="4">
        <f t="shared" si="13"/>
        <v>5.880208333333333</v>
      </c>
      <c r="P80" s="4">
        <f t="shared" si="14"/>
        <v>4.5921874999999996</v>
      </c>
      <c r="Q80" s="4">
        <f t="shared" si="15"/>
        <v>4.8895833333333334</v>
      </c>
      <c r="R80" s="4">
        <f t="shared" si="16"/>
        <v>7.9286458333333334</v>
      </c>
      <c r="S80" s="4">
        <f t="shared" si="17"/>
        <v>4.8140625000000004</v>
      </c>
      <c r="T80" s="4">
        <f t="shared" si="17"/>
        <v>4.6213541666666664</v>
      </c>
      <c r="V80" s="26"/>
      <c r="W80" s="2" t="s">
        <v>32</v>
      </c>
    </row>
    <row r="81" spans="1:30" x14ac:dyDescent="0.3">
      <c r="A81" s="11"/>
      <c r="B81" s="22" t="s">
        <v>26</v>
      </c>
      <c r="C81" s="10" t="s">
        <v>30</v>
      </c>
      <c r="D81" s="19">
        <v>10304.467140360266</v>
      </c>
      <c r="E81" s="19">
        <v>36391.463577318274</v>
      </c>
      <c r="F81" s="19">
        <v>36432.053514996871</v>
      </c>
      <c r="G81" s="19">
        <v>72028.195698990079</v>
      </c>
      <c r="H81" s="19">
        <v>27560.305527577901</v>
      </c>
      <c r="I81" s="19">
        <v>14583.815509283828</v>
      </c>
      <c r="J81" s="19">
        <v>23169.238158038333</v>
      </c>
      <c r="K81" s="14"/>
      <c r="L81" s="2" t="s">
        <v>27</v>
      </c>
      <c r="M81" s="2" t="s">
        <v>30</v>
      </c>
      <c r="N81" s="3">
        <f t="shared" si="12"/>
        <v>10304.467140360266</v>
      </c>
      <c r="O81" s="3">
        <f t="shared" si="13"/>
        <v>36391.463577318274</v>
      </c>
      <c r="P81" s="3">
        <f t="shared" si="14"/>
        <v>36432.053514996871</v>
      </c>
      <c r="Q81" s="3">
        <f t="shared" si="15"/>
        <v>72028.195698990079</v>
      </c>
      <c r="R81" s="3">
        <f t="shared" si="16"/>
        <v>27560.305527577901</v>
      </c>
      <c r="S81" s="3">
        <f t="shared" si="17"/>
        <v>14583.815509283828</v>
      </c>
      <c r="T81" s="3">
        <f t="shared" si="17"/>
        <v>23169.238158038333</v>
      </c>
      <c r="V81" s="26" t="s">
        <v>27</v>
      </c>
      <c r="W81" s="2" t="s">
        <v>30</v>
      </c>
      <c r="X81" s="2">
        <f>_xlfn.RANK.EQ(Table1[[#This Row],[OLOA]],Table1[[#This Row],[OLOA]:[SSA]],1)</f>
        <v>1</v>
      </c>
      <c r="Y81" s="2">
        <f>_xlfn.RANK.EQ(Table1[[#This Row],[LOA]],Table1[[#This Row],[OLOA]:[SSA]],1)</f>
        <v>5</v>
      </c>
      <c r="Z81" s="2">
        <f>_xlfn.RANK.EQ(Table1[[#This Row],[PSO]],Table1[[#This Row],[OLOA]:[SSA]],1)</f>
        <v>6</v>
      </c>
      <c r="AA81" s="2">
        <f>_xlfn.RANK.EQ(Table1[[#This Row],[GA]],Table1[[#This Row],[OLOA]:[SSA]],1)</f>
        <v>7</v>
      </c>
      <c r="AB81" s="2">
        <f>_xlfn.RANK.EQ(Table1[[#This Row],[GSA]],Table1[[#This Row],[OLOA]:[SSA]],1)</f>
        <v>4</v>
      </c>
      <c r="AC81" s="2">
        <f>_xlfn.RANK.EQ(Table1[[#This Row],[WOA]],Table1[[#This Row],[OLOA]:[SSA]],1)</f>
        <v>2</v>
      </c>
      <c r="AD81" s="2">
        <f>_xlfn.RANK.EQ(Table1[[#This Row],[SSA]],Table1[[#This Row],[OLOA]:[SSA]],1)</f>
        <v>3</v>
      </c>
    </row>
    <row r="82" spans="1:30" x14ac:dyDescent="0.3">
      <c r="A82" s="11"/>
      <c r="B82" s="23"/>
      <c r="C82" s="11" t="s">
        <v>31</v>
      </c>
      <c r="D82" s="20">
        <v>719.8595893268274</v>
      </c>
      <c r="E82" s="20">
        <v>3755.3723348247836</v>
      </c>
      <c r="F82" s="20">
        <v>4947.4374285600934</v>
      </c>
      <c r="G82" s="20">
        <v>6510.8700655894963</v>
      </c>
      <c r="H82" s="20">
        <v>1480.1486812224575</v>
      </c>
      <c r="I82" s="20">
        <v>1167.5206084462095</v>
      </c>
      <c r="J82" s="20">
        <v>2584.2404960606673</v>
      </c>
      <c r="K82" s="15"/>
      <c r="M82" s="2" t="s">
        <v>31</v>
      </c>
      <c r="N82" s="3">
        <f t="shared" si="12"/>
        <v>719.8595893268274</v>
      </c>
      <c r="O82" s="3">
        <f t="shared" si="13"/>
        <v>3755.3723348247836</v>
      </c>
      <c r="P82" s="3">
        <f t="shared" si="14"/>
        <v>4947.4374285600934</v>
      </c>
      <c r="Q82" s="3">
        <f t="shared" si="15"/>
        <v>6510.8700655894963</v>
      </c>
      <c r="R82" s="3">
        <f t="shared" si="16"/>
        <v>1480.1486812224575</v>
      </c>
      <c r="S82" s="3">
        <f t="shared" si="17"/>
        <v>1167.5206084462095</v>
      </c>
      <c r="T82" s="3">
        <f t="shared" si="17"/>
        <v>2584.2404960606673</v>
      </c>
      <c r="V82" s="26"/>
      <c r="W82" s="2" t="s">
        <v>31</v>
      </c>
    </row>
    <row r="83" spans="1:30" x14ac:dyDescent="0.3">
      <c r="A83" s="11"/>
      <c r="B83" s="24"/>
      <c r="C83" s="6" t="s">
        <v>32</v>
      </c>
      <c r="D83" s="21">
        <v>15.8375</v>
      </c>
      <c r="E83" s="21">
        <v>5.2880208333333334</v>
      </c>
      <c r="F83" s="21">
        <v>4.2588541666666666</v>
      </c>
      <c r="G83" s="21">
        <v>4.5015625000000004</v>
      </c>
      <c r="H83" s="21">
        <v>7.5380208333333334</v>
      </c>
      <c r="I83" s="21">
        <v>4.3125</v>
      </c>
      <c r="J83" s="21">
        <v>4.1963541666666666</v>
      </c>
      <c r="K83" s="16"/>
      <c r="M83" s="2" t="s">
        <v>32</v>
      </c>
      <c r="N83" s="4">
        <f t="shared" si="12"/>
        <v>15.8375</v>
      </c>
      <c r="O83" s="4">
        <f t="shared" si="13"/>
        <v>5.2880208333333334</v>
      </c>
      <c r="P83" s="4">
        <f t="shared" si="14"/>
        <v>4.2588541666666666</v>
      </c>
      <c r="Q83" s="4">
        <f t="shared" si="15"/>
        <v>4.5015625000000004</v>
      </c>
      <c r="R83" s="4">
        <f t="shared" si="16"/>
        <v>7.5380208333333334</v>
      </c>
      <c r="S83" s="4">
        <f t="shared" si="17"/>
        <v>4.3125</v>
      </c>
      <c r="T83" s="4">
        <f t="shared" si="17"/>
        <v>4.1963541666666666</v>
      </c>
      <c r="V83" s="26"/>
      <c r="W83" s="2" t="s">
        <v>32</v>
      </c>
    </row>
    <row r="84" spans="1:30" x14ac:dyDescent="0.3">
      <c r="A84" s="11"/>
      <c r="B84" s="22" t="s">
        <v>27</v>
      </c>
      <c r="C84" s="10" t="s">
        <v>30</v>
      </c>
      <c r="D84" s="19">
        <v>14025.105823766806</v>
      </c>
      <c r="E84" s="19">
        <v>547075.04562215263</v>
      </c>
      <c r="F84" s="19">
        <v>400170.78444124857</v>
      </c>
      <c r="G84" s="19">
        <v>27467309.042294618</v>
      </c>
      <c r="H84" s="19">
        <v>274830.78812000476</v>
      </c>
      <c r="I84" s="19">
        <v>20340.904578455316</v>
      </c>
      <c r="J84" s="19">
        <v>21047.171271619514</v>
      </c>
      <c r="K84" s="15"/>
      <c r="L84" s="2" t="s">
        <v>28</v>
      </c>
      <c r="M84" s="2" t="s">
        <v>30</v>
      </c>
      <c r="N84" s="3">
        <f t="shared" si="12"/>
        <v>14025.105823766806</v>
      </c>
      <c r="O84" s="3">
        <f t="shared" si="13"/>
        <v>547075.04562215263</v>
      </c>
      <c r="P84" s="3">
        <f t="shared" si="14"/>
        <v>400170.78444124857</v>
      </c>
      <c r="Q84" s="3">
        <f t="shared" si="15"/>
        <v>27467309.042294618</v>
      </c>
      <c r="R84" s="3">
        <f t="shared" si="16"/>
        <v>274830.78812000476</v>
      </c>
      <c r="S84" s="3">
        <f t="shared" si="17"/>
        <v>20340.904578455316</v>
      </c>
      <c r="T84" s="3">
        <f t="shared" si="17"/>
        <v>21047.171271619514</v>
      </c>
      <c r="V84" s="26" t="s">
        <v>28</v>
      </c>
      <c r="W84" s="2" t="s">
        <v>30</v>
      </c>
      <c r="X84" s="2">
        <f>_xlfn.RANK.EQ(Table1[[#This Row],[OLOA]],Table1[[#This Row],[OLOA]:[SSA]],1)</f>
        <v>1</v>
      </c>
      <c r="Y84" s="2">
        <f>_xlfn.RANK.EQ(Table1[[#This Row],[LOA]],Table1[[#This Row],[OLOA]:[SSA]],1)</f>
        <v>6</v>
      </c>
      <c r="Z84" s="2">
        <f>_xlfn.RANK.EQ(Table1[[#This Row],[PSO]],Table1[[#This Row],[OLOA]:[SSA]],1)</f>
        <v>5</v>
      </c>
      <c r="AA84" s="2">
        <f>_xlfn.RANK.EQ(Table1[[#This Row],[GA]],Table1[[#This Row],[OLOA]:[SSA]],1)</f>
        <v>7</v>
      </c>
      <c r="AB84" s="2">
        <f>_xlfn.RANK.EQ(Table1[[#This Row],[GSA]],Table1[[#This Row],[OLOA]:[SSA]],1)</f>
        <v>4</v>
      </c>
      <c r="AC84" s="2">
        <f>_xlfn.RANK.EQ(Table1[[#This Row],[WOA]],Table1[[#This Row],[OLOA]:[SSA]],1)</f>
        <v>2</v>
      </c>
      <c r="AD84" s="2">
        <f>_xlfn.RANK.EQ(Table1[[#This Row],[SSA]],Table1[[#This Row],[OLOA]:[SSA]],1)</f>
        <v>3</v>
      </c>
    </row>
    <row r="85" spans="1:30" x14ac:dyDescent="0.3">
      <c r="A85" s="11"/>
      <c r="B85" s="23"/>
      <c r="C85" s="11" t="s">
        <v>31</v>
      </c>
      <c r="D85" s="20">
        <v>1076.7067191264771</v>
      </c>
      <c r="E85" s="20">
        <v>768655.41093001957</v>
      </c>
      <c r="F85" s="20">
        <v>266517.51758481783</v>
      </c>
      <c r="G85" s="20">
        <v>21849304.891154438</v>
      </c>
      <c r="H85" s="20">
        <v>155373.13643872767</v>
      </c>
      <c r="I85" s="20">
        <v>3636.8752537397986</v>
      </c>
      <c r="J85" s="20">
        <v>5211.1091686899954</v>
      </c>
      <c r="K85" s="15"/>
      <c r="M85" s="2" t="s">
        <v>31</v>
      </c>
      <c r="N85" s="3">
        <f t="shared" si="12"/>
        <v>1076.7067191264771</v>
      </c>
      <c r="O85" s="3">
        <f t="shared" si="13"/>
        <v>768655.41093001957</v>
      </c>
      <c r="P85" s="3">
        <f t="shared" si="14"/>
        <v>266517.51758481783</v>
      </c>
      <c r="Q85" s="3">
        <f t="shared" si="15"/>
        <v>21849304.891154438</v>
      </c>
      <c r="R85" s="3">
        <f t="shared" si="16"/>
        <v>155373.13643872767</v>
      </c>
      <c r="S85" s="3">
        <f t="shared" si="17"/>
        <v>3636.8752537397986</v>
      </c>
      <c r="T85" s="3">
        <f t="shared" si="17"/>
        <v>5211.1091686899954</v>
      </c>
      <c r="V85" s="26"/>
      <c r="W85" s="2" t="s">
        <v>31</v>
      </c>
    </row>
    <row r="86" spans="1:30" x14ac:dyDescent="0.3">
      <c r="A86" s="11"/>
      <c r="B86" s="24"/>
      <c r="C86" s="6" t="s">
        <v>32</v>
      </c>
      <c r="D86" s="21">
        <v>10.146354166666667</v>
      </c>
      <c r="E86" s="21">
        <v>3.6822916666666665</v>
      </c>
      <c r="F86" s="21">
        <v>2.7593749999999999</v>
      </c>
      <c r="G86" s="21">
        <v>3.2114583333333333</v>
      </c>
      <c r="H86" s="21">
        <v>6.0739583333333336</v>
      </c>
      <c r="I86" s="21">
        <v>2.8817708333333334</v>
      </c>
      <c r="J86" s="21">
        <v>2.7244791666666668</v>
      </c>
      <c r="K86" s="16"/>
      <c r="M86" s="2" t="s">
        <v>32</v>
      </c>
      <c r="N86" s="4">
        <f t="shared" si="12"/>
        <v>10.146354166666667</v>
      </c>
      <c r="O86" s="4">
        <f t="shared" si="13"/>
        <v>3.6822916666666665</v>
      </c>
      <c r="P86" s="4">
        <f t="shared" si="14"/>
        <v>2.7593749999999999</v>
      </c>
      <c r="Q86" s="4">
        <f t="shared" si="15"/>
        <v>3.2114583333333333</v>
      </c>
      <c r="R86" s="4">
        <f t="shared" si="16"/>
        <v>6.0739583333333336</v>
      </c>
      <c r="S86" s="4">
        <f t="shared" si="17"/>
        <v>2.8817708333333334</v>
      </c>
      <c r="T86" s="4">
        <f t="shared" si="17"/>
        <v>2.7244791666666668</v>
      </c>
      <c r="V86" s="26"/>
      <c r="W86" s="2" t="s">
        <v>32</v>
      </c>
    </row>
    <row r="87" spans="1:30" x14ac:dyDescent="0.3">
      <c r="A87" s="11"/>
      <c r="B87" s="22" t="s">
        <v>28</v>
      </c>
      <c r="C87" s="10" t="s">
        <v>30</v>
      </c>
      <c r="D87" s="19">
        <v>591897171.48694777</v>
      </c>
      <c r="E87" s="19">
        <v>37228866774.215973</v>
      </c>
      <c r="F87" s="19">
        <v>21839111042.770912</v>
      </c>
      <c r="G87" s="19">
        <v>72025476179.585464</v>
      </c>
      <c r="H87" s="19">
        <v>29703754498.532635</v>
      </c>
      <c r="I87" s="19">
        <v>3536624670.8877134</v>
      </c>
      <c r="J87" s="19">
        <v>3512380018.3842139</v>
      </c>
      <c r="K87" s="15"/>
      <c r="L87" s="2" t="s">
        <v>29</v>
      </c>
      <c r="M87" s="2" t="s">
        <v>30</v>
      </c>
      <c r="N87" s="3">
        <f t="shared" si="12"/>
        <v>591897171.48694777</v>
      </c>
      <c r="O87" s="3">
        <f t="shared" si="13"/>
        <v>37228866774.215973</v>
      </c>
      <c r="P87" s="3">
        <f t="shared" si="14"/>
        <v>21839111042.770912</v>
      </c>
      <c r="Q87" s="3">
        <f t="shared" si="15"/>
        <v>72025476179.585464</v>
      </c>
      <c r="R87" s="3">
        <f t="shared" si="16"/>
        <v>29703754498.532635</v>
      </c>
      <c r="S87" s="3">
        <f t="shared" si="17"/>
        <v>3536624670.8877134</v>
      </c>
      <c r="T87" s="3">
        <f t="shared" si="17"/>
        <v>3512380018.3842139</v>
      </c>
      <c r="V87" s="26" t="s">
        <v>29</v>
      </c>
      <c r="W87" s="2" t="s">
        <v>30</v>
      </c>
      <c r="X87" s="2">
        <f>_xlfn.RANK.EQ(Table1[[#This Row],[OLOA]],Table1[[#This Row],[OLOA]:[SSA]],1)</f>
        <v>1</v>
      </c>
      <c r="Y87" s="2">
        <f>_xlfn.RANK.EQ(Table1[[#This Row],[LOA]],Table1[[#This Row],[OLOA]:[SSA]],1)</f>
        <v>6</v>
      </c>
      <c r="Z87" s="2">
        <f>_xlfn.RANK.EQ(Table1[[#This Row],[PSO]],Table1[[#This Row],[OLOA]:[SSA]],1)</f>
        <v>4</v>
      </c>
      <c r="AA87" s="2">
        <f>_xlfn.RANK.EQ(Table1[[#This Row],[GA]],Table1[[#This Row],[OLOA]:[SSA]],1)</f>
        <v>7</v>
      </c>
      <c r="AB87" s="2">
        <f>_xlfn.RANK.EQ(Table1[[#This Row],[GSA]],Table1[[#This Row],[OLOA]:[SSA]],1)</f>
        <v>5</v>
      </c>
      <c r="AC87" s="2">
        <f>_xlfn.RANK.EQ(Table1[[#This Row],[WOA]],Table1[[#This Row],[OLOA]:[SSA]],1)</f>
        <v>3</v>
      </c>
      <c r="AD87" s="2">
        <f>_xlfn.RANK.EQ(Table1[[#This Row],[SSA]],Table1[[#This Row],[OLOA]:[SSA]],1)</f>
        <v>2</v>
      </c>
    </row>
    <row r="88" spans="1:30" x14ac:dyDescent="0.3">
      <c r="A88" s="11"/>
      <c r="B88" s="23"/>
      <c r="C88" s="11" t="s">
        <v>31</v>
      </c>
      <c r="D88" s="20">
        <v>193711457.78858617</v>
      </c>
      <c r="E88" s="20">
        <v>7018525388.8297415</v>
      </c>
      <c r="F88" s="20">
        <v>4498389061.1355467</v>
      </c>
      <c r="G88" s="20">
        <v>16691274908.236908</v>
      </c>
      <c r="H88" s="20">
        <v>3289441523.5892682</v>
      </c>
      <c r="I88" s="20">
        <v>1777697538.8548114</v>
      </c>
      <c r="J88" s="20">
        <v>1931060893.1960764</v>
      </c>
      <c r="K88" s="15"/>
      <c r="M88" s="2" t="s">
        <v>31</v>
      </c>
      <c r="N88" s="3">
        <f t="shared" si="12"/>
        <v>193711457.78858617</v>
      </c>
      <c r="O88" s="3">
        <f t="shared" si="13"/>
        <v>7018525388.8297415</v>
      </c>
      <c r="P88" s="3">
        <f t="shared" si="14"/>
        <v>4498389061.1355467</v>
      </c>
      <c r="Q88" s="3">
        <f t="shared" si="15"/>
        <v>16691274908.236908</v>
      </c>
      <c r="R88" s="3">
        <f t="shared" si="16"/>
        <v>3289441523.5892682</v>
      </c>
      <c r="S88" s="3">
        <f t="shared" si="17"/>
        <v>1777697538.8548114</v>
      </c>
      <c r="T88" s="3">
        <f t="shared" si="17"/>
        <v>1931060893.1960764</v>
      </c>
      <c r="V88" s="26"/>
      <c r="W88" s="2" t="s">
        <v>31</v>
      </c>
    </row>
    <row r="89" spans="1:30" x14ac:dyDescent="0.3">
      <c r="A89" s="6"/>
      <c r="B89" s="24"/>
      <c r="C89" s="6" t="s">
        <v>32</v>
      </c>
      <c r="D89" s="21">
        <v>17.936979166666667</v>
      </c>
      <c r="E89" s="21">
        <v>6.002604166666667</v>
      </c>
      <c r="F89" s="21">
        <v>4.8203125</v>
      </c>
      <c r="G89" s="21">
        <v>5.0437500000000002</v>
      </c>
      <c r="H89" s="21">
        <v>7.9979166666666668</v>
      </c>
      <c r="I89" s="21">
        <v>4.9182291666666664</v>
      </c>
      <c r="J89" s="21">
        <v>4.7874999999999996</v>
      </c>
      <c r="K89" s="16"/>
      <c r="M89" s="2" t="s">
        <v>32</v>
      </c>
      <c r="N89" s="4">
        <f t="shared" si="12"/>
        <v>17.936979166666667</v>
      </c>
      <c r="O89" s="4">
        <f t="shared" si="13"/>
        <v>6.002604166666667</v>
      </c>
      <c r="P89" s="4">
        <f t="shared" si="14"/>
        <v>4.8203125</v>
      </c>
      <c r="Q89" s="4">
        <f t="shared" si="15"/>
        <v>5.0437500000000002</v>
      </c>
      <c r="R89" s="4">
        <f t="shared" si="16"/>
        <v>7.9979166666666668</v>
      </c>
      <c r="S89" s="4">
        <f t="shared" si="17"/>
        <v>4.9182291666666664</v>
      </c>
      <c r="T89" s="4">
        <f t="shared" si="17"/>
        <v>4.7874999999999996</v>
      </c>
      <c r="V89" s="26"/>
      <c r="W89" s="2" t="s">
        <v>32</v>
      </c>
    </row>
    <row r="90" spans="1:30" x14ac:dyDescent="0.3">
      <c r="A90" s="10"/>
      <c r="B90" s="27" t="s">
        <v>51</v>
      </c>
      <c r="C90" s="28"/>
      <c r="D90" s="29" t="s">
        <v>52</v>
      </c>
      <c r="E90" s="29" t="s">
        <v>53</v>
      </c>
      <c r="F90" s="29" t="s">
        <v>53</v>
      </c>
      <c r="G90" s="29" t="s">
        <v>53</v>
      </c>
      <c r="H90" s="29" t="s">
        <v>54</v>
      </c>
      <c r="I90" s="29" t="s">
        <v>55</v>
      </c>
      <c r="J90" s="29" t="s">
        <v>56</v>
      </c>
      <c r="X90" s="2">
        <f t="shared" ref="X90:AD90" si="18">COUNTIF(X3:X89,1)</f>
        <v>17</v>
      </c>
      <c r="Y90" s="2">
        <f t="shared" si="18"/>
        <v>0</v>
      </c>
      <c r="Z90" s="2">
        <f t="shared" si="18"/>
        <v>0</v>
      </c>
      <c r="AA90" s="2">
        <f t="shared" si="18"/>
        <v>0</v>
      </c>
      <c r="AB90" s="2">
        <f t="shared" si="18"/>
        <v>8</v>
      </c>
      <c r="AC90" s="2">
        <f t="shared" si="18"/>
        <v>1</v>
      </c>
      <c r="AD90" s="2">
        <f t="shared" si="18"/>
        <v>3</v>
      </c>
    </row>
    <row r="91" spans="1:30" x14ac:dyDescent="0.3">
      <c r="A91" s="6"/>
      <c r="B91" s="30" t="s">
        <v>57</v>
      </c>
      <c r="C91" s="31"/>
      <c r="D91" s="6">
        <v>1</v>
      </c>
      <c r="E91" s="6">
        <v>5</v>
      </c>
      <c r="F91" s="6">
        <v>5</v>
      </c>
      <c r="G91" s="6">
        <v>5</v>
      </c>
      <c r="H91" s="6">
        <v>2</v>
      </c>
      <c r="I91" s="6">
        <v>4</v>
      </c>
      <c r="J91" s="6">
        <v>3</v>
      </c>
      <c r="X91" s="2">
        <f>_xlfn.RANK.EQ(X90,$X90:$AD90,0)</f>
        <v>1</v>
      </c>
      <c r="Y91" s="2">
        <f t="shared" ref="Y91:AD91" si="19">_xlfn.RANK.EQ(Y90,$X90:$AD90,0)</f>
        <v>5</v>
      </c>
      <c r="Z91" s="2">
        <f t="shared" si="19"/>
        <v>5</v>
      </c>
      <c r="AA91" s="2">
        <f t="shared" si="19"/>
        <v>5</v>
      </c>
      <c r="AB91" s="2">
        <f t="shared" si="19"/>
        <v>2</v>
      </c>
      <c r="AC91" s="2">
        <f t="shared" si="19"/>
        <v>4</v>
      </c>
      <c r="AD91" s="2">
        <f t="shared" si="19"/>
        <v>3</v>
      </c>
    </row>
    <row r="92" spans="1:30" x14ac:dyDescent="0.3">
      <c r="X92" s="5">
        <f t="shared" ref="X92:AD92" si="20">AVERAGE(X3:X89)</f>
        <v>1.7931034482758621</v>
      </c>
      <c r="Y92" s="5">
        <f t="shared" si="20"/>
        <v>4.7241379310344831</v>
      </c>
      <c r="Z92" s="5">
        <f t="shared" si="20"/>
        <v>5.1724137931034484</v>
      </c>
      <c r="AA92" s="5">
        <f t="shared" si="20"/>
        <v>6.7931034482758621</v>
      </c>
      <c r="AB92" s="5">
        <f t="shared" si="20"/>
        <v>3.7586206896551726</v>
      </c>
      <c r="AC92" s="5">
        <f t="shared" si="20"/>
        <v>3</v>
      </c>
      <c r="AD92" s="5">
        <f t="shared" si="20"/>
        <v>2.7586206896551726</v>
      </c>
    </row>
    <row r="93" spans="1:30" x14ac:dyDescent="0.3">
      <c r="X93" s="2">
        <f>_xlfn.RANK.EQ(X92,$X92:$AD92,1)</f>
        <v>1</v>
      </c>
      <c r="Y93" s="2">
        <f t="shared" ref="Y93:AD93" si="21">_xlfn.RANK.EQ(Y92,$X92:$AD92,1)</f>
        <v>5</v>
      </c>
      <c r="Z93" s="2">
        <f t="shared" si="21"/>
        <v>6</v>
      </c>
      <c r="AA93" s="2">
        <f t="shared" si="21"/>
        <v>7</v>
      </c>
      <c r="AB93" s="2">
        <f t="shared" si="21"/>
        <v>4</v>
      </c>
      <c r="AC93" s="2">
        <f t="shared" si="21"/>
        <v>3</v>
      </c>
      <c r="AD93" s="2">
        <f t="shared" si="21"/>
        <v>2</v>
      </c>
    </row>
  </sheetData>
  <mergeCells count="61">
    <mergeCell ref="B91:C91"/>
    <mergeCell ref="V51:V53"/>
    <mergeCell ref="V18:V20"/>
    <mergeCell ref="V21:V23"/>
    <mergeCell ref="V87:V89"/>
    <mergeCell ref="V54:V56"/>
    <mergeCell ref="V57:V59"/>
    <mergeCell ref="V60:V62"/>
    <mergeCell ref="V63:V65"/>
    <mergeCell ref="V66:V68"/>
    <mergeCell ref="V69:V71"/>
    <mergeCell ref="V72:V74"/>
    <mergeCell ref="V75:V77"/>
    <mergeCell ref="V78:V80"/>
    <mergeCell ref="V81:V83"/>
    <mergeCell ref="V84:V86"/>
    <mergeCell ref="V12:V14"/>
    <mergeCell ref="V39:V41"/>
    <mergeCell ref="V42:V44"/>
    <mergeCell ref="V45:V47"/>
    <mergeCell ref="V48:V50"/>
    <mergeCell ref="V15:V17"/>
    <mergeCell ref="V24:V26"/>
    <mergeCell ref="V27:V29"/>
    <mergeCell ref="V30:V32"/>
    <mergeCell ref="V33:V35"/>
    <mergeCell ref="V36:V38"/>
    <mergeCell ref="A1:J1"/>
    <mergeCell ref="V3:V5"/>
    <mergeCell ref="V6:V8"/>
    <mergeCell ref="V9:V11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B69:B71"/>
    <mergeCell ref="B87:B89"/>
    <mergeCell ref="B90:C90"/>
    <mergeCell ref="B72:B74"/>
    <mergeCell ref="B75:B77"/>
    <mergeCell ref="B78:B80"/>
    <mergeCell ref="B81:B83"/>
    <mergeCell ref="B84:B86"/>
  </mergeCells>
  <phoneticPr fontId="2" type="noConversion"/>
  <conditionalFormatting sqref="D3:J3">
    <cfRule type="top10" dxfId="35" priority="29" bottom="1" rank="1"/>
  </conditionalFormatting>
  <conditionalFormatting sqref="D6:J6">
    <cfRule type="top10" dxfId="34" priority="28" bottom="1" rank="1"/>
  </conditionalFormatting>
  <conditionalFormatting sqref="D9:J9">
    <cfRule type="top10" dxfId="33" priority="27" bottom="1" rank="1"/>
  </conditionalFormatting>
  <conditionalFormatting sqref="D12:J12">
    <cfRule type="top10" dxfId="32" priority="26" bottom="1" rank="1"/>
  </conditionalFormatting>
  <conditionalFormatting sqref="D15:J15">
    <cfRule type="top10" dxfId="31" priority="25" bottom="1" rank="1"/>
  </conditionalFormatting>
  <conditionalFormatting sqref="D18:J18">
    <cfRule type="top10" dxfId="30" priority="24" bottom="1" rank="1"/>
  </conditionalFormatting>
  <conditionalFormatting sqref="D21:J21">
    <cfRule type="top10" dxfId="29" priority="23" bottom="1" rank="1"/>
  </conditionalFormatting>
  <conditionalFormatting sqref="D24:J24">
    <cfRule type="top10" dxfId="28" priority="22" bottom="1" rank="1"/>
  </conditionalFormatting>
  <conditionalFormatting sqref="D27:J27">
    <cfRule type="top10" dxfId="27" priority="21" bottom="1" rank="1"/>
  </conditionalFormatting>
  <conditionalFormatting sqref="D30:J30">
    <cfRule type="top10" dxfId="26" priority="20" bottom="1" rank="1"/>
  </conditionalFormatting>
  <conditionalFormatting sqref="D33:J33">
    <cfRule type="top10" dxfId="25" priority="19" bottom="1" rank="1"/>
  </conditionalFormatting>
  <conditionalFormatting sqref="D36:J36">
    <cfRule type="top10" dxfId="24" priority="18" bottom="1" rank="1"/>
  </conditionalFormatting>
  <conditionalFormatting sqref="D39:J39">
    <cfRule type="top10" dxfId="23" priority="17" bottom="1" rank="1"/>
  </conditionalFormatting>
  <conditionalFormatting sqref="D42:J42">
    <cfRule type="top10" dxfId="22" priority="16" bottom="1" rank="1"/>
  </conditionalFormatting>
  <conditionalFormatting sqref="D45:J45">
    <cfRule type="top10" dxfId="21" priority="15" bottom="1" rank="1"/>
  </conditionalFormatting>
  <conditionalFormatting sqref="D48:J48">
    <cfRule type="top10" dxfId="20" priority="14" bottom="1" rank="1"/>
  </conditionalFormatting>
  <conditionalFormatting sqref="D51:J51">
    <cfRule type="top10" dxfId="19" priority="13" bottom="1" rank="1"/>
  </conditionalFormatting>
  <conditionalFormatting sqref="D54:J54">
    <cfRule type="top10" dxfId="18" priority="12" bottom="1" rank="1"/>
  </conditionalFormatting>
  <conditionalFormatting sqref="D57:J57">
    <cfRule type="top10" dxfId="17" priority="11" bottom="1" rank="1"/>
  </conditionalFormatting>
  <conditionalFormatting sqref="D60:J60">
    <cfRule type="top10" dxfId="16" priority="10" bottom="1" rank="1"/>
  </conditionalFormatting>
  <conditionalFormatting sqref="D63:J63">
    <cfRule type="top10" dxfId="15" priority="9" bottom="1" rank="1"/>
  </conditionalFormatting>
  <conditionalFormatting sqref="D66:J66">
    <cfRule type="top10" dxfId="14" priority="8" bottom="1" rank="1"/>
  </conditionalFormatting>
  <conditionalFormatting sqref="D69:J69">
    <cfRule type="top10" dxfId="13" priority="7" bottom="1" rank="1"/>
  </conditionalFormatting>
  <conditionalFormatting sqref="D72:J72">
    <cfRule type="top10" dxfId="12" priority="6" bottom="1" rank="1"/>
  </conditionalFormatting>
  <conditionalFormatting sqref="D75:J75">
    <cfRule type="top10" dxfId="11" priority="5" bottom="1" rank="1"/>
  </conditionalFormatting>
  <conditionalFormatting sqref="D78:J78">
    <cfRule type="top10" dxfId="10" priority="4" bottom="1" rank="1"/>
  </conditionalFormatting>
  <conditionalFormatting sqref="D81:J81">
    <cfRule type="top10" dxfId="9" priority="3" bottom="1" rank="1"/>
  </conditionalFormatting>
  <conditionalFormatting sqref="D84:J84">
    <cfRule type="top10" dxfId="8" priority="2" bottom="1" rank="1"/>
  </conditionalFormatting>
  <conditionalFormatting sqref="D87:J87">
    <cfRule type="top10" dxfId="7" priority="1" bottom="1" rank="1"/>
  </conditionalFormatting>
  <conditionalFormatting sqref="X6:AD6 X3:AD3 X9:AD9 X12:AD12 X15:AD15 X18:AD18 X21:AD21 X24:AD24 X27:AD27 X30:AD30 X33:AD33 X36:AD36 X39:AD39 X42:AD42 X45:AD45 X48:AD48 X51:AD51 X54:AD54 X57:AD57 X60:AD60 X63:AD63 X66:AD66 X69:AD69 X72:AD72 X75:AD75 X78:AD78 X81:AD81 X84:AD84 X87:AD87">
    <cfRule type="top10" dxfId="6" priority="37" bottom="1" rank="1"/>
  </conditionalFormatting>
  <conditionalFormatting sqref="X90:AD90">
    <cfRule type="top10" dxfId="5" priority="34" rank="1"/>
    <cfRule type="top10" dxfId="4" priority="35" bottom="1" rank="1"/>
  </conditionalFormatting>
  <conditionalFormatting sqref="X91:AD91">
    <cfRule type="top10" dxfId="3" priority="32" bottom="1" rank="1"/>
    <cfRule type="top10" dxfId="2" priority="33" rank="1"/>
  </conditionalFormatting>
  <conditionalFormatting sqref="X92:AD92">
    <cfRule type="top10" dxfId="1" priority="31" bottom="1" rank="1"/>
  </conditionalFormatting>
  <conditionalFormatting sqref="X93:AD93">
    <cfRule type="top10" dxfId="0" priority="30" bottom="1" rank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workbookViewId="0">
      <selection activeCell="C4" sqref="A1:H31"/>
    </sheetView>
  </sheetViews>
  <sheetFormatPr defaultRowHeight="14.4" x14ac:dyDescent="0.3"/>
  <cols>
    <col min="1" max="1" width="1.109375" style="2" customWidth="1"/>
    <col min="2" max="2" width="8" style="2" bestFit="1" customWidth="1"/>
    <col min="3" max="3" width="15.109375" bestFit="1" customWidth="1"/>
    <col min="4" max="4" width="15" bestFit="1" customWidth="1"/>
    <col min="5" max="5" width="14.109375" bestFit="1" customWidth="1"/>
    <col min="6" max="6" width="15" bestFit="1" customWidth="1"/>
    <col min="7" max="7" width="16" bestFit="1" customWidth="1"/>
    <col min="8" max="8" width="14.6640625" bestFit="1" customWidth="1"/>
  </cols>
  <sheetData>
    <row r="1" spans="1:8" ht="15" thickBot="1" x14ac:dyDescent="0.35">
      <c r="A1" s="25" t="s">
        <v>50</v>
      </c>
      <c r="B1" s="25"/>
      <c r="C1" s="25"/>
      <c r="D1" s="25"/>
      <c r="E1" s="25"/>
      <c r="F1" s="25"/>
      <c r="G1" s="25"/>
      <c r="H1" s="25"/>
    </row>
    <row r="2" spans="1:8" x14ac:dyDescent="0.3">
      <c r="A2" s="6"/>
      <c r="B2" s="17" t="s">
        <v>41</v>
      </c>
      <c r="C2" s="9" t="s">
        <v>42</v>
      </c>
      <c r="D2" s="9" t="s">
        <v>43</v>
      </c>
      <c r="E2" s="9" t="s">
        <v>44</v>
      </c>
      <c r="F2" s="9" t="s">
        <v>45</v>
      </c>
      <c r="G2" s="9" t="s">
        <v>46</v>
      </c>
      <c r="H2" s="9" t="s">
        <v>48</v>
      </c>
    </row>
    <row r="3" spans="1:8" x14ac:dyDescent="0.3">
      <c r="A3" s="7"/>
      <c r="B3" s="7" t="s">
        <v>0</v>
      </c>
      <c r="C3" s="7">
        <v>4.7689290358295388E-46</v>
      </c>
      <c r="D3" s="7">
        <v>9.9987487745856346E-48</v>
      </c>
      <c r="E3" s="7">
        <v>4.7748537890375701E-67</v>
      </c>
      <c r="F3" s="7">
        <v>2.327369710743273E-63</v>
      </c>
      <c r="G3" s="7">
        <v>2.2992913853013724E-35</v>
      </c>
      <c r="H3" s="7">
        <v>7.2571540459906886E-39</v>
      </c>
    </row>
    <row r="4" spans="1:8" x14ac:dyDescent="0.3">
      <c r="A4" s="15"/>
      <c r="B4" s="18" t="s">
        <v>1</v>
      </c>
      <c r="C4" s="15">
        <v>1.1724360090901809E-3</v>
      </c>
      <c r="D4" s="15">
        <v>2.1995026600210377E-28</v>
      </c>
      <c r="E4" s="15">
        <v>4.3488913549583903E-2</v>
      </c>
      <c r="F4" s="15">
        <v>5.852544395871806E-2</v>
      </c>
      <c r="G4" s="15">
        <v>9.466388501318033E-22</v>
      </c>
      <c r="H4" s="15">
        <v>0.23976070487256607</v>
      </c>
    </row>
    <row r="5" spans="1:8" x14ac:dyDescent="0.3">
      <c r="A5" s="15"/>
      <c r="B5" s="18" t="s">
        <v>2</v>
      </c>
      <c r="C5" s="15">
        <v>6.251137836081231E-35</v>
      </c>
      <c r="D5" s="15">
        <v>5.2817833530433271E-27</v>
      </c>
      <c r="E5" s="15">
        <v>1.8024145735983065E-42</v>
      </c>
      <c r="F5" s="15">
        <v>2.6594375734197605E-44</v>
      </c>
      <c r="G5" s="15">
        <v>3.9001732932005983E-28</v>
      </c>
      <c r="H5" s="15">
        <v>8.1909970753449003E-37</v>
      </c>
    </row>
    <row r="6" spans="1:8" x14ac:dyDescent="0.3">
      <c r="A6" s="15"/>
      <c r="B6" s="18" t="s">
        <v>3</v>
      </c>
      <c r="C6" s="15">
        <v>9.392752753635622E-18</v>
      </c>
      <c r="D6" s="15">
        <v>1.6322420303249935E-45</v>
      </c>
      <c r="E6" s="15">
        <v>5.8093244769943693E-63</v>
      </c>
      <c r="F6" s="15">
        <v>0.11046897017878199</v>
      </c>
      <c r="G6" s="15">
        <v>1.2117188405314692E-22</v>
      </c>
      <c r="H6" s="15">
        <v>7.9730182889614264E-21</v>
      </c>
    </row>
    <row r="7" spans="1:8" x14ac:dyDescent="0.3">
      <c r="A7" s="15"/>
      <c r="B7" s="18" t="s">
        <v>4</v>
      </c>
      <c r="C7" s="15">
        <v>5.554889575896435E-10</v>
      </c>
      <c r="D7" s="15">
        <v>2.5472462718787545E-43</v>
      </c>
      <c r="E7" s="15">
        <v>4.3699392319723972E-45</v>
      </c>
      <c r="F7" s="15">
        <v>1.5405334606757577E-23</v>
      </c>
      <c r="G7" s="15">
        <v>1.1284216652074816E-14</v>
      </c>
      <c r="H7" s="15">
        <v>1.2346447714820374E-5</v>
      </c>
    </row>
    <row r="8" spans="1:8" x14ac:dyDescent="0.3">
      <c r="A8" s="15"/>
      <c r="B8" s="18" t="s">
        <v>5</v>
      </c>
      <c r="C8" s="15">
        <v>1.2240934457222377E-9</v>
      </c>
      <c r="D8" s="15">
        <v>3.7164126493716433E-65</v>
      </c>
      <c r="E8" s="15">
        <v>1.8654175041751527E-66</v>
      </c>
      <c r="F8" s="15">
        <v>1.4045565551014506E-19</v>
      </c>
      <c r="G8" s="15">
        <v>0.93997653224925093</v>
      </c>
      <c r="H8" s="15">
        <v>4.0540675933887732E-6</v>
      </c>
    </row>
    <row r="9" spans="1:8" x14ac:dyDescent="0.3">
      <c r="A9" s="15"/>
      <c r="B9" s="18" t="s">
        <v>6</v>
      </c>
      <c r="C9" s="15">
        <v>1.3990792734496354E-11</v>
      </c>
      <c r="D9" s="15">
        <v>7.1979158190345214E-45</v>
      </c>
      <c r="E9" s="15">
        <v>4.8575509755864227E-54</v>
      </c>
      <c r="F9" s="15">
        <v>9.7799218639297525E-2</v>
      </c>
      <c r="G9" s="15">
        <v>1.866482990008261E-24</v>
      </c>
      <c r="H9" s="15">
        <v>5.770201492807115E-20</v>
      </c>
    </row>
    <row r="10" spans="1:8" x14ac:dyDescent="0.3">
      <c r="A10" s="15"/>
      <c r="B10" s="18" t="s">
        <v>7</v>
      </c>
      <c r="C10" s="15">
        <v>4.324420334723076E-31</v>
      </c>
      <c r="D10" s="15">
        <v>7.7709937401361494E-45</v>
      </c>
      <c r="E10" s="15">
        <v>9.2792620204384756E-50</v>
      </c>
      <c r="F10" s="15">
        <v>1.1046994770750159E-41</v>
      </c>
      <c r="G10" s="15">
        <v>0.11931188930043024</v>
      </c>
      <c r="H10" s="15">
        <v>5.2983705861207618E-11</v>
      </c>
    </row>
    <row r="11" spans="1:8" x14ac:dyDescent="0.3">
      <c r="A11" s="15"/>
      <c r="B11" s="18" t="s">
        <v>8</v>
      </c>
      <c r="C11" s="15">
        <v>1.9311518847041035E-17</v>
      </c>
      <c r="D11" s="15">
        <v>1.4486575205331909E-43</v>
      </c>
      <c r="E11" s="15">
        <v>1.0730764173492181E-46</v>
      </c>
      <c r="F11" s="15">
        <v>0.3663021228703689</v>
      </c>
      <c r="G11" s="15">
        <v>2.0992668732508259E-30</v>
      </c>
      <c r="H11" s="15">
        <v>7.7899407818700976E-25</v>
      </c>
    </row>
    <row r="12" spans="1:8" x14ac:dyDescent="0.3">
      <c r="A12" s="15"/>
      <c r="B12" s="18" t="s">
        <v>9</v>
      </c>
      <c r="C12" s="15">
        <v>2.7915158860382288E-9</v>
      </c>
      <c r="D12" s="15">
        <v>3.4690511257316163E-24</v>
      </c>
      <c r="E12" s="15">
        <v>2.5782506043610341E-2</v>
      </c>
      <c r="F12" s="15">
        <v>0.29192705905106031</v>
      </c>
      <c r="G12" s="15">
        <v>3.2145221549554054E-9</v>
      </c>
      <c r="H12" s="15">
        <v>3.2960606771519768E-4</v>
      </c>
    </row>
    <row r="13" spans="1:8" x14ac:dyDescent="0.3">
      <c r="A13" s="15"/>
      <c r="B13" s="18" t="s">
        <v>10</v>
      </c>
      <c r="C13" s="15">
        <v>3.5909007141183134E-42</v>
      </c>
      <c r="D13" s="15">
        <v>3.6498440556529436E-44</v>
      </c>
      <c r="E13" s="15">
        <v>1.8131272580602098E-47</v>
      </c>
      <c r="F13" s="15">
        <v>5.0367512584151633E-51</v>
      </c>
      <c r="G13" s="15">
        <v>2.0368179665204055E-24</v>
      </c>
      <c r="H13" s="15">
        <v>5.5978163726308492E-28</v>
      </c>
    </row>
    <row r="14" spans="1:8" x14ac:dyDescent="0.3">
      <c r="A14" s="15"/>
      <c r="B14" s="18" t="s">
        <v>11</v>
      </c>
      <c r="C14" s="15">
        <v>2.7856281547241398E-36</v>
      </c>
      <c r="D14" s="15">
        <v>1.4585167279936917E-40</v>
      </c>
      <c r="E14" s="15">
        <v>6.4594551029446672E-48</v>
      </c>
      <c r="F14" s="15">
        <v>3.4164435385215732E-48</v>
      </c>
      <c r="G14" s="15">
        <v>1.6322775003229434E-25</v>
      </c>
      <c r="H14" s="15">
        <v>1.0373365773198154E-16</v>
      </c>
    </row>
    <row r="15" spans="1:8" x14ac:dyDescent="0.3">
      <c r="A15" s="15"/>
      <c r="B15" s="18" t="s">
        <v>12</v>
      </c>
      <c r="C15" s="15">
        <v>8.3923762237148107E-9</v>
      </c>
      <c r="D15" s="15">
        <v>1.704978766964044E-14</v>
      </c>
      <c r="E15" s="15">
        <v>2.5320165987613902E-23</v>
      </c>
      <c r="F15" s="15">
        <v>1.8662094696883234E-8</v>
      </c>
      <c r="G15" s="15">
        <v>3.1997571865117481E-10</v>
      </c>
      <c r="H15" s="15">
        <v>4.161498782136326E-16</v>
      </c>
    </row>
    <row r="16" spans="1:8" x14ac:dyDescent="0.3">
      <c r="A16" s="15"/>
      <c r="B16" s="18" t="s">
        <v>13</v>
      </c>
      <c r="C16" s="15">
        <v>1.4072043750662811E-28</v>
      </c>
      <c r="D16" s="15">
        <v>8.2175102781974647E-30</v>
      </c>
      <c r="E16" s="15">
        <v>8.1311155249368225E-47</v>
      </c>
      <c r="F16" s="15">
        <v>3.0540166343968365E-43</v>
      </c>
      <c r="G16" s="15">
        <v>2.2936231779178936E-17</v>
      </c>
      <c r="H16" s="15">
        <v>5.0893714998903202E-8</v>
      </c>
    </row>
    <row r="17" spans="1:8" x14ac:dyDescent="0.3">
      <c r="A17" s="15"/>
      <c r="B17" s="18" t="s">
        <v>14</v>
      </c>
      <c r="C17" s="15">
        <v>1.4847497433806832E-22</v>
      </c>
      <c r="D17" s="15">
        <v>2.2200296630428398E-17</v>
      </c>
      <c r="E17" s="15">
        <v>7.1282318504563237E-36</v>
      </c>
      <c r="F17" s="15">
        <v>6.3402766971307582E-22</v>
      </c>
      <c r="G17" s="15">
        <v>1.1242726638658956E-14</v>
      </c>
      <c r="H17" s="15">
        <v>8.5496536155067832E-2</v>
      </c>
    </row>
    <row r="18" spans="1:8" x14ac:dyDescent="0.3">
      <c r="A18" s="15"/>
      <c r="B18" s="18" t="s">
        <v>15</v>
      </c>
      <c r="C18" s="15">
        <v>2.588400849822667E-5</v>
      </c>
      <c r="D18" s="15">
        <v>2.7066035239797188E-8</v>
      </c>
      <c r="E18" s="15">
        <v>8.4785690193689076E-7</v>
      </c>
      <c r="F18" s="15">
        <v>1.7899998763453484E-8</v>
      </c>
      <c r="G18" s="15">
        <v>9.0810378607611435E-6</v>
      </c>
      <c r="H18" s="15">
        <v>2.3726893472337978E-5</v>
      </c>
    </row>
    <row r="19" spans="1:8" x14ac:dyDescent="0.3">
      <c r="A19" s="15"/>
      <c r="B19" s="18" t="s">
        <v>16</v>
      </c>
      <c r="C19" s="15">
        <v>8.1451367675334221E-8</v>
      </c>
      <c r="D19" s="15">
        <v>6.6306546274569494E-18</v>
      </c>
      <c r="E19" s="15">
        <v>1.9149314100136592E-25</v>
      </c>
      <c r="F19" s="15">
        <v>2.0271146763899637E-10</v>
      </c>
      <c r="G19" s="15">
        <v>2.1221440096334901E-9</v>
      </c>
      <c r="H19" s="15">
        <v>7.9009674509229461E-9</v>
      </c>
    </row>
    <row r="20" spans="1:8" x14ac:dyDescent="0.3">
      <c r="A20" s="15"/>
      <c r="B20" s="18" t="s">
        <v>17</v>
      </c>
      <c r="C20" s="15">
        <v>1.3321561697118365E-31</v>
      </c>
      <c r="D20" s="15">
        <v>1.0614782872975954E-28</v>
      </c>
      <c r="E20" s="15">
        <v>6.2776281250963668E-40</v>
      </c>
      <c r="F20" s="15">
        <v>1.7192329535307933E-33</v>
      </c>
      <c r="G20" s="15">
        <v>1.4845233803742602E-15</v>
      </c>
      <c r="H20" s="15">
        <v>3.9873599160680696E-10</v>
      </c>
    </row>
    <row r="21" spans="1:8" x14ac:dyDescent="0.3">
      <c r="A21" s="15"/>
      <c r="B21" s="18" t="s">
        <v>18</v>
      </c>
      <c r="C21" s="15">
        <v>0.48325880908741015</v>
      </c>
      <c r="D21" s="15">
        <v>1.0755534139470119E-24</v>
      </c>
      <c r="E21" s="15">
        <v>5.3617469275907939E-25</v>
      </c>
      <c r="F21" s="15">
        <v>1.5017240004680797E-4</v>
      </c>
      <c r="G21" s="15">
        <v>3.4288538611369494E-9</v>
      </c>
      <c r="H21" s="15">
        <v>0.93245304371894544</v>
      </c>
    </row>
    <row r="22" spans="1:8" x14ac:dyDescent="0.3">
      <c r="A22" s="15"/>
      <c r="B22" s="18" t="s">
        <v>19</v>
      </c>
      <c r="C22" s="15">
        <v>1.0305989540982392E-3</v>
      </c>
      <c r="D22" s="15">
        <v>2.792732822495151E-3</v>
      </c>
      <c r="E22" s="15">
        <v>2.1691837462000368E-16</v>
      </c>
      <c r="F22" s="15">
        <v>6.5635807421288172E-16</v>
      </c>
      <c r="G22" s="15">
        <v>2.0178713283874501E-3</v>
      </c>
      <c r="H22" s="15">
        <v>6.4588134944299333E-14</v>
      </c>
    </row>
    <row r="23" spans="1:8" x14ac:dyDescent="0.3">
      <c r="A23" s="15"/>
      <c r="B23" s="18" t="s">
        <v>20</v>
      </c>
      <c r="C23" s="15">
        <v>7.5212373601656317E-10</v>
      </c>
      <c r="D23" s="15">
        <v>8.5942227422964809E-38</v>
      </c>
      <c r="E23" s="15">
        <v>6.5343456653706496E-43</v>
      </c>
      <c r="F23" s="15">
        <v>0.22907360759695716</v>
      </c>
      <c r="G23" s="15">
        <v>1.3995652169076484E-25</v>
      </c>
      <c r="H23" s="15">
        <v>7.8179286478828575E-21</v>
      </c>
    </row>
    <row r="24" spans="1:8" x14ac:dyDescent="0.3">
      <c r="A24" s="15"/>
      <c r="B24" s="18" t="s">
        <v>21</v>
      </c>
      <c r="C24" s="15">
        <v>1.1288924802660895E-14</v>
      </c>
      <c r="D24" s="15">
        <v>6.8024855550828875E-19</v>
      </c>
      <c r="E24" s="15">
        <v>1.0611510173854753E-20</v>
      </c>
      <c r="F24" s="15">
        <v>2.1891428021533197E-25</v>
      </c>
      <c r="G24" s="15">
        <v>8.5941014996409537E-20</v>
      </c>
      <c r="H24" s="15">
        <v>1.7180554329605512E-27</v>
      </c>
    </row>
    <row r="25" spans="1:8" x14ac:dyDescent="0.3">
      <c r="A25" s="15"/>
      <c r="B25" s="18" t="s">
        <v>22</v>
      </c>
      <c r="C25" s="15">
        <v>1.7623951484504358E-32</v>
      </c>
      <c r="D25" s="15">
        <v>4.5698977142547162E-8</v>
      </c>
      <c r="E25" s="15">
        <v>1.2179331130555407E-31</v>
      </c>
      <c r="F25" s="15">
        <v>4.8577949009495396E-42</v>
      </c>
      <c r="G25" s="15">
        <v>4.9255066389348469E-16</v>
      </c>
      <c r="H25" s="15">
        <v>2.6396914914726665E-18</v>
      </c>
    </row>
    <row r="26" spans="1:8" x14ac:dyDescent="0.3">
      <c r="A26" s="15"/>
      <c r="B26" s="18" t="s">
        <v>23</v>
      </c>
      <c r="C26" s="15">
        <v>6.2782474927496605E-41</v>
      </c>
      <c r="D26" s="15">
        <v>6.9064070138760259E-49</v>
      </c>
      <c r="E26" s="15">
        <v>3.6280288270040941E-46</v>
      </c>
      <c r="F26" s="15">
        <v>3.4091565287944017E-44</v>
      </c>
      <c r="G26" s="15">
        <v>1.5236137088246512E-29</v>
      </c>
      <c r="H26" s="15">
        <v>2.6573099333733198E-38</v>
      </c>
    </row>
    <row r="27" spans="1:8" x14ac:dyDescent="0.3">
      <c r="A27" s="15"/>
      <c r="B27" s="18" t="s">
        <v>24</v>
      </c>
      <c r="C27" s="15">
        <v>1.5780457431063597E-31</v>
      </c>
      <c r="D27" s="15">
        <v>1.4330857550680439E-17</v>
      </c>
      <c r="E27" s="15">
        <v>2.6474914502918247E-38</v>
      </c>
      <c r="F27" s="15">
        <v>1.7809710233874714E-31</v>
      </c>
      <c r="G27" s="15">
        <v>4.8719834064713807E-9</v>
      </c>
      <c r="H27" s="15">
        <v>4.0118366647379189E-14</v>
      </c>
    </row>
    <row r="28" spans="1:8" x14ac:dyDescent="0.3">
      <c r="A28" s="15"/>
      <c r="B28" s="18" t="s">
        <v>25</v>
      </c>
      <c r="C28" s="15">
        <v>7.5264526231336109E-10</v>
      </c>
      <c r="D28" s="15">
        <v>8.2139230691931548E-21</v>
      </c>
      <c r="E28" s="15">
        <v>3.3910021869566358E-17</v>
      </c>
      <c r="F28" s="15">
        <v>6.2960105295138808E-19</v>
      </c>
      <c r="G28" s="15">
        <v>1.0698352170577815E-22</v>
      </c>
      <c r="H28" s="15">
        <v>4.5660963094959992E-21</v>
      </c>
    </row>
    <row r="29" spans="1:8" x14ac:dyDescent="0.3">
      <c r="A29" s="15"/>
      <c r="B29" s="18" t="s">
        <v>26</v>
      </c>
      <c r="C29" s="15">
        <v>2.8117350361229078E-42</v>
      </c>
      <c r="D29" s="15">
        <v>6.6118941673077662E-36</v>
      </c>
      <c r="E29" s="15">
        <v>3.5672210656373872E-50</v>
      </c>
      <c r="F29" s="15">
        <v>8.2158121035686495E-53</v>
      </c>
      <c r="G29" s="15">
        <v>2.6112967556287328E-24</v>
      </c>
      <c r="H29" s="15">
        <v>6.8036347903349166E-34</v>
      </c>
    </row>
    <row r="30" spans="1:8" x14ac:dyDescent="0.3">
      <c r="A30" s="15"/>
      <c r="B30" s="18" t="s">
        <v>27</v>
      </c>
      <c r="C30" s="15">
        <v>3.5113077912147866E-4</v>
      </c>
      <c r="D30" s="15">
        <v>7.8517907312146767E-11</v>
      </c>
      <c r="E30" s="15">
        <v>4.624136632002413E-9</v>
      </c>
      <c r="F30" s="15">
        <v>6.3618852437820534E-13</v>
      </c>
      <c r="G30" s="15">
        <v>8.3958572612867514E-13</v>
      </c>
      <c r="H30" s="15">
        <v>1.213232818423793E-9</v>
      </c>
    </row>
    <row r="31" spans="1:8" x14ac:dyDescent="0.3">
      <c r="A31" s="8"/>
      <c r="B31" s="8" t="s">
        <v>28</v>
      </c>
      <c r="C31" s="8">
        <v>7.1811631323949688E-36</v>
      </c>
      <c r="D31" s="8">
        <v>1.6115814558477258E-33</v>
      </c>
      <c r="E31" s="8">
        <v>2.870990164628878E-31</v>
      </c>
      <c r="F31" s="8">
        <v>1.3767581982089263E-48</v>
      </c>
      <c r="G31" s="8">
        <v>1.2311648674979201E-12</v>
      </c>
      <c r="H31" s="8">
        <v>2.4077815102031205E-11</v>
      </c>
    </row>
  </sheetData>
  <mergeCells count="1">
    <mergeCell ref="A1:H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"/>
  <sheetViews>
    <sheetView workbookViewId="0">
      <selection sqref="A1:F30"/>
    </sheetView>
  </sheetViews>
  <sheetFormatPr defaultRowHeight="14.4" x14ac:dyDescent="0.3"/>
  <cols>
    <col min="1" max="6" width="2" customWidth="1"/>
  </cols>
  <sheetData>
    <row r="1" spans="1:6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1</v>
      </c>
      <c r="B3">
        <v>1</v>
      </c>
      <c r="C3">
        <v>1</v>
      </c>
      <c r="D3">
        <v>0</v>
      </c>
      <c r="E3">
        <v>1</v>
      </c>
      <c r="F3">
        <v>0</v>
      </c>
    </row>
    <row r="4" spans="1:6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>
        <v>1</v>
      </c>
      <c r="B5">
        <v>1</v>
      </c>
      <c r="C5">
        <v>1</v>
      </c>
      <c r="D5">
        <v>0</v>
      </c>
      <c r="E5">
        <v>1</v>
      </c>
      <c r="F5">
        <v>1</v>
      </c>
    </row>
    <row r="6" spans="1:6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3">
      <c r="A7">
        <v>1</v>
      </c>
      <c r="B7">
        <v>1</v>
      </c>
      <c r="C7">
        <v>1</v>
      </c>
      <c r="D7">
        <v>1</v>
      </c>
      <c r="E7">
        <v>0</v>
      </c>
      <c r="F7">
        <v>1</v>
      </c>
    </row>
    <row r="8" spans="1:6" x14ac:dyDescent="0.3">
      <c r="A8">
        <v>1</v>
      </c>
      <c r="B8">
        <v>1</v>
      </c>
      <c r="C8">
        <v>1</v>
      </c>
      <c r="D8">
        <v>0</v>
      </c>
      <c r="E8">
        <v>1</v>
      </c>
      <c r="F8">
        <v>1</v>
      </c>
    </row>
    <row r="9" spans="1:6" x14ac:dyDescent="0.3">
      <c r="A9">
        <v>1</v>
      </c>
      <c r="B9">
        <v>1</v>
      </c>
      <c r="C9">
        <v>1</v>
      </c>
      <c r="D9">
        <v>1</v>
      </c>
      <c r="E9">
        <v>0</v>
      </c>
      <c r="F9">
        <v>1</v>
      </c>
    </row>
    <row r="10" spans="1:6" x14ac:dyDescent="0.3">
      <c r="A10">
        <v>1</v>
      </c>
      <c r="B10">
        <v>1</v>
      </c>
      <c r="C10">
        <v>1</v>
      </c>
      <c r="D10">
        <v>0</v>
      </c>
      <c r="E10">
        <v>1</v>
      </c>
      <c r="F10">
        <v>1</v>
      </c>
    </row>
    <row r="11" spans="1:6" x14ac:dyDescent="0.3">
      <c r="A11">
        <v>1</v>
      </c>
      <c r="B11">
        <v>1</v>
      </c>
      <c r="C11">
        <v>1</v>
      </c>
      <c r="D11">
        <v>0</v>
      </c>
      <c r="E11">
        <v>1</v>
      </c>
      <c r="F11">
        <v>1</v>
      </c>
    </row>
    <row r="12" spans="1:6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 x14ac:dyDescent="0.3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3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3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6" x14ac:dyDescent="0.3">
      <c r="A16">
        <v>1</v>
      </c>
      <c r="B16">
        <v>1</v>
      </c>
      <c r="C16">
        <v>1</v>
      </c>
      <c r="D16">
        <v>1</v>
      </c>
      <c r="E16">
        <v>1</v>
      </c>
      <c r="F16">
        <v>0</v>
      </c>
    </row>
    <row r="17" spans="1:6" x14ac:dyDescent="0.3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</row>
    <row r="18" spans="1:6" x14ac:dyDescent="0.3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</row>
    <row r="19" spans="1:6" x14ac:dyDescent="0.3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</row>
    <row r="20" spans="1:6" x14ac:dyDescent="0.3">
      <c r="A20">
        <v>0</v>
      </c>
      <c r="B20">
        <v>1</v>
      </c>
      <c r="C20">
        <v>1</v>
      </c>
      <c r="D20">
        <v>1</v>
      </c>
      <c r="E20">
        <v>1</v>
      </c>
      <c r="F20">
        <v>0</v>
      </c>
    </row>
    <row r="21" spans="1:6" x14ac:dyDescent="0.3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</row>
    <row r="22" spans="1:6" x14ac:dyDescent="0.3">
      <c r="A22">
        <v>1</v>
      </c>
      <c r="B22">
        <v>1</v>
      </c>
      <c r="C22">
        <v>1</v>
      </c>
      <c r="D22">
        <v>0</v>
      </c>
      <c r="E22">
        <v>1</v>
      </c>
      <c r="F22">
        <v>1</v>
      </c>
    </row>
    <row r="23" spans="1:6" x14ac:dyDescent="0.3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</row>
    <row r="24" spans="1:6" x14ac:dyDescent="0.3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</row>
    <row r="25" spans="1:6" x14ac:dyDescent="0.3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</row>
    <row r="26" spans="1:6" x14ac:dyDescent="0.3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</row>
    <row r="27" spans="1:6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</row>
    <row r="28" spans="1:6" x14ac:dyDescent="0.3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</row>
    <row r="29" spans="1:6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</row>
    <row r="30" spans="1:6" x14ac:dyDescent="0.3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Conclusions</vt:lpstr>
      <vt:lpstr>P-Value</vt:lpstr>
      <vt:lpstr>null Hypothesis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Seyed Mohammad Mahdi Hashemi</cp:lastModifiedBy>
  <dcterms:modified xsi:type="dcterms:W3CDTF">2024-08-25T17:12:04Z</dcterms:modified>
</cp:coreProperties>
</file>