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earch\Project-002\Results\CEC2017\"/>
    </mc:Choice>
  </mc:AlternateContent>
  <xr:revisionPtr revIDLastSave="0" documentId="13_ncr:1_{A56CB466-6D2E-4C16-9480-5203D539D6A2}" xr6:coauthVersionLast="47" xr6:coauthVersionMax="47" xr10:uidLastSave="{00000000-0000-0000-0000-000000000000}"/>
  <bookViews>
    <workbookView xWindow="22932" yWindow="204" windowWidth="17016" windowHeight="12096" xr2:uid="{00000000-000D-0000-FFFF-FFFF00000000}"/>
  </bookViews>
  <sheets>
    <sheet name="Conclusions" sheetId="1" r:id="rId1"/>
    <sheet name="P-Value" sheetId="2" r:id="rId2"/>
    <sheet name="null Hypothe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9" i="1" l="1"/>
  <c r="S89" i="1"/>
  <c r="R89" i="1"/>
  <c r="Q89" i="1"/>
  <c r="P89" i="1"/>
  <c r="O89" i="1"/>
  <c r="N89" i="1"/>
  <c r="T88" i="1"/>
  <c r="S88" i="1"/>
  <c r="R88" i="1"/>
  <c r="Q88" i="1"/>
  <c r="P88" i="1"/>
  <c r="O88" i="1"/>
  <c r="N88" i="1"/>
  <c r="T87" i="1"/>
  <c r="S87" i="1"/>
  <c r="R87" i="1"/>
  <c r="Q87" i="1"/>
  <c r="P87" i="1"/>
  <c r="O87" i="1"/>
  <c r="N87" i="1"/>
  <c r="T86" i="1"/>
  <c r="S86" i="1"/>
  <c r="R86" i="1"/>
  <c r="Q86" i="1"/>
  <c r="P86" i="1"/>
  <c r="O86" i="1"/>
  <c r="N86" i="1"/>
  <c r="T85" i="1"/>
  <c r="S85" i="1"/>
  <c r="R85" i="1"/>
  <c r="Q85" i="1"/>
  <c r="P85" i="1"/>
  <c r="O85" i="1"/>
  <c r="N85" i="1"/>
  <c r="T84" i="1"/>
  <c r="S84" i="1"/>
  <c r="R84" i="1"/>
  <c r="Q84" i="1"/>
  <c r="P84" i="1"/>
  <c r="O84" i="1"/>
  <c r="N84" i="1"/>
  <c r="T83" i="1"/>
  <c r="S83" i="1"/>
  <c r="R83" i="1"/>
  <c r="Q83" i="1"/>
  <c r="P83" i="1"/>
  <c r="O83" i="1"/>
  <c r="N83" i="1"/>
  <c r="T82" i="1"/>
  <c r="S82" i="1"/>
  <c r="R82" i="1"/>
  <c r="Q82" i="1"/>
  <c r="P82" i="1"/>
  <c r="O82" i="1"/>
  <c r="N82" i="1"/>
  <c r="T81" i="1"/>
  <c r="S81" i="1"/>
  <c r="R81" i="1"/>
  <c r="Q81" i="1"/>
  <c r="P81" i="1"/>
  <c r="O81" i="1"/>
  <c r="N81" i="1"/>
  <c r="T80" i="1"/>
  <c r="S80" i="1"/>
  <c r="R80" i="1"/>
  <c r="Q80" i="1"/>
  <c r="P80" i="1"/>
  <c r="O80" i="1"/>
  <c r="N80" i="1"/>
  <c r="T79" i="1"/>
  <c r="S79" i="1"/>
  <c r="R79" i="1"/>
  <c r="Q79" i="1"/>
  <c r="P79" i="1"/>
  <c r="O79" i="1"/>
  <c r="N79" i="1"/>
  <c r="T78" i="1"/>
  <c r="S78" i="1"/>
  <c r="R78" i="1"/>
  <c r="Q78" i="1"/>
  <c r="P78" i="1"/>
  <c r="O78" i="1"/>
  <c r="N78" i="1"/>
  <c r="T77" i="1"/>
  <c r="S77" i="1"/>
  <c r="R77" i="1"/>
  <c r="Q77" i="1"/>
  <c r="P77" i="1"/>
  <c r="O77" i="1"/>
  <c r="N77" i="1"/>
  <c r="T76" i="1"/>
  <c r="S76" i="1"/>
  <c r="R76" i="1"/>
  <c r="Q76" i="1"/>
  <c r="P76" i="1"/>
  <c r="O76" i="1"/>
  <c r="N76" i="1"/>
  <c r="T75" i="1"/>
  <c r="S75" i="1"/>
  <c r="R75" i="1"/>
  <c r="Q75" i="1"/>
  <c r="P75" i="1"/>
  <c r="O75" i="1"/>
  <c r="N75" i="1"/>
  <c r="T74" i="1"/>
  <c r="S74" i="1"/>
  <c r="R74" i="1"/>
  <c r="Q74" i="1"/>
  <c r="P74" i="1"/>
  <c r="O74" i="1"/>
  <c r="N74" i="1"/>
  <c r="T73" i="1"/>
  <c r="S73" i="1"/>
  <c r="R73" i="1"/>
  <c r="Q73" i="1"/>
  <c r="P73" i="1"/>
  <c r="O73" i="1"/>
  <c r="N73" i="1"/>
  <c r="T72" i="1"/>
  <c r="S72" i="1"/>
  <c r="R72" i="1"/>
  <c r="Q72" i="1"/>
  <c r="P72" i="1"/>
  <c r="O72" i="1"/>
  <c r="N72" i="1"/>
  <c r="T71" i="1"/>
  <c r="S71" i="1"/>
  <c r="R71" i="1"/>
  <c r="Q71" i="1"/>
  <c r="P71" i="1"/>
  <c r="O71" i="1"/>
  <c r="N71" i="1"/>
  <c r="T70" i="1"/>
  <c r="S70" i="1"/>
  <c r="R70" i="1"/>
  <c r="Q70" i="1"/>
  <c r="P70" i="1"/>
  <c r="O70" i="1"/>
  <c r="N70" i="1"/>
  <c r="T69" i="1"/>
  <c r="S69" i="1"/>
  <c r="R69" i="1"/>
  <c r="Q69" i="1"/>
  <c r="P69" i="1"/>
  <c r="O69" i="1"/>
  <c r="N69" i="1"/>
  <c r="T68" i="1"/>
  <c r="S68" i="1"/>
  <c r="R68" i="1"/>
  <c r="Q68" i="1"/>
  <c r="P68" i="1"/>
  <c r="O68" i="1"/>
  <c r="N68" i="1"/>
  <c r="T67" i="1"/>
  <c r="S67" i="1"/>
  <c r="R67" i="1"/>
  <c r="Q67" i="1"/>
  <c r="P67" i="1"/>
  <c r="O67" i="1"/>
  <c r="N67" i="1"/>
  <c r="T66" i="1"/>
  <c r="S66" i="1"/>
  <c r="R66" i="1"/>
  <c r="Q66" i="1"/>
  <c r="P66" i="1"/>
  <c r="O66" i="1"/>
  <c r="N66" i="1"/>
  <c r="T65" i="1"/>
  <c r="S65" i="1"/>
  <c r="R65" i="1"/>
  <c r="Q65" i="1"/>
  <c r="P65" i="1"/>
  <c r="O65" i="1"/>
  <c r="N65" i="1"/>
  <c r="T64" i="1"/>
  <c r="S64" i="1"/>
  <c r="R64" i="1"/>
  <c r="Q64" i="1"/>
  <c r="P64" i="1"/>
  <c r="O64" i="1"/>
  <c r="N64" i="1"/>
  <c r="T63" i="1"/>
  <c r="S63" i="1"/>
  <c r="R63" i="1"/>
  <c r="Q63" i="1"/>
  <c r="P63" i="1"/>
  <c r="O63" i="1"/>
  <c r="N63" i="1"/>
  <c r="T62" i="1"/>
  <c r="S62" i="1"/>
  <c r="R62" i="1"/>
  <c r="Q62" i="1"/>
  <c r="P62" i="1"/>
  <c r="O62" i="1"/>
  <c r="N62" i="1"/>
  <c r="T61" i="1"/>
  <c r="S61" i="1"/>
  <c r="R61" i="1"/>
  <c r="Q61" i="1"/>
  <c r="P61" i="1"/>
  <c r="O61" i="1"/>
  <c r="N61" i="1"/>
  <c r="T60" i="1"/>
  <c r="S60" i="1"/>
  <c r="R60" i="1"/>
  <c r="Q60" i="1"/>
  <c r="P60" i="1"/>
  <c r="O60" i="1"/>
  <c r="N60" i="1"/>
  <c r="T59" i="1"/>
  <c r="S59" i="1"/>
  <c r="R59" i="1"/>
  <c r="Q59" i="1"/>
  <c r="P59" i="1"/>
  <c r="O59" i="1"/>
  <c r="N59" i="1"/>
  <c r="T58" i="1"/>
  <c r="S58" i="1"/>
  <c r="R58" i="1"/>
  <c r="Q58" i="1"/>
  <c r="P58" i="1"/>
  <c r="O58" i="1"/>
  <c r="N58" i="1"/>
  <c r="T57" i="1"/>
  <c r="S57" i="1"/>
  <c r="R57" i="1"/>
  <c r="Q57" i="1"/>
  <c r="P57" i="1"/>
  <c r="O57" i="1"/>
  <c r="N57" i="1"/>
  <c r="T56" i="1"/>
  <c r="S56" i="1"/>
  <c r="R56" i="1"/>
  <c r="Q56" i="1"/>
  <c r="P56" i="1"/>
  <c r="O56" i="1"/>
  <c r="N56" i="1"/>
  <c r="T55" i="1"/>
  <c r="S55" i="1"/>
  <c r="R55" i="1"/>
  <c r="Q55" i="1"/>
  <c r="P55" i="1"/>
  <c r="O55" i="1"/>
  <c r="N55" i="1"/>
  <c r="T54" i="1"/>
  <c r="S54" i="1"/>
  <c r="R54" i="1"/>
  <c r="Q54" i="1"/>
  <c r="P54" i="1"/>
  <c r="O54" i="1"/>
  <c r="N54" i="1"/>
  <c r="T53" i="1"/>
  <c r="S53" i="1"/>
  <c r="R53" i="1"/>
  <c r="Q53" i="1"/>
  <c r="P53" i="1"/>
  <c r="O53" i="1"/>
  <c r="N53" i="1"/>
  <c r="T52" i="1"/>
  <c r="S52" i="1"/>
  <c r="R52" i="1"/>
  <c r="Q52" i="1"/>
  <c r="P52" i="1"/>
  <c r="O52" i="1"/>
  <c r="N52" i="1"/>
  <c r="T51" i="1"/>
  <c r="S51" i="1"/>
  <c r="R51" i="1"/>
  <c r="Q51" i="1"/>
  <c r="P51" i="1"/>
  <c r="O51" i="1"/>
  <c r="N51" i="1"/>
  <c r="T50" i="1"/>
  <c r="S50" i="1"/>
  <c r="R50" i="1"/>
  <c r="Q50" i="1"/>
  <c r="P50" i="1"/>
  <c r="O50" i="1"/>
  <c r="N50" i="1"/>
  <c r="T49" i="1"/>
  <c r="S49" i="1"/>
  <c r="R49" i="1"/>
  <c r="Q49" i="1"/>
  <c r="P49" i="1"/>
  <c r="O49" i="1"/>
  <c r="N49" i="1"/>
  <c r="T48" i="1"/>
  <c r="S48" i="1"/>
  <c r="R48" i="1"/>
  <c r="Q48" i="1"/>
  <c r="P48" i="1"/>
  <c r="O48" i="1"/>
  <c r="N48" i="1"/>
  <c r="T47" i="1"/>
  <c r="S47" i="1"/>
  <c r="R47" i="1"/>
  <c r="Q47" i="1"/>
  <c r="P47" i="1"/>
  <c r="O47" i="1"/>
  <c r="N47" i="1"/>
  <c r="T46" i="1"/>
  <c r="S46" i="1"/>
  <c r="R46" i="1"/>
  <c r="Q46" i="1"/>
  <c r="P46" i="1"/>
  <c r="O46" i="1"/>
  <c r="N46" i="1"/>
  <c r="T45" i="1"/>
  <c r="S45" i="1"/>
  <c r="R45" i="1"/>
  <c r="Q45" i="1"/>
  <c r="P45" i="1"/>
  <c r="O45" i="1"/>
  <c r="N45" i="1"/>
  <c r="T44" i="1"/>
  <c r="S44" i="1"/>
  <c r="R44" i="1"/>
  <c r="Q44" i="1"/>
  <c r="P44" i="1"/>
  <c r="O44" i="1"/>
  <c r="N44" i="1"/>
  <c r="T43" i="1"/>
  <c r="S43" i="1"/>
  <c r="R43" i="1"/>
  <c r="Q43" i="1"/>
  <c r="P43" i="1"/>
  <c r="O43" i="1"/>
  <c r="N43" i="1"/>
  <c r="T42" i="1"/>
  <c r="S42" i="1"/>
  <c r="R42" i="1"/>
  <c r="Q42" i="1"/>
  <c r="P42" i="1"/>
  <c r="O42" i="1"/>
  <c r="N42" i="1"/>
  <c r="T41" i="1"/>
  <c r="S41" i="1"/>
  <c r="R41" i="1"/>
  <c r="Q41" i="1"/>
  <c r="P41" i="1"/>
  <c r="O41" i="1"/>
  <c r="N41" i="1"/>
  <c r="T40" i="1"/>
  <c r="S40" i="1"/>
  <c r="R40" i="1"/>
  <c r="Q40" i="1"/>
  <c r="P40" i="1"/>
  <c r="O40" i="1"/>
  <c r="N40" i="1"/>
  <c r="T39" i="1"/>
  <c r="S39" i="1"/>
  <c r="R39" i="1"/>
  <c r="Q39" i="1"/>
  <c r="P39" i="1"/>
  <c r="O39" i="1"/>
  <c r="N39" i="1"/>
  <c r="T38" i="1"/>
  <c r="S38" i="1"/>
  <c r="R38" i="1"/>
  <c r="Q38" i="1"/>
  <c r="P38" i="1"/>
  <c r="O38" i="1"/>
  <c r="N38" i="1"/>
  <c r="T37" i="1"/>
  <c r="S37" i="1"/>
  <c r="R37" i="1"/>
  <c r="Q37" i="1"/>
  <c r="P37" i="1"/>
  <c r="O37" i="1"/>
  <c r="N37" i="1"/>
  <c r="T36" i="1"/>
  <c r="S36" i="1"/>
  <c r="R36" i="1"/>
  <c r="Q36" i="1"/>
  <c r="P36" i="1"/>
  <c r="O36" i="1"/>
  <c r="N36" i="1"/>
  <c r="T35" i="1"/>
  <c r="S35" i="1"/>
  <c r="R35" i="1"/>
  <c r="Q35" i="1"/>
  <c r="P35" i="1"/>
  <c r="O35" i="1"/>
  <c r="N35" i="1"/>
  <c r="T34" i="1"/>
  <c r="S34" i="1"/>
  <c r="R34" i="1"/>
  <c r="Q34" i="1"/>
  <c r="P34" i="1"/>
  <c r="O34" i="1"/>
  <c r="N34" i="1"/>
  <c r="T33" i="1"/>
  <c r="S33" i="1"/>
  <c r="R33" i="1"/>
  <c r="Q33" i="1"/>
  <c r="P33" i="1"/>
  <c r="O33" i="1"/>
  <c r="N33" i="1"/>
  <c r="T32" i="1"/>
  <c r="S32" i="1"/>
  <c r="R32" i="1"/>
  <c r="Q32" i="1"/>
  <c r="P32" i="1"/>
  <c r="O32" i="1"/>
  <c r="N32" i="1"/>
  <c r="T31" i="1"/>
  <c r="S31" i="1"/>
  <c r="R31" i="1"/>
  <c r="Q31" i="1"/>
  <c r="P31" i="1"/>
  <c r="O31" i="1"/>
  <c r="N31" i="1"/>
  <c r="T30" i="1"/>
  <c r="S30" i="1"/>
  <c r="R30" i="1"/>
  <c r="Q30" i="1"/>
  <c r="P30" i="1"/>
  <c r="O30" i="1"/>
  <c r="N30" i="1"/>
  <c r="T29" i="1"/>
  <c r="S29" i="1"/>
  <c r="R29" i="1"/>
  <c r="Q29" i="1"/>
  <c r="P29" i="1"/>
  <c r="O29" i="1"/>
  <c r="N29" i="1"/>
  <c r="T28" i="1"/>
  <c r="S28" i="1"/>
  <c r="R28" i="1"/>
  <c r="Q28" i="1"/>
  <c r="P28" i="1"/>
  <c r="O28" i="1"/>
  <c r="N28" i="1"/>
  <c r="T27" i="1"/>
  <c r="S27" i="1"/>
  <c r="R27" i="1"/>
  <c r="Q27" i="1"/>
  <c r="P27" i="1"/>
  <c r="O27" i="1"/>
  <c r="N27" i="1"/>
  <c r="T26" i="1"/>
  <c r="S26" i="1"/>
  <c r="R26" i="1"/>
  <c r="Q26" i="1"/>
  <c r="P26" i="1"/>
  <c r="O26" i="1"/>
  <c r="N26" i="1"/>
  <c r="T25" i="1"/>
  <c r="S25" i="1"/>
  <c r="R25" i="1"/>
  <c r="Q25" i="1"/>
  <c r="P25" i="1"/>
  <c r="O25" i="1"/>
  <c r="N25" i="1"/>
  <c r="T24" i="1"/>
  <c r="S24" i="1"/>
  <c r="R24" i="1"/>
  <c r="Q24" i="1"/>
  <c r="P24" i="1"/>
  <c r="O24" i="1"/>
  <c r="N24" i="1"/>
  <c r="T23" i="1"/>
  <c r="S23" i="1"/>
  <c r="R23" i="1"/>
  <c r="Q23" i="1"/>
  <c r="P23" i="1"/>
  <c r="O23" i="1"/>
  <c r="N23" i="1"/>
  <c r="T22" i="1"/>
  <c r="S22" i="1"/>
  <c r="R22" i="1"/>
  <c r="Q22" i="1"/>
  <c r="P22" i="1"/>
  <c r="O22" i="1"/>
  <c r="N22" i="1"/>
  <c r="T21" i="1"/>
  <c r="S21" i="1"/>
  <c r="R21" i="1"/>
  <c r="Q21" i="1"/>
  <c r="P21" i="1"/>
  <c r="O21" i="1"/>
  <c r="N21" i="1"/>
  <c r="T20" i="1"/>
  <c r="S20" i="1"/>
  <c r="R20" i="1"/>
  <c r="Q20" i="1"/>
  <c r="P20" i="1"/>
  <c r="O20" i="1"/>
  <c r="N20" i="1"/>
  <c r="T19" i="1"/>
  <c r="S19" i="1"/>
  <c r="R19" i="1"/>
  <c r="Q19" i="1"/>
  <c r="P19" i="1"/>
  <c r="O19" i="1"/>
  <c r="N19" i="1"/>
  <c r="T18" i="1"/>
  <c r="S18" i="1"/>
  <c r="R18" i="1"/>
  <c r="Q18" i="1"/>
  <c r="P18" i="1"/>
  <c r="O18" i="1"/>
  <c r="N18" i="1"/>
  <c r="T17" i="1"/>
  <c r="S17" i="1"/>
  <c r="R17" i="1"/>
  <c r="Q17" i="1"/>
  <c r="P17" i="1"/>
  <c r="O17" i="1"/>
  <c r="N17" i="1"/>
  <c r="T16" i="1"/>
  <c r="S16" i="1"/>
  <c r="R16" i="1"/>
  <c r="Q16" i="1"/>
  <c r="P16" i="1"/>
  <c r="O16" i="1"/>
  <c r="N16" i="1"/>
  <c r="T15" i="1"/>
  <c r="S15" i="1"/>
  <c r="R15" i="1"/>
  <c r="AB15" i="1" s="1"/>
  <c r="Q15" i="1"/>
  <c r="P15" i="1"/>
  <c r="O15" i="1"/>
  <c r="N15" i="1"/>
  <c r="T14" i="1"/>
  <c r="S14" i="1"/>
  <c r="R14" i="1"/>
  <c r="Q14" i="1"/>
  <c r="P14" i="1"/>
  <c r="O14" i="1"/>
  <c r="N14" i="1"/>
  <c r="T13" i="1"/>
  <c r="S13" i="1"/>
  <c r="R13" i="1"/>
  <c r="Q13" i="1"/>
  <c r="P13" i="1"/>
  <c r="O13" i="1"/>
  <c r="N13" i="1"/>
  <c r="T12" i="1"/>
  <c r="S12" i="1"/>
  <c r="R12" i="1"/>
  <c r="Q12" i="1"/>
  <c r="P12" i="1"/>
  <c r="O12" i="1"/>
  <c r="N12" i="1"/>
  <c r="T11" i="1"/>
  <c r="S11" i="1"/>
  <c r="R11" i="1"/>
  <c r="Q11" i="1"/>
  <c r="P11" i="1"/>
  <c r="O11" i="1"/>
  <c r="N11" i="1"/>
  <c r="T10" i="1"/>
  <c r="S10" i="1"/>
  <c r="R10" i="1"/>
  <c r="Q10" i="1"/>
  <c r="P10" i="1"/>
  <c r="O10" i="1"/>
  <c r="N10" i="1"/>
  <c r="T9" i="1"/>
  <c r="S9" i="1"/>
  <c r="R9" i="1"/>
  <c r="Q9" i="1"/>
  <c r="P9" i="1"/>
  <c r="O9" i="1"/>
  <c r="N9" i="1"/>
  <c r="T8" i="1"/>
  <c r="S8" i="1"/>
  <c r="R8" i="1"/>
  <c r="Q8" i="1"/>
  <c r="P8" i="1"/>
  <c r="O8" i="1"/>
  <c r="N8" i="1"/>
  <c r="T7" i="1"/>
  <c r="S7" i="1"/>
  <c r="R7" i="1"/>
  <c r="Q7" i="1"/>
  <c r="P7" i="1"/>
  <c r="O7" i="1"/>
  <c r="N7" i="1"/>
  <c r="T6" i="1"/>
  <c r="S6" i="1"/>
  <c r="R6" i="1"/>
  <c r="Q6" i="1"/>
  <c r="P6" i="1"/>
  <c r="O6" i="1"/>
  <c r="N6" i="1"/>
  <c r="T5" i="1"/>
  <c r="S5" i="1"/>
  <c r="R5" i="1"/>
  <c r="Q5" i="1"/>
  <c r="P5" i="1"/>
  <c r="O5" i="1"/>
  <c r="N5" i="1"/>
  <c r="T4" i="1"/>
  <c r="S4" i="1"/>
  <c r="R4" i="1"/>
  <c r="Q4" i="1"/>
  <c r="P4" i="1"/>
  <c r="O4" i="1"/>
  <c r="N4" i="1"/>
  <c r="T3" i="1"/>
  <c r="S3" i="1"/>
  <c r="R3" i="1"/>
  <c r="Q3" i="1"/>
  <c r="P3" i="1"/>
  <c r="O3" i="1"/>
  <c r="N3" i="1"/>
  <c r="AC87" i="1" l="1"/>
  <c r="AD57" i="1"/>
  <c r="Z54" i="1"/>
  <c r="AD27" i="1"/>
  <c r="AB39" i="1"/>
  <c r="Z78" i="1"/>
  <c r="Z30" i="1"/>
  <c r="AD30" i="1"/>
  <c r="AD54" i="1"/>
  <c r="AD81" i="1"/>
  <c r="AB27" i="1"/>
  <c r="AD39" i="1"/>
  <c r="AB51" i="1"/>
  <c r="AD63" i="1"/>
  <c r="AB75" i="1"/>
  <c r="Y81" i="1"/>
  <c r="Z6" i="1"/>
  <c r="Z48" i="1"/>
  <c r="Z72" i="1"/>
  <c r="X78" i="1"/>
  <c r="AD6" i="1"/>
  <c r="Z18" i="1"/>
  <c r="AD21" i="1"/>
  <c r="AD45" i="1"/>
  <c r="AD69" i="1"/>
  <c r="AD9" i="1"/>
  <c r="AD33" i="1"/>
  <c r="Z3" i="1"/>
  <c r="Z84" i="1"/>
  <c r="Z24" i="1"/>
  <c r="AD15" i="1"/>
  <c r="AD18" i="1"/>
  <c r="AD42" i="1"/>
  <c r="AD66" i="1"/>
  <c r="AD51" i="1"/>
  <c r="AB63" i="1"/>
  <c r="Z12" i="1"/>
  <c r="Z36" i="1"/>
  <c r="Z60" i="1"/>
  <c r="AC3" i="1"/>
  <c r="Y33" i="1"/>
  <c r="AC39" i="1"/>
  <c r="Y45" i="1"/>
  <c r="AC51" i="1"/>
  <c r="Y57" i="1"/>
  <c r="AC63" i="1"/>
  <c r="Z66" i="1"/>
  <c r="Y69" i="1"/>
  <c r="AC75" i="1"/>
  <c r="Z81" i="1"/>
  <c r="AD3" i="1"/>
  <c r="X6" i="1"/>
  <c r="Z9" i="1"/>
  <c r="X18" i="1"/>
  <c r="AA21" i="1"/>
  <c r="X30" i="1"/>
  <c r="Z33" i="1"/>
  <c r="X42" i="1"/>
  <c r="Z45" i="1"/>
  <c r="X54" i="1"/>
  <c r="Z57" i="1"/>
  <c r="X66" i="1"/>
  <c r="AA69" i="1"/>
  <c r="Y78" i="1"/>
  <c r="AC84" i="1"/>
  <c r="Y9" i="1"/>
  <c r="AC27" i="1"/>
  <c r="Y6" i="1"/>
  <c r="AC12" i="1"/>
  <c r="Y18" i="1"/>
  <c r="AC24" i="1"/>
  <c r="Y30" i="1"/>
  <c r="AC36" i="1"/>
  <c r="Y42" i="1"/>
  <c r="AC48" i="1"/>
  <c r="Y54" i="1"/>
  <c r="AC60" i="1"/>
  <c r="Y66" i="1"/>
  <c r="AC72" i="1"/>
  <c r="AB81" i="1"/>
  <c r="AD84" i="1"/>
  <c r="AC15" i="1"/>
  <c r="Z42" i="1"/>
  <c r="AB9" i="1"/>
  <c r="AD24" i="1"/>
  <c r="AB33" i="1"/>
  <c r="AB45" i="1"/>
  <c r="AD60" i="1"/>
  <c r="AD72" i="1"/>
  <c r="Y87" i="1"/>
  <c r="AD12" i="1"/>
  <c r="AB21" i="1"/>
  <c r="AD36" i="1"/>
  <c r="AD48" i="1"/>
  <c r="AB57" i="1"/>
  <c r="AB69" i="1"/>
  <c r="AC81" i="1"/>
  <c r="Y3" i="1"/>
  <c r="AC9" i="1"/>
  <c r="Y15" i="1"/>
  <c r="AC21" i="1"/>
  <c r="Y27" i="1"/>
  <c r="AC33" i="1"/>
  <c r="Y39" i="1"/>
  <c r="AC45" i="1"/>
  <c r="Y51" i="1"/>
  <c r="AC57" i="1"/>
  <c r="Y63" i="1"/>
  <c r="AC69" i="1"/>
  <c r="Y75" i="1"/>
  <c r="X84" i="1"/>
  <c r="AA87" i="1"/>
  <c r="Y21" i="1"/>
  <c r="X3" i="1"/>
  <c r="X12" i="1"/>
  <c r="Z15" i="1"/>
  <c r="X24" i="1"/>
  <c r="Z27" i="1"/>
  <c r="X36" i="1"/>
  <c r="Z39" i="1"/>
  <c r="X48" i="1"/>
  <c r="AA51" i="1"/>
  <c r="X60" i="1"/>
  <c r="Z63" i="1"/>
  <c r="X72" i="1"/>
  <c r="Z75" i="1"/>
  <c r="AC78" i="1"/>
  <c r="Y84" i="1"/>
  <c r="AC6" i="1"/>
  <c r="Y12" i="1"/>
  <c r="AC18" i="1"/>
  <c r="Y24" i="1"/>
  <c r="AC30" i="1"/>
  <c r="Y36" i="1"/>
  <c r="AC42" i="1"/>
  <c r="Y48" i="1"/>
  <c r="AC54" i="1"/>
  <c r="Y60" i="1"/>
  <c r="AC66" i="1"/>
  <c r="Y72" i="1"/>
  <c r="AD78" i="1"/>
  <c r="AB87" i="1"/>
  <c r="AD75" i="1"/>
  <c r="AA24" i="1"/>
  <c r="AA36" i="1"/>
  <c r="X9" i="1"/>
  <c r="X21" i="1"/>
  <c r="AB36" i="1"/>
  <c r="AB42" i="1"/>
  <c r="X45" i="1"/>
  <c r="X51" i="1"/>
  <c r="X57" i="1"/>
  <c r="X63" i="1"/>
  <c r="X69" i="1"/>
  <c r="AB72" i="1"/>
  <c r="X75" i="1"/>
  <c r="AB78" i="1"/>
  <c r="AB84" i="1"/>
  <c r="X87" i="1"/>
  <c r="AA54" i="1"/>
  <c r="AA78" i="1"/>
  <c r="AB3" i="1"/>
  <c r="X15" i="1"/>
  <c r="AB24" i="1"/>
  <c r="AB30" i="1"/>
  <c r="X39" i="1"/>
  <c r="AB48" i="1"/>
  <c r="AB54" i="1"/>
  <c r="AB60" i="1"/>
  <c r="AB66" i="1"/>
  <c r="X81" i="1"/>
  <c r="Z21" i="1"/>
  <c r="Z51" i="1"/>
  <c r="Z69" i="1"/>
  <c r="Z87" i="1"/>
  <c r="AA12" i="1"/>
  <c r="AA48" i="1"/>
  <c r="AA66" i="1"/>
  <c r="AB6" i="1"/>
  <c r="X27" i="1"/>
  <c r="AA9" i="1"/>
  <c r="AA27" i="1"/>
  <c r="AA39" i="1"/>
  <c r="AA63" i="1"/>
  <c r="AA81" i="1"/>
  <c r="AD87" i="1"/>
  <c r="AA3" i="1"/>
  <c r="AA30" i="1"/>
  <c r="AB18" i="1"/>
  <c r="AA45" i="1"/>
  <c r="AA75" i="1"/>
  <c r="AA6" i="1"/>
  <c r="AA18" i="1"/>
  <c r="AA42" i="1"/>
  <c r="AA60" i="1"/>
  <c r="AA72" i="1"/>
  <c r="AA84" i="1"/>
  <c r="AB12" i="1"/>
  <c r="X33" i="1"/>
  <c r="AA15" i="1"/>
  <c r="AA33" i="1"/>
  <c r="AA57" i="1"/>
  <c r="Y92" i="1" l="1"/>
  <c r="Y90" i="1"/>
  <c r="Z92" i="1"/>
  <c r="Z90" i="1"/>
  <c r="X90" i="1"/>
  <c r="AC92" i="1"/>
  <c r="AC90" i="1"/>
  <c r="AD90" i="1"/>
  <c r="X92" i="1"/>
  <c r="AB92" i="1"/>
  <c r="AB90" i="1"/>
  <c r="AD92" i="1"/>
  <c r="AA92" i="1"/>
  <c r="AA90" i="1"/>
  <c r="AA91" i="1" l="1"/>
  <c r="X93" i="1"/>
  <c r="AB93" i="1"/>
  <c r="Z91" i="1"/>
  <c r="Y93" i="1"/>
  <c r="AC91" i="1"/>
  <c r="AC93" i="1"/>
  <c r="Y91" i="1"/>
  <c r="AA93" i="1"/>
  <c r="Z93" i="1"/>
  <c r="AD93" i="1"/>
  <c r="AD91" i="1"/>
  <c r="AB91" i="1"/>
  <c r="X91" i="1"/>
</calcChain>
</file>

<file path=xl/sharedStrings.xml><?xml version="1.0" encoding="utf-8"?>
<sst xmlns="http://schemas.openxmlformats.org/spreadsheetml/2006/main" count="421" uniqueCount="58">
  <si>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</si>
  <si>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</si>
  <si>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</si>
  <si>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</si>
  <si>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</si>
  <si>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</si>
  <si>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</si>
  <si>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</si>
  <si>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</si>
  <si>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</si>
  <si>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</si>
  <si>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</si>
  <si>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</si>
  <si>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</si>
  <si>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</si>
  <si>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</si>
  <si>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</si>
  <si>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</si>
  <si>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</si>
  <si>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</si>
  <si>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</si>
  <si>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</si>
  <si>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</si>
  <si>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</si>
  <si>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</si>
  <si>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</si>
  <si>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</si>
  <si>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</si>
  <si>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</si>
  <si>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</si>
  <si>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</t>
  </si>
  <si>
    <t>Std</t>
  </si>
  <si>
    <t>CPU</t>
  </si>
  <si>
    <t>OLOA</t>
  </si>
  <si>
    <t>LOA</t>
  </si>
  <si>
    <t>PSO</t>
  </si>
  <si>
    <t>GA</t>
  </si>
  <si>
    <t>GSA</t>
  </si>
  <si>
    <t>WOA</t>
  </si>
  <si>
    <t>Functions</t>
  </si>
  <si>
    <t>Mesure</t>
  </si>
  <si>
    <t>Function</t>
  </si>
  <si>
    <t>OLOA versus LOA</t>
  </si>
  <si>
    <t>OLOA versus PSO</t>
  </si>
  <si>
    <t>OLOA versus GA</t>
  </si>
  <si>
    <t>OLOA versus GSA</t>
  </si>
  <si>
    <t>OLOA versus WOA</t>
  </si>
  <si>
    <t>P-value of the T-test analysis for the CEC benchmark functions 2017 (30 Dim)</t>
  </si>
  <si>
    <t>Comparison of optimization results for the CEC benchmark functions 2017 (30 Dim)</t>
  </si>
  <si>
    <t>SSA</t>
  </si>
  <si>
    <t>OLOA versus SSA</t>
  </si>
  <si>
    <t>Total Best Result</t>
  </si>
  <si>
    <t>11\29</t>
  </si>
  <si>
    <t>0\29</t>
  </si>
  <si>
    <t>1\29</t>
  </si>
  <si>
    <t>8\29</t>
  </si>
  <si>
    <t>9\29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</si>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</sst>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11" fontId="0" fillId="0" borderId="3" xfId="0" applyNumberFormat="1" applyBorder="1" applyAlignment="1">
      <alignment horizontal="left" vertical="top"/>
    </xf>
    <xf numFmtId="11" fontId="0" fillId="0" borderId="2" xfId="0" applyNumberForma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1" fontId="4" fillId="0" borderId="5" xfId="0" applyNumberFormat="1" applyFont="1" applyBorder="1" applyAlignment="1">
      <alignment horizontal="left" vertical="top"/>
    </xf>
    <xf numFmtId="11" fontId="0" fillId="0" borderId="5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11" fontId="1" fillId="0" borderId="3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1" fontId="0" fillId="0" borderId="6" xfId="0" applyNumberFormat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4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font>
        <b/>
        <i val="0"/>
        <strike val="0"/>
        <u/>
      </font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L2:T89" totalsRowShown="0" headerRowDxfId="46" dataDxfId="45">
  <autoFilter ref="L2:T89" xr:uid="{00000000-0009-0000-0100-000001000000}"/>
  <tableColumns count="9">
    <tableColumn id="1" xr3:uid="{00000000-0010-0000-0000-000001000000}" name="Functions" dataDxfId="44"/>
    <tableColumn id="2" xr3:uid="{00000000-0010-0000-0000-000002000000}" name="Mesure" dataDxfId="43"/>
    <tableColumn id="3" xr3:uid="{00000000-0010-0000-0000-000003000000}" name="OLOA" dataDxfId="42">
      <calculatedColumnFormula>D3</calculatedColumnFormula>
    </tableColumn>
    <tableColumn id="4" xr3:uid="{00000000-0010-0000-0000-000004000000}" name="LOA" dataDxfId="41">
      <calculatedColumnFormula>E3</calculatedColumnFormula>
    </tableColumn>
    <tableColumn id="6" xr3:uid="{00000000-0010-0000-0000-000006000000}" name="PSO" dataDxfId="40">
      <calculatedColumnFormula>F3</calculatedColumnFormula>
    </tableColumn>
    <tableColumn id="7" xr3:uid="{00000000-0010-0000-0000-000007000000}" name="GA" dataDxfId="39">
      <calculatedColumnFormula>G3</calculatedColumnFormula>
    </tableColumn>
    <tableColumn id="8" xr3:uid="{00000000-0010-0000-0000-000008000000}" name="GSA" dataDxfId="38">
      <calculatedColumnFormula>H3</calculatedColumnFormula>
    </tableColumn>
    <tableColumn id="9" xr3:uid="{00000000-0010-0000-0000-000009000000}" name="WOA" dataDxfId="37">
      <calculatedColumnFormula>I3</calculatedColumnFormula>
    </tableColumn>
    <tableColumn id="5" xr3:uid="{00000000-0010-0000-0000-000005000000}" name="SSA" dataDxfId="36">
      <calculatedColumnFormula>J3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topLeftCell="A69" zoomScale="85" zoomScaleNormal="85" workbookViewId="0">
      <selection activeCell="E94" sqref="E94"/>
    </sheetView>
  </sheetViews>
  <sheetFormatPr defaultRowHeight="14.4" x14ac:dyDescent="0.3"/>
  <cols>
    <col min="1" max="1" width="1.109375" style="2" customWidth="1"/>
    <col min="2" max="2" width="9" style="2" bestFit="1" customWidth="1"/>
    <col min="3" max="3" width="5.77734375" style="2" bestFit="1" customWidth="1"/>
    <col min="4" max="10" width="8.6640625" style="2" bestFit="1" customWidth="1"/>
    <col min="11" max="11" width="8.6640625" style="2" customWidth="1"/>
    <col min="12" max="12" width="11.33203125" style="2" customWidth="1"/>
    <col min="13" max="13" width="9.5546875" style="2" customWidth="1"/>
    <col min="14" max="19" width="8.5546875" style="2" customWidth="1"/>
    <col min="20" max="20" width="8.88671875" style="2" customWidth="1"/>
    <col min="21" max="21" width="8.88671875" style="2"/>
    <col min="22" max="22" width="8.77734375" style="2" bestFit="1" customWidth="1"/>
    <col min="23" max="23" width="7.109375" style="2" bestFit="1" customWidth="1"/>
    <col min="24" max="24" width="5.6640625" style="2" bestFit="1" customWidth="1"/>
    <col min="25" max="28" width="4.5546875" style="2" bestFit="1" customWidth="1"/>
    <col min="29" max="30" width="5.21875" style="2" bestFit="1" customWidth="1"/>
    <col min="31" max="16384" width="8.88671875" style="2"/>
  </cols>
  <sheetData>
    <row r="1" spans="1:30" ht="15" thickBot="1" x14ac:dyDescent="0.35">
      <c r="A1" s="26" t="s">
        <v>48</v>
      </c>
      <c r="B1" s="26"/>
      <c r="C1" s="26"/>
      <c r="D1" s="26"/>
      <c r="E1" s="26"/>
      <c r="F1" s="26"/>
      <c r="G1" s="26"/>
      <c r="H1" s="26"/>
      <c r="I1" s="26"/>
      <c r="J1" s="26"/>
    </row>
    <row r="2" spans="1:30" x14ac:dyDescent="0.3">
      <c r="A2" s="29"/>
      <c r="B2" s="30" t="s">
        <v>39</v>
      </c>
      <c r="C2" s="30"/>
      <c r="D2" s="29" t="s">
        <v>33</v>
      </c>
      <c r="E2" s="29" t="s">
        <v>34</v>
      </c>
      <c r="F2" s="29" t="s">
        <v>35</v>
      </c>
      <c r="G2" s="29" t="s">
        <v>36</v>
      </c>
      <c r="H2" s="29" t="s">
        <v>37</v>
      </c>
      <c r="I2" s="29" t="s">
        <v>38</v>
      </c>
      <c r="J2" s="30" t="s">
        <v>49</v>
      </c>
      <c r="K2" s="12"/>
      <c r="L2" s="1" t="s">
        <v>39</v>
      </c>
      <c r="M2" s="1" t="s">
        <v>40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" t="s">
        <v>49</v>
      </c>
      <c r="V2" s="1" t="s">
        <v>39</v>
      </c>
      <c r="W2" s="1" t="s">
        <v>40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49</v>
      </c>
    </row>
    <row r="3" spans="1:30" x14ac:dyDescent="0.3">
      <c r="A3" s="10"/>
      <c r="B3" s="21" t="s">
        <v>0</v>
      </c>
      <c r="C3" s="10" t="s">
        <v>30</v>
      </c>
      <c r="D3" s="16">
        <v>67753906.983327195</v>
      </c>
      <c r="E3" s="16">
        <v>45375071895.36042</v>
      </c>
      <c r="F3" s="16">
        <v>67097643613.513718</v>
      </c>
      <c r="G3" s="16">
        <v>122297389265.63901</v>
      </c>
      <c r="H3" s="16">
        <v>13568219012.45298</v>
      </c>
      <c r="I3" s="16">
        <v>4910617439.2107582</v>
      </c>
      <c r="J3" s="16">
        <v>9658923698.3279037</v>
      </c>
      <c r="K3" s="13"/>
      <c r="L3" s="2" t="s">
        <v>0</v>
      </c>
      <c r="M3" s="2" t="s">
        <v>30</v>
      </c>
      <c r="N3" s="3">
        <f t="shared" ref="N3:N31" si="0">D3</f>
        <v>67753906.983327195</v>
      </c>
      <c r="O3" s="3">
        <f t="shared" ref="O3:O31" si="1">E3</f>
        <v>45375071895.36042</v>
      </c>
      <c r="P3" s="3">
        <f t="shared" ref="P3:P31" si="2">F3</f>
        <v>67097643613.513718</v>
      </c>
      <c r="Q3" s="3">
        <f t="shared" ref="Q3:Q31" si="3">G3</f>
        <v>122297389265.63901</v>
      </c>
      <c r="R3" s="3">
        <f t="shared" ref="R3:R31" si="4">H3</f>
        <v>13568219012.45298</v>
      </c>
      <c r="S3" s="3">
        <f t="shared" ref="S3:T31" si="5">I3</f>
        <v>4910617439.2107582</v>
      </c>
      <c r="T3" s="3">
        <f t="shared" si="5"/>
        <v>9658923698.3279037</v>
      </c>
      <c r="V3" s="25" t="s">
        <v>0</v>
      </c>
      <c r="W3" s="2" t="s">
        <v>30</v>
      </c>
      <c r="X3" s="2">
        <f>_xlfn.RANK.EQ(Table1[[#This Row],[OLOA]],Table1[[#This Row],[OLOA]:[SSA]],1)</f>
        <v>1</v>
      </c>
      <c r="Y3" s="2">
        <f>_xlfn.RANK.EQ(Table1[[#This Row],[LOA]],Table1[[#This Row],[OLOA]:[SSA]],1)</f>
        <v>5</v>
      </c>
      <c r="Z3" s="2">
        <f>_xlfn.RANK.EQ(Table1[[#This Row],[PSO]],Table1[[#This Row],[OLOA]:[SSA]],1)</f>
        <v>6</v>
      </c>
      <c r="AA3" s="2">
        <f>_xlfn.RANK.EQ(Table1[[#This Row],[GA]],Table1[[#This Row],[OLOA]:[SSA]],1)</f>
        <v>7</v>
      </c>
      <c r="AB3" s="2">
        <f>_xlfn.RANK.EQ(Table1[[#This Row],[GSA]],Table1[[#This Row],[OLOA]:[SSA]],1)</f>
        <v>4</v>
      </c>
      <c r="AC3" s="2">
        <f>_xlfn.RANK.EQ(Table1[[#This Row],[WOA]],Table1[[#This Row],[OLOA]:[SSA]],1)</f>
        <v>2</v>
      </c>
      <c r="AD3" s="2">
        <f>_xlfn.RANK.EQ(Table1[[#This Row],[SSA]],Table1[[#This Row],[OLOA]:[SSA]],1)</f>
        <v>3</v>
      </c>
    </row>
    <row r="4" spans="1:30" x14ac:dyDescent="0.3">
      <c r="A4" s="11"/>
      <c r="B4" s="22"/>
      <c r="C4" s="11" t="s">
        <v>31</v>
      </c>
      <c r="D4" s="17">
        <v>41942816.596983895</v>
      </c>
      <c r="E4" s="17">
        <v>9495375464.2038937</v>
      </c>
      <c r="F4" s="17">
        <v>10254141701.856087</v>
      </c>
      <c r="G4" s="17">
        <v>15413605913.624517</v>
      </c>
      <c r="H4" s="17">
        <v>3503956105.4350491</v>
      </c>
      <c r="I4" s="17">
        <v>2018502055.0975571</v>
      </c>
      <c r="J4" s="17">
        <v>5203939349.3673916</v>
      </c>
      <c r="K4" s="14"/>
      <c r="M4" s="2" t="s">
        <v>31</v>
      </c>
      <c r="N4" s="3">
        <f t="shared" si="0"/>
        <v>41942816.596983895</v>
      </c>
      <c r="O4" s="3">
        <f t="shared" si="1"/>
        <v>9495375464.2038937</v>
      </c>
      <c r="P4" s="3">
        <f t="shared" si="2"/>
        <v>10254141701.856087</v>
      </c>
      <c r="Q4" s="3">
        <f t="shared" si="3"/>
        <v>15413605913.624517</v>
      </c>
      <c r="R4" s="3">
        <f t="shared" si="4"/>
        <v>3503956105.4350491</v>
      </c>
      <c r="S4" s="3">
        <f t="shared" si="5"/>
        <v>2018502055.0975571</v>
      </c>
      <c r="T4" s="3">
        <f t="shared" si="5"/>
        <v>5203939349.3673916</v>
      </c>
      <c r="V4" s="25"/>
      <c r="W4" s="2" t="s">
        <v>31</v>
      </c>
    </row>
    <row r="5" spans="1:30" x14ac:dyDescent="0.3">
      <c r="A5" s="11"/>
      <c r="B5" s="23"/>
      <c r="C5" s="6" t="s">
        <v>32</v>
      </c>
      <c r="D5" s="18">
        <v>0.29895833333333333</v>
      </c>
      <c r="E5" s="18">
        <v>0.28697916666666667</v>
      </c>
      <c r="F5" s="18">
        <v>0.52135416666666667</v>
      </c>
      <c r="G5" s="18">
        <v>0.51197916666666665</v>
      </c>
      <c r="H5" s="18">
        <v>1.3802083333333333</v>
      </c>
      <c r="I5" s="18">
        <v>0.35468749999999999</v>
      </c>
      <c r="J5" s="18">
        <v>0.35052083333333334</v>
      </c>
      <c r="K5" s="15"/>
      <c r="M5" s="2" t="s">
        <v>32</v>
      </c>
      <c r="N5" s="4">
        <f t="shared" si="0"/>
        <v>0.29895833333333333</v>
      </c>
      <c r="O5" s="4">
        <f t="shared" si="1"/>
        <v>0.28697916666666667</v>
      </c>
      <c r="P5" s="4">
        <f t="shared" si="2"/>
        <v>0.52135416666666667</v>
      </c>
      <c r="Q5" s="4">
        <f t="shared" si="3"/>
        <v>0.51197916666666665</v>
      </c>
      <c r="R5" s="4">
        <f t="shared" si="4"/>
        <v>1.3802083333333333</v>
      </c>
      <c r="S5" s="4">
        <f t="shared" si="5"/>
        <v>0.35468749999999999</v>
      </c>
      <c r="T5" s="4">
        <f t="shared" si="5"/>
        <v>0.35052083333333334</v>
      </c>
      <c r="V5" s="25"/>
      <c r="W5" s="2" t="s">
        <v>32</v>
      </c>
    </row>
    <row r="6" spans="1:30" x14ac:dyDescent="0.3">
      <c r="A6" s="11"/>
      <c r="B6" s="21" t="s">
        <v>1</v>
      </c>
      <c r="C6" s="10" t="s">
        <v>30</v>
      </c>
      <c r="D6" s="16">
        <v>60634.532629083034</v>
      </c>
      <c r="E6" s="16">
        <v>123439.75268625574</v>
      </c>
      <c r="F6" s="16">
        <v>292966.03018953203</v>
      </c>
      <c r="G6" s="16">
        <v>1029313498.7135561</v>
      </c>
      <c r="H6" s="16">
        <v>97338.682972278242</v>
      </c>
      <c r="I6" s="16">
        <v>254523.25184559415</v>
      </c>
      <c r="J6" s="16">
        <v>77164.044608108597</v>
      </c>
      <c r="K6" s="14"/>
      <c r="L6" s="2" t="s">
        <v>2</v>
      </c>
      <c r="M6" s="2" t="s">
        <v>30</v>
      </c>
      <c r="N6" s="3">
        <f t="shared" si="0"/>
        <v>60634.532629083034</v>
      </c>
      <c r="O6" s="3">
        <f t="shared" si="1"/>
        <v>123439.75268625574</v>
      </c>
      <c r="P6" s="3">
        <f t="shared" si="2"/>
        <v>292966.03018953203</v>
      </c>
      <c r="Q6" s="3">
        <f t="shared" si="3"/>
        <v>1029313498.7135561</v>
      </c>
      <c r="R6" s="3">
        <f t="shared" si="4"/>
        <v>97338.682972278242</v>
      </c>
      <c r="S6" s="3">
        <f t="shared" si="5"/>
        <v>254523.25184559415</v>
      </c>
      <c r="T6" s="3">
        <f t="shared" si="5"/>
        <v>77164.044608108597</v>
      </c>
      <c r="V6" s="25" t="s">
        <v>2</v>
      </c>
      <c r="W6" s="2" t="s">
        <v>30</v>
      </c>
      <c r="X6" s="2">
        <f>_xlfn.RANK.EQ(Table1[[#This Row],[OLOA]],Table1[[#This Row],[OLOA]:[SSA]],1)</f>
        <v>1</v>
      </c>
      <c r="Y6" s="2">
        <f>_xlfn.RANK.EQ(Table1[[#This Row],[LOA]],Table1[[#This Row],[OLOA]:[SSA]],1)</f>
        <v>4</v>
      </c>
      <c r="Z6" s="2">
        <f>_xlfn.RANK.EQ(Table1[[#This Row],[PSO]],Table1[[#This Row],[OLOA]:[SSA]],1)</f>
        <v>6</v>
      </c>
      <c r="AA6" s="2">
        <f>_xlfn.RANK.EQ(Table1[[#This Row],[GA]],Table1[[#This Row],[OLOA]:[SSA]],1)</f>
        <v>7</v>
      </c>
      <c r="AB6" s="2">
        <f>_xlfn.RANK.EQ(Table1[[#This Row],[GSA]],Table1[[#This Row],[OLOA]:[SSA]],1)</f>
        <v>3</v>
      </c>
      <c r="AC6" s="2">
        <f>_xlfn.RANK.EQ(Table1[[#This Row],[WOA]],Table1[[#This Row],[OLOA]:[SSA]],1)</f>
        <v>5</v>
      </c>
      <c r="AD6" s="2">
        <f>_xlfn.RANK.EQ(Table1[[#This Row],[SSA]],Table1[[#This Row],[OLOA]:[SSA]],1)</f>
        <v>2</v>
      </c>
    </row>
    <row r="7" spans="1:30" x14ac:dyDescent="0.3">
      <c r="A7" s="11"/>
      <c r="B7" s="22"/>
      <c r="C7" s="11" t="s">
        <v>31</v>
      </c>
      <c r="D7" s="17">
        <v>14020.076846827131</v>
      </c>
      <c r="E7" s="17">
        <v>35797.866286087155</v>
      </c>
      <c r="F7" s="17">
        <v>63607.234658955254</v>
      </c>
      <c r="G7" s="17">
        <v>3207179455.8315039</v>
      </c>
      <c r="H7" s="17">
        <v>10890.611763186185</v>
      </c>
      <c r="I7" s="17">
        <v>67100.664814679665</v>
      </c>
      <c r="J7" s="17">
        <v>13791.388643685976</v>
      </c>
      <c r="K7" s="14"/>
      <c r="M7" s="2" t="s">
        <v>31</v>
      </c>
      <c r="N7" s="3">
        <f t="shared" si="0"/>
        <v>14020.076846827131</v>
      </c>
      <c r="O7" s="3">
        <f t="shared" si="1"/>
        <v>35797.866286087155</v>
      </c>
      <c r="P7" s="3">
        <f t="shared" si="2"/>
        <v>63607.234658955254</v>
      </c>
      <c r="Q7" s="3">
        <f t="shared" si="3"/>
        <v>3207179455.8315039</v>
      </c>
      <c r="R7" s="3">
        <f t="shared" si="4"/>
        <v>10890.611763186185</v>
      </c>
      <c r="S7" s="3">
        <f t="shared" si="5"/>
        <v>67100.664814679665</v>
      </c>
      <c r="T7" s="3">
        <f t="shared" si="5"/>
        <v>13791.388643685976</v>
      </c>
      <c r="V7" s="25"/>
      <c r="W7" s="2" t="s">
        <v>31</v>
      </c>
    </row>
    <row r="8" spans="1:30" x14ac:dyDescent="0.3">
      <c r="A8" s="11"/>
      <c r="B8" s="23"/>
      <c r="C8" s="6" t="s">
        <v>32</v>
      </c>
      <c r="D8" s="18">
        <v>0.26197916666666665</v>
      </c>
      <c r="E8" s="18">
        <v>0.15885416666666666</v>
      </c>
      <c r="F8" s="18">
        <v>0.20260416666666667</v>
      </c>
      <c r="G8" s="18">
        <v>0.29375000000000001</v>
      </c>
      <c r="H8" s="18">
        <v>1.25</v>
      </c>
      <c r="I8" s="18">
        <v>0.21354166666666666</v>
      </c>
      <c r="J8" s="18">
        <v>0.14583333333333334</v>
      </c>
      <c r="K8" s="15"/>
      <c r="M8" s="2" t="s">
        <v>32</v>
      </c>
      <c r="N8" s="4">
        <f t="shared" si="0"/>
        <v>0.26197916666666665</v>
      </c>
      <c r="O8" s="4">
        <f t="shared" si="1"/>
        <v>0.15885416666666666</v>
      </c>
      <c r="P8" s="4">
        <f t="shared" si="2"/>
        <v>0.20260416666666667</v>
      </c>
      <c r="Q8" s="4">
        <f t="shared" si="3"/>
        <v>0.29375000000000001</v>
      </c>
      <c r="R8" s="4">
        <f t="shared" si="4"/>
        <v>1.25</v>
      </c>
      <c r="S8" s="4">
        <f t="shared" si="5"/>
        <v>0.21354166666666666</v>
      </c>
      <c r="T8" s="4">
        <f t="shared" si="5"/>
        <v>0.14583333333333334</v>
      </c>
      <c r="V8" s="25"/>
      <c r="W8" s="2" t="s">
        <v>32</v>
      </c>
    </row>
    <row r="9" spans="1:30" x14ac:dyDescent="0.3">
      <c r="A9" s="11"/>
      <c r="B9" s="21" t="s">
        <v>2</v>
      </c>
      <c r="C9" s="10" t="s">
        <v>30</v>
      </c>
      <c r="D9" s="16">
        <v>572.6896208350455</v>
      </c>
      <c r="E9" s="16">
        <v>12358.02519278402</v>
      </c>
      <c r="F9" s="16">
        <v>9295.4222309811539</v>
      </c>
      <c r="G9" s="16">
        <v>51799.920485149189</v>
      </c>
      <c r="H9" s="16">
        <v>3616.8487253052663</v>
      </c>
      <c r="I9" s="16">
        <v>1296.0093236388641</v>
      </c>
      <c r="J9" s="16">
        <v>1849.8175038824272</v>
      </c>
      <c r="K9" s="13"/>
      <c r="L9" s="2" t="s">
        <v>3</v>
      </c>
      <c r="M9" s="2" t="s">
        <v>30</v>
      </c>
      <c r="N9" s="3">
        <f t="shared" si="0"/>
        <v>572.6896208350455</v>
      </c>
      <c r="O9" s="3">
        <f t="shared" si="1"/>
        <v>12358.02519278402</v>
      </c>
      <c r="P9" s="3">
        <f t="shared" si="2"/>
        <v>9295.4222309811539</v>
      </c>
      <c r="Q9" s="3">
        <f t="shared" si="3"/>
        <v>51799.920485149189</v>
      </c>
      <c r="R9" s="3">
        <f t="shared" si="4"/>
        <v>3616.8487253052663</v>
      </c>
      <c r="S9" s="3">
        <f t="shared" si="5"/>
        <v>1296.0093236388641</v>
      </c>
      <c r="T9" s="3">
        <f t="shared" si="5"/>
        <v>1849.8175038824272</v>
      </c>
      <c r="V9" s="25" t="s">
        <v>3</v>
      </c>
      <c r="W9" s="2" t="s">
        <v>30</v>
      </c>
      <c r="X9" s="2">
        <f>_xlfn.RANK.EQ(Table1[[#This Row],[OLOA]],Table1[[#This Row],[OLOA]:[SSA]],1)</f>
        <v>1</v>
      </c>
      <c r="Y9" s="2">
        <f>_xlfn.RANK.EQ(Table1[[#This Row],[LOA]],Table1[[#This Row],[OLOA]:[SSA]],1)</f>
        <v>6</v>
      </c>
      <c r="Z9" s="2">
        <f>_xlfn.RANK.EQ(Table1[[#This Row],[PSO]],Table1[[#This Row],[OLOA]:[SSA]],1)</f>
        <v>5</v>
      </c>
      <c r="AA9" s="2">
        <f>_xlfn.RANK.EQ(Table1[[#This Row],[GA]],Table1[[#This Row],[OLOA]:[SSA]],1)</f>
        <v>7</v>
      </c>
      <c r="AB9" s="2">
        <f>_xlfn.RANK.EQ(Table1[[#This Row],[GSA]],Table1[[#This Row],[OLOA]:[SSA]],1)</f>
        <v>4</v>
      </c>
      <c r="AC9" s="2">
        <f>_xlfn.RANK.EQ(Table1[[#This Row],[WOA]],Table1[[#This Row],[OLOA]:[SSA]],1)</f>
        <v>2</v>
      </c>
      <c r="AD9" s="2">
        <f>_xlfn.RANK.EQ(Table1[[#This Row],[SSA]],Table1[[#This Row],[OLOA]:[SSA]],1)</f>
        <v>3</v>
      </c>
    </row>
    <row r="10" spans="1:30" x14ac:dyDescent="0.3">
      <c r="A10" s="11"/>
      <c r="B10" s="22"/>
      <c r="C10" s="11" t="s">
        <v>31</v>
      </c>
      <c r="D10" s="17">
        <v>39.619247627670987</v>
      </c>
      <c r="E10" s="17">
        <v>3834.8890511109148</v>
      </c>
      <c r="F10" s="17">
        <v>4091.9310763651956</v>
      </c>
      <c r="G10" s="17">
        <v>9634.3117689765222</v>
      </c>
      <c r="H10" s="17">
        <v>952.90680235690581</v>
      </c>
      <c r="I10" s="17">
        <v>354.86124644681354</v>
      </c>
      <c r="J10" s="17">
        <v>859.35812611538813</v>
      </c>
      <c r="K10" s="14"/>
      <c r="M10" s="2" t="s">
        <v>31</v>
      </c>
      <c r="N10" s="3">
        <f t="shared" si="0"/>
        <v>39.619247627670987</v>
      </c>
      <c r="O10" s="3">
        <f t="shared" si="1"/>
        <v>3834.8890511109148</v>
      </c>
      <c r="P10" s="3">
        <f t="shared" si="2"/>
        <v>4091.9310763651956</v>
      </c>
      <c r="Q10" s="3">
        <f t="shared" si="3"/>
        <v>9634.3117689765222</v>
      </c>
      <c r="R10" s="3">
        <f t="shared" si="4"/>
        <v>952.90680235690581</v>
      </c>
      <c r="S10" s="3">
        <f t="shared" si="5"/>
        <v>354.86124644681354</v>
      </c>
      <c r="T10" s="3">
        <f t="shared" si="5"/>
        <v>859.35812611538813</v>
      </c>
      <c r="V10" s="25"/>
      <c r="W10" s="2" t="s">
        <v>31</v>
      </c>
    </row>
    <row r="11" spans="1:30" x14ac:dyDescent="0.3">
      <c r="A11" s="11"/>
      <c r="B11" s="23"/>
      <c r="C11" s="6" t="s">
        <v>32</v>
      </c>
      <c r="D11" s="18">
        <v>0.27135416666666667</v>
      </c>
      <c r="E11" s="18">
        <v>0.13177083333333334</v>
      </c>
      <c r="F11" s="18">
        <v>0.19218750000000001</v>
      </c>
      <c r="G11" s="18">
        <v>0.28854166666666664</v>
      </c>
      <c r="H11" s="18">
        <v>1.2380208333333333</v>
      </c>
      <c r="I11" s="18">
        <v>0.19791666666666666</v>
      </c>
      <c r="J11" s="18">
        <v>0.13958333333333334</v>
      </c>
      <c r="K11" s="15"/>
      <c r="M11" s="2" t="s">
        <v>32</v>
      </c>
      <c r="N11" s="4">
        <f t="shared" si="0"/>
        <v>0.27135416666666667</v>
      </c>
      <c r="O11" s="4">
        <f t="shared" si="1"/>
        <v>0.13177083333333334</v>
      </c>
      <c r="P11" s="4">
        <f t="shared" si="2"/>
        <v>0.19218750000000001</v>
      </c>
      <c r="Q11" s="4">
        <f t="shared" si="3"/>
        <v>0.28854166666666664</v>
      </c>
      <c r="R11" s="4">
        <f t="shared" si="4"/>
        <v>1.2380208333333333</v>
      </c>
      <c r="S11" s="4">
        <f t="shared" si="5"/>
        <v>0.19791666666666666</v>
      </c>
      <c r="T11" s="4">
        <f t="shared" si="5"/>
        <v>0.13958333333333334</v>
      </c>
      <c r="V11" s="25"/>
      <c r="W11" s="2" t="s">
        <v>32</v>
      </c>
    </row>
    <row r="12" spans="1:30" x14ac:dyDescent="0.3">
      <c r="A12" s="11"/>
      <c r="B12" s="21" t="s">
        <v>3</v>
      </c>
      <c r="C12" s="10" t="s">
        <v>30</v>
      </c>
      <c r="D12" s="16">
        <v>767.63596697544961</v>
      </c>
      <c r="E12" s="16">
        <v>746.64029744975653</v>
      </c>
      <c r="F12" s="16">
        <v>971.21772830840985</v>
      </c>
      <c r="G12" s="16">
        <v>1133.8626407094657</v>
      </c>
      <c r="H12" s="16">
        <v>745.71956522339974</v>
      </c>
      <c r="I12" s="16">
        <v>873.01556484539492</v>
      </c>
      <c r="J12" s="16">
        <v>797.08426198441464</v>
      </c>
      <c r="K12" s="14"/>
      <c r="L12" s="2" t="s">
        <v>4</v>
      </c>
      <c r="M12" s="2" t="s">
        <v>30</v>
      </c>
      <c r="N12" s="3">
        <f t="shared" si="0"/>
        <v>767.63596697544961</v>
      </c>
      <c r="O12" s="3">
        <f t="shared" si="1"/>
        <v>746.64029744975653</v>
      </c>
      <c r="P12" s="3">
        <f t="shared" si="2"/>
        <v>971.21772830840985</v>
      </c>
      <c r="Q12" s="3">
        <f t="shared" si="3"/>
        <v>1133.8626407094657</v>
      </c>
      <c r="R12" s="3">
        <f t="shared" si="4"/>
        <v>745.71956522339974</v>
      </c>
      <c r="S12" s="3">
        <f t="shared" si="5"/>
        <v>873.01556484539492</v>
      </c>
      <c r="T12" s="3">
        <f t="shared" si="5"/>
        <v>797.08426198441464</v>
      </c>
      <c r="V12" s="25" t="s">
        <v>4</v>
      </c>
      <c r="W12" s="2" t="s">
        <v>30</v>
      </c>
      <c r="X12" s="2">
        <f>_xlfn.RANK.EQ(Table1[[#This Row],[OLOA]],Table1[[#This Row],[OLOA]:[SSA]],1)</f>
        <v>3</v>
      </c>
      <c r="Y12" s="2">
        <f>_xlfn.RANK.EQ(Table1[[#This Row],[LOA]],Table1[[#This Row],[OLOA]:[SSA]],1)</f>
        <v>2</v>
      </c>
      <c r="Z12" s="2">
        <f>_xlfn.RANK.EQ(Table1[[#This Row],[PSO]],Table1[[#This Row],[OLOA]:[SSA]],1)</f>
        <v>6</v>
      </c>
      <c r="AA12" s="2">
        <f>_xlfn.RANK.EQ(Table1[[#This Row],[GA]],Table1[[#This Row],[OLOA]:[SSA]],1)</f>
        <v>7</v>
      </c>
      <c r="AB12" s="2">
        <f>_xlfn.RANK.EQ(Table1[[#This Row],[GSA]],Table1[[#This Row],[OLOA]:[SSA]],1)</f>
        <v>1</v>
      </c>
      <c r="AC12" s="2">
        <f>_xlfn.RANK.EQ(Table1[[#This Row],[WOA]],Table1[[#This Row],[OLOA]:[SSA]],1)</f>
        <v>5</v>
      </c>
      <c r="AD12" s="2">
        <f>_xlfn.RANK.EQ(Table1[[#This Row],[SSA]],Table1[[#This Row],[OLOA]:[SSA]],1)</f>
        <v>4</v>
      </c>
    </row>
    <row r="13" spans="1:30" x14ac:dyDescent="0.3">
      <c r="A13" s="11"/>
      <c r="B13" s="22"/>
      <c r="C13" s="11" t="s">
        <v>31</v>
      </c>
      <c r="D13" s="17">
        <v>33.454598511893899</v>
      </c>
      <c r="E13" s="17">
        <v>40.623410535692315</v>
      </c>
      <c r="F13" s="17">
        <v>39.242360747446781</v>
      </c>
      <c r="G13" s="17">
        <v>40.91733306456527</v>
      </c>
      <c r="H13" s="17">
        <v>29.402835433769066</v>
      </c>
      <c r="I13" s="17">
        <v>64.122781035039949</v>
      </c>
      <c r="J13" s="17">
        <v>44.423794639316043</v>
      </c>
      <c r="K13" s="14"/>
      <c r="M13" s="2" t="s">
        <v>31</v>
      </c>
      <c r="N13" s="3">
        <f t="shared" si="0"/>
        <v>33.454598511893899</v>
      </c>
      <c r="O13" s="3">
        <f t="shared" si="1"/>
        <v>40.623410535692315</v>
      </c>
      <c r="P13" s="3">
        <f t="shared" si="2"/>
        <v>39.242360747446781</v>
      </c>
      <c r="Q13" s="3">
        <f t="shared" si="3"/>
        <v>40.91733306456527</v>
      </c>
      <c r="R13" s="3">
        <f t="shared" si="4"/>
        <v>29.402835433769066</v>
      </c>
      <c r="S13" s="3">
        <f t="shared" si="5"/>
        <v>64.122781035039949</v>
      </c>
      <c r="T13" s="3">
        <f t="shared" si="5"/>
        <v>44.423794639316043</v>
      </c>
      <c r="V13" s="25"/>
      <c r="W13" s="2" t="s">
        <v>31</v>
      </c>
    </row>
    <row r="14" spans="1:30" x14ac:dyDescent="0.3">
      <c r="A14" s="11"/>
      <c r="B14" s="23"/>
      <c r="C14" s="6" t="s">
        <v>32</v>
      </c>
      <c r="D14" s="18">
        <v>0.3984375</v>
      </c>
      <c r="E14" s="18">
        <v>0.17343749999999999</v>
      </c>
      <c r="F14" s="18">
        <v>0.21249999999999999</v>
      </c>
      <c r="G14" s="18">
        <v>0.35260416666666666</v>
      </c>
      <c r="H14" s="18">
        <v>1.4083333333333334</v>
      </c>
      <c r="I14" s="18">
        <v>0.24739583333333334</v>
      </c>
      <c r="J14" s="18">
        <v>0.17656250000000001</v>
      </c>
      <c r="K14" s="15"/>
      <c r="M14" s="2" t="s">
        <v>32</v>
      </c>
      <c r="N14" s="4">
        <f t="shared" si="0"/>
        <v>0.3984375</v>
      </c>
      <c r="O14" s="4">
        <f t="shared" si="1"/>
        <v>0.17343749999999999</v>
      </c>
      <c r="P14" s="4">
        <f t="shared" si="2"/>
        <v>0.21249999999999999</v>
      </c>
      <c r="Q14" s="4">
        <f t="shared" si="3"/>
        <v>0.35260416666666666</v>
      </c>
      <c r="R14" s="4">
        <f t="shared" si="4"/>
        <v>1.4083333333333334</v>
      </c>
      <c r="S14" s="4">
        <f t="shared" si="5"/>
        <v>0.24739583333333334</v>
      </c>
      <c r="T14" s="4">
        <f t="shared" si="5"/>
        <v>0.17656250000000001</v>
      </c>
      <c r="V14" s="25"/>
      <c r="W14" s="2" t="s">
        <v>32</v>
      </c>
    </row>
    <row r="15" spans="1:30" x14ac:dyDescent="0.3">
      <c r="A15" s="11"/>
      <c r="B15" s="21" t="s">
        <v>4</v>
      </c>
      <c r="C15" s="10" t="s">
        <v>30</v>
      </c>
      <c r="D15" s="16">
        <v>667.86156985869638</v>
      </c>
      <c r="E15" s="16">
        <v>662.98466621610862</v>
      </c>
      <c r="F15" s="16">
        <v>696.28110679416068</v>
      </c>
      <c r="G15" s="16">
        <v>712.5170731655146</v>
      </c>
      <c r="H15" s="16">
        <v>662.85481058896403</v>
      </c>
      <c r="I15" s="16">
        <v>681.60257177483948</v>
      </c>
      <c r="J15" s="16">
        <v>670.81114067896692</v>
      </c>
      <c r="K15" s="14"/>
      <c r="L15" s="2" t="s">
        <v>5</v>
      </c>
      <c r="M15" s="2" t="s">
        <v>30</v>
      </c>
      <c r="N15" s="3">
        <f t="shared" si="0"/>
        <v>667.86156985869638</v>
      </c>
      <c r="O15" s="3">
        <f t="shared" si="1"/>
        <v>662.98466621610862</v>
      </c>
      <c r="P15" s="3">
        <f t="shared" si="2"/>
        <v>696.28110679416068</v>
      </c>
      <c r="Q15" s="3">
        <f t="shared" si="3"/>
        <v>712.5170731655146</v>
      </c>
      <c r="R15" s="3">
        <f t="shared" si="4"/>
        <v>662.85481058896403</v>
      </c>
      <c r="S15" s="3">
        <f t="shared" si="5"/>
        <v>681.60257177483948</v>
      </c>
      <c r="T15" s="3">
        <f t="shared" si="5"/>
        <v>670.81114067896692</v>
      </c>
      <c r="V15" s="25" t="s">
        <v>5</v>
      </c>
      <c r="W15" s="2" t="s">
        <v>30</v>
      </c>
      <c r="X15" s="2">
        <f>_xlfn.RANK.EQ(Table1[[#This Row],[OLOA]],Table1[[#This Row],[OLOA]:[SSA]],1)</f>
        <v>3</v>
      </c>
      <c r="Y15" s="2">
        <f>_xlfn.RANK.EQ(Table1[[#This Row],[LOA]],Table1[[#This Row],[OLOA]:[SSA]],1)</f>
        <v>2</v>
      </c>
      <c r="Z15" s="2">
        <f>_xlfn.RANK.EQ(Table1[[#This Row],[PSO]],Table1[[#This Row],[OLOA]:[SSA]],1)</f>
        <v>6</v>
      </c>
      <c r="AA15" s="2">
        <f>_xlfn.RANK.EQ(Table1[[#This Row],[GA]],Table1[[#This Row],[OLOA]:[SSA]],1)</f>
        <v>7</v>
      </c>
      <c r="AB15" s="2">
        <f>_xlfn.RANK.EQ(Table1[[#This Row],[GSA]],Table1[[#This Row],[OLOA]:[SSA]],1)</f>
        <v>1</v>
      </c>
      <c r="AC15" s="2">
        <f>_xlfn.RANK.EQ(Table1[[#This Row],[WOA]],Table1[[#This Row],[OLOA]:[SSA]],1)</f>
        <v>5</v>
      </c>
      <c r="AD15" s="2">
        <f>_xlfn.RANK.EQ(Table1[[#This Row],[SSA]],Table1[[#This Row],[OLOA]:[SSA]],1)</f>
        <v>4</v>
      </c>
    </row>
    <row r="16" spans="1:30" x14ac:dyDescent="0.3">
      <c r="A16" s="11"/>
      <c r="B16" s="22"/>
      <c r="C16" s="11" t="s">
        <v>31</v>
      </c>
      <c r="D16" s="17">
        <v>8.1893690602014235</v>
      </c>
      <c r="E16" s="17">
        <v>5.9993189652416383</v>
      </c>
      <c r="F16" s="17">
        <v>12.049208372929385</v>
      </c>
      <c r="G16" s="17">
        <v>8.2111184509260884</v>
      </c>
      <c r="H16" s="17">
        <v>4.9353955691396338</v>
      </c>
      <c r="I16" s="17">
        <v>12.693263144307805</v>
      </c>
      <c r="J16" s="17">
        <v>10.087335419092611</v>
      </c>
      <c r="K16" s="14"/>
      <c r="M16" s="2" t="s">
        <v>31</v>
      </c>
      <c r="N16" s="3">
        <f t="shared" si="0"/>
        <v>8.1893690602014235</v>
      </c>
      <c r="O16" s="3">
        <f t="shared" si="1"/>
        <v>5.9993189652416383</v>
      </c>
      <c r="P16" s="3">
        <f t="shared" si="2"/>
        <v>12.049208372929385</v>
      </c>
      <c r="Q16" s="3">
        <f t="shared" si="3"/>
        <v>8.2111184509260884</v>
      </c>
      <c r="R16" s="3">
        <f t="shared" si="4"/>
        <v>4.9353955691396338</v>
      </c>
      <c r="S16" s="3">
        <f t="shared" si="5"/>
        <v>12.693263144307805</v>
      </c>
      <c r="T16" s="3">
        <f t="shared" si="5"/>
        <v>10.087335419092611</v>
      </c>
      <c r="V16" s="25"/>
      <c r="W16" s="2" t="s">
        <v>31</v>
      </c>
    </row>
    <row r="17" spans="1:30" x14ac:dyDescent="0.3">
      <c r="A17" s="11"/>
      <c r="B17" s="23"/>
      <c r="C17" s="6" t="s">
        <v>32</v>
      </c>
      <c r="D17" s="18">
        <v>0.89739583333333328</v>
      </c>
      <c r="E17" s="18">
        <v>0.31093749999999998</v>
      </c>
      <c r="F17" s="18">
        <v>0.32500000000000001</v>
      </c>
      <c r="G17" s="18">
        <v>0.46041666666666664</v>
      </c>
      <c r="H17" s="18">
        <v>1.4171875</v>
      </c>
      <c r="I17" s="18">
        <v>0.35989583333333336</v>
      </c>
      <c r="J17" s="18">
        <v>0.29843750000000002</v>
      </c>
      <c r="K17" s="15"/>
      <c r="M17" s="2" t="s">
        <v>32</v>
      </c>
      <c r="N17" s="4">
        <f t="shared" si="0"/>
        <v>0.89739583333333328</v>
      </c>
      <c r="O17" s="4">
        <f t="shared" si="1"/>
        <v>0.31093749999999998</v>
      </c>
      <c r="P17" s="4">
        <f t="shared" si="2"/>
        <v>0.32500000000000001</v>
      </c>
      <c r="Q17" s="4">
        <f t="shared" si="3"/>
        <v>0.46041666666666664</v>
      </c>
      <c r="R17" s="4">
        <f t="shared" si="4"/>
        <v>1.4171875</v>
      </c>
      <c r="S17" s="4">
        <f t="shared" si="5"/>
        <v>0.35989583333333336</v>
      </c>
      <c r="T17" s="4">
        <f t="shared" si="5"/>
        <v>0.29843750000000002</v>
      </c>
      <c r="V17" s="25"/>
      <c r="W17" s="2" t="s">
        <v>32</v>
      </c>
    </row>
    <row r="18" spans="1:30" x14ac:dyDescent="0.3">
      <c r="A18" s="11"/>
      <c r="B18" s="21" t="s">
        <v>5</v>
      </c>
      <c r="C18" s="10" t="s">
        <v>30</v>
      </c>
      <c r="D18" s="16">
        <v>1378.7574812704377</v>
      </c>
      <c r="E18" s="16">
        <v>1371.5044964054639</v>
      </c>
      <c r="F18" s="16">
        <v>3091.4813857423387</v>
      </c>
      <c r="G18" s="16">
        <v>3234.320813680325</v>
      </c>
      <c r="H18" s="16">
        <v>1099.2185380755957</v>
      </c>
      <c r="I18" s="16">
        <v>1329.4467998252924</v>
      </c>
      <c r="J18" s="16">
        <v>1251.6776509689755</v>
      </c>
      <c r="K18" s="14"/>
      <c r="L18" s="2" t="s">
        <v>6</v>
      </c>
      <c r="M18" s="2" t="s">
        <v>30</v>
      </c>
      <c r="N18" s="3">
        <f t="shared" si="0"/>
        <v>1378.7574812704377</v>
      </c>
      <c r="O18" s="3">
        <f t="shared" si="1"/>
        <v>1371.5044964054639</v>
      </c>
      <c r="P18" s="3">
        <f t="shared" si="2"/>
        <v>3091.4813857423387</v>
      </c>
      <c r="Q18" s="3">
        <f t="shared" si="3"/>
        <v>3234.320813680325</v>
      </c>
      <c r="R18" s="3">
        <f t="shared" si="4"/>
        <v>1099.2185380755957</v>
      </c>
      <c r="S18" s="3">
        <f t="shared" si="5"/>
        <v>1329.4467998252924</v>
      </c>
      <c r="T18" s="3">
        <f t="shared" si="5"/>
        <v>1251.6776509689755</v>
      </c>
      <c r="V18" s="25" t="s">
        <v>6</v>
      </c>
      <c r="W18" s="2" t="s">
        <v>30</v>
      </c>
      <c r="X18" s="2">
        <f>_xlfn.RANK.EQ(Table1[[#This Row],[OLOA]],Table1[[#This Row],[OLOA]:[SSA]],1)</f>
        <v>5</v>
      </c>
      <c r="Y18" s="2">
        <f>_xlfn.RANK.EQ(Table1[[#This Row],[LOA]],Table1[[#This Row],[OLOA]:[SSA]],1)</f>
        <v>4</v>
      </c>
      <c r="Z18" s="2">
        <f>_xlfn.RANK.EQ(Table1[[#This Row],[PSO]],Table1[[#This Row],[OLOA]:[SSA]],1)</f>
        <v>6</v>
      </c>
      <c r="AA18" s="2">
        <f>_xlfn.RANK.EQ(Table1[[#This Row],[GA]],Table1[[#This Row],[OLOA]:[SSA]],1)</f>
        <v>7</v>
      </c>
      <c r="AB18" s="2">
        <f>_xlfn.RANK.EQ(Table1[[#This Row],[GSA]],Table1[[#This Row],[OLOA]:[SSA]],1)</f>
        <v>1</v>
      </c>
      <c r="AC18" s="2">
        <f>_xlfn.RANK.EQ(Table1[[#This Row],[WOA]],Table1[[#This Row],[OLOA]:[SSA]],1)</f>
        <v>3</v>
      </c>
      <c r="AD18" s="2">
        <f>_xlfn.RANK.EQ(Table1[[#This Row],[SSA]],Table1[[#This Row],[OLOA]:[SSA]],1)</f>
        <v>2</v>
      </c>
    </row>
    <row r="19" spans="1:30" x14ac:dyDescent="0.3">
      <c r="A19" s="11"/>
      <c r="B19" s="22"/>
      <c r="C19" s="11" t="s">
        <v>31</v>
      </c>
      <c r="D19" s="17">
        <v>60.327072568888489</v>
      </c>
      <c r="E19" s="17">
        <v>141.42087331554941</v>
      </c>
      <c r="F19" s="17">
        <v>241.32821533797943</v>
      </c>
      <c r="G19" s="17">
        <v>215.08154316065594</v>
      </c>
      <c r="H19" s="17">
        <v>77.927197866987072</v>
      </c>
      <c r="I19" s="17">
        <v>75.735186985043597</v>
      </c>
      <c r="J19" s="17">
        <v>84.112808706370529</v>
      </c>
      <c r="K19" s="14"/>
      <c r="M19" s="2" t="s">
        <v>31</v>
      </c>
      <c r="N19" s="3">
        <f t="shared" si="0"/>
        <v>60.327072568888489</v>
      </c>
      <c r="O19" s="3">
        <f t="shared" si="1"/>
        <v>141.42087331554941</v>
      </c>
      <c r="P19" s="3">
        <f t="shared" si="2"/>
        <v>241.32821533797943</v>
      </c>
      <c r="Q19" s="3">
        <f t="shared" si="3"/>
        <v>215.08154316065594</v>
      </c>
      <c r="R19" s="3">
        <f t="shared" si="4"/>
        <v>77.927197866987072</v>
      </c>
      <c r="S19" s="3">
        <f t="shared" si="5"/>
        <v>75.735186985043597</v>
      </c>
      <c r="T19" s="3">
        <f t="shared" si="5"/>
        <v>84.112808706370529</v>
      </c>
      <c r="V19" s="25"/>
      <c r="W19" s="2" t="s">
        <v>31</v>
      </c>
    </row>
    <row r="20" spans="1:30" x14ac:dyDescent="0.3">
      <c r="A20" s="11"/>
      <c r="B20" s="23"/>
      <c r="C20" s="6" t="s">
        <v>32</v>
      </c>
      <c r="D20" s="18">
        <v>0.4453125</v>
      </c>
      <c r="E20" s="18">
        <v>0.18072916666666666</v>
      </c>
      <c r="F20" s="18">
        <v>0.22031249999999999</v>
      </c>
      <c r="G20" s="18">
        <v>0.34479166666666666</v>
      </c>
      <c r="H20" s="18">
        <v>1.3010416666666667</v>
      </c>
      <c r="I20" s="18">
        <v>0.23593749999999999</v>
      </c>
      <c r="J20" s="18">
        <v>0.19270833333333334</v>
      </c>
      <c r="K20" s="15"/>
      <c r="M20" s="2" t="s">
        <v>32</v>
      </c>
      <c r="N20" s="4">
        <f t="shared" si="0"/>
        <v>0.4453125</v>
      </c>
      <c r="O20" s="4">
        <f t="shared" si="1"/>
        <v>0.18072916666666666</v>
      </c>
      <c r="P20" s="4">
        <f t="shared" si="2"/>
        <v>0.22031249999999999</v>
      </c>
      <c r="Q20" s="4">
        <f t="shared" si="3"/>
        <v>0.34479166666666666</v>
      </c>
      <c r="R20" s="4">
        <f t="shared" si="4"/>
        <v>1.3010416666666667</v>
      </c>
      <c r="S20" s="4">
        <f t="shared" si="5"/>
        <v>0.23593749999999999</v>
      </c>
      <c r="T20" s="4">
        <f t="shared" si="5"/>
        <v>0.19270833333333334</v>
      </c>
      <c r="V20" s="25"/>
      <c r="W20" s="2" t="s">
        <v>32</v>
      </c>
    </row>
    <row r="21" spans="1:30" x14ac:dyDescent="0.3">
      <c r="A21" s="11"/>
      <c r="B21" s="21" t="s">
        <v>6</v>
      </c>
      <c r="C21" s="10" t="s">
        <v>30</v>
      </c>
      <c r="D21" s="16">
        <v>979.45622585184879</v>
      </c>
      <c r="E21" s="16">
        <v>983.65969258745542</v>
      </c>
      <c r="F21" s="16">
        <v>1261.3030567371568</v>
      </c>
      <c r="G21" s="16">
        <v>1314.3457341091032</v>
      </c>
      <c r="H21" s="16">
        <v>962.17734317377347</v>
      </c>
      <c r="I21" s="16">
        <v>1095.4945917789962</v>
      </c>
      <c r="J21" s="16">
        <v>1037.7631571919892</v>
      </c>
      <c r="K21" s="14"/>
      <c r="L21" s="2" t="s">
        <v>7</v>
      </c>
      <c r="M21" s="2" t="s">
        <v>30</v>
      </c>
      <c r="N21" s="3">
        <f t="shared" si="0"/>
        <v>979.45622585184879</v>
      </c>
      <c r="O21" s="3">
        <f t="shared" si="1"/>
        <v>983.65969258745542</v>
      </c>
      <c r="P21" s="3">
        <f t="shared" si="2"/>
        <v>1261.3030567371568</v>
      </c>
      <c r="Q21" s="3">
        <f t="shared" si="3"/>
        <v>1314.3457341091032</v>
      </c>
      <c r="R21" s="3">
        <f t="shared" si="4"/>
        <v>962.17734317377347</v>
      </c>
      <c r="S21" s="3">
        <f t="shared" si="5"/>
        <v>1095.4945917789962</v>
      </c>
      <c r="T21" s="3">
        <f t="shared" si="5"/>
        <v>1037.7631571919892</v>
      </c>
      <c r="V21" s="25" t="s">
        <v>7</v>
      </c>
      <c r="W21" s="2" t="s">
        <v>30</v>
      </c>
      <c r="X21" s="2">
        <f>_xlfn.RANK.EQ(Table1[[#This Row],[OLOA]],Table1[[#This Row],[OLOA]:[SSA]],1)</f>
        <v>2</v>
      </c>
      <c r="Y21" s="2">
        <f>_xlfn.RANK.EQ(Table1[[#This Row],[LOA]],Table1[[#This Row],[OLOA]:[SSA]],1)</f>
        <v>3</v>
      </c>
      <c r="Z21" s="2">
        <f>_xlfn.RANK.EQ(Table1[[#This Row],[PSO]],Table1[[#This Row],[OLOA]:[SSA]],1)</f>
        <v>6</v>
      </c>
      <c r="AA21" s="2">
        <f>_xlfn.RANK.EQ(Table1[[#This Row],[GA]],Table1[[#This Row],[OLOA]:[SSA]],1)</f>
        <v>7</v>
      </c>
      <c r="AB21" s="2">
        <f>_xlfn.RANK.EQ(Table1[[#This Row],[GSA]],Table1[[#This Row],[OLOA]:[SSA]],1)</f>
        <v>1</v>
      </c>
      <c r="AC21" s="2">
        <f>_xlfn.RANK.EQ(Table1[[#This Row],[WOA]],Table1[[#This Row],[OLOA]:[SSA]],1)</f>
        <v>5</v>
      </c>
      <c r="AD21" s="2">
        <f>_xlfn.RANK.EQ(Table1[[#This Row],[SSA]],Table1[[#This Row],[OLOA]:[SSA]],1)</f>
        <v>4</v>
      </c>
    </row>
    <row r="22" spans="1:30" x14ac:dyDescent="0.3">
      <c r="A22" s="11"/>
      <c r="B22" s="22"/>
      <c r="C22" s="11" t="s">
        <v>31</v>
      </c>
      <c r="D22" s="17">
        <v>32.328185431916459</v>
      </c>
      <c r="E22" s="17">
        <v>31.175126829991889</v>
      </c>
      <c r="F22" s="17">
        <v>30.462732133393462</v>
      </c>
      <c r="G22" s="17">
        <v>30.717931241099649</v>
      </c>
      <c r="H22" s="17">
        <v>22.608344800859292</v>
      </c>
      <c r="I22" s="17">
        <v>66.353927575199236</v>
      </c>
      <c r="J22" s="17">
        <v>42.671312679139028</v>
      </c>
      <c r="K22" s="14"/>
      <c r="M22" s="2" t="s">
        <v>31</v>
      </c>
      <c r="N22" s="3">
        <f t="shared" si="0"/>
        <v>32.328185431916459</v>
      </c>
      <c r="O22" s="3">
        <f t="shared" si="1"/>
        <v>31.175126829991889</v>
      </c>
      <c r="P22" s="3">
        <f t="shared" si="2"/>
        <v>30.462732133393462</v>
      </c>
      <c r="Q22" s="3">
        <f t="shared" si="3"/>
        <v>30.717931241099649</v>
      </c>
      <c r="R22" s="3">
        <f t="shared" si="4"/>
        <v>22.608344800859292</v>
      </c>
      <c r="S22" s="3">
        <f t="shared" si="5"/>
        <v>66.353927575199236</v>
      </c>
      <c r="T22" s="3">
        <f t="shared" si="5"/>
        <v>42.671312679139028</v>
      </c>
      <c r="V22" s="25"/>
      <c r="W22" s="2" t="s">
        <v>31</v>
      </c>
    </row>
    <row r="23" spans="1:30" x14ac:dyDescent="0.3">
      <c r="A23" s="11"/>
      <c r="B23" s="23"/>
      <c r="C23" s="6" t="s">
        <v>32</v>
      </c>
      <c r="D23" s="18">
        <v>0.41770833333333335</v>
      </c>
      <c r="E23" s="18">
        <v>0.171875</v>
      </c>
      <c r="F23" s="18">
        <v>0.22447916666666667</v>
      </c>
      <c r="G23" s="18">
        <v>0.33958333333333335</v>
      </c>
      <c r="H23" s="18">
        <v>1.3083333333333333</v>
      </c>
      <c r="I23" s="18">
        <v>0.23489583333333333</v>
      </c>
      <c r="J23" s="18">
        <v>0.18229166666666666</v>
      </c>
      <c r="K23" s="15"/>
      <c r="M23" s="2" t="s">
        <v>32</v>
      </c>
      <c r="N23" s="4">
        <f t="shared" si="0"/>
        <v>0.41770833333333335</v>
      </c>
      <c r="O23" s="4">
        <f t="shared" si="1"/>
        <v>0.171875</v>
      </c>
      <c r="P23" s="4">
        <f t="shared" si="2"/>
        <v>0.22447916666666667</v>
      </c>
      <c r="Q23" s="4">
        <f t="shared" si="3"/>
        <v>0.33958333333333335</v>
      </c>
      <c r="R23" s="4">
        <f t="shared" si="4"/>
        <v>1.3083333333333333</v>
      </c>
      <c r="S23" s="4">
        <f t="shared" si="5"/>
        <v>0.23489583333333333</v>
      </c>
      <c r="T23" s="4">
        <f t="shared" si="5"/>
        <v>0.18229166666666666</v>
      </c>
      <c r="V23" s="25"/>
      <c r="W23" s="2" t="s">
        <v>32</v>
      </c>
    </row>
    <row r="24" spans="1:30" x14ac:dyDescent="0.3">
      <c r="A24" s="11"/>
      <c r="B24" s="21" t="s">
        <v>7</v>
      </c>
      <c r="C24" s="10" t="s">
        <v>30</v>
      </c>
      <c r="D24" s="16">
        <v>9404.4381784473662</v>
      </c>
      <c r="E24" s="16">
        <v>5908.3023635499703</v>
      </c>
      <c r="F24" s="16">
        <v>24100.981206716318</v>
      </c>
      <c r="G24" s="16">
        <v>34191.596655430105</v>
      </c>
      <c r="H24" s="16">
        <v>4717.5935120955537</v>
      </c>
      <c r="I24" s="16">
        <v>12159.412742375458</v>
      </c>
      <c r="J24" s="16">
        <v>7136.3692447836165</v>
      </c>
      <c r="K24" s="14"/>
      <c r="L24" s="2" t="s">
        <v>8</v>
      </c>
      <c r="M24" s="2" t="s">
        <v>30</v>
      </c>
      <c r="N24" s="3">
        <f t="shared" si="0"/>
        <v>9404.4381784473662</v>
      </c>
      <c r="O24" s="3">
        <f t="shared" si="1"/>
        <v>5908.3023635499703</v>
      </c>
      <c r="P24" s="3">
        <f t="shared" si="2"/>
        <v>24100.981206716318</v>
      </c>
      <c r="Q24" s="3">
        <f t="shared" si="3"/>
        <v>34191.596655430105</v>
      </c>
      <c r="R24" s="3">
        <f t="shared" si="4"/>
        <v>4717.5935120955537</v>
      </c>
      <c r="S24" s="3">
        <f t="shared" si="5"/>
        <v>12159.412742375458</v>
      </c>
      <c r="T24" s="3">
        <f t="shared" si="5"/>
        <v>7136.3692447836165</v>
      </c>
      <c r="V24" s="25" t="s">
        <v>8</v>
      </c>
      <c r="W24" s="2" t="s">
        <v>30</v>
      </c>
      <c r="X24" s="2">
        <f>_xlfn.RANK.EQ(Table1[[#This Row],[OLOA]],Table1[[#This Row],[OLOA]:[SSA]],1)</f>
        <v>4</v>
      </c>
      <c r="Y24" s="2">
        <f>_xlfn.RANK.EQ(Table1[[#This Row],[LOA]],Table1[[#This Row],[OLOA]:[SSA]],1)</f>
        <v>2</v>
      </c>
      <c r="Z24" s="2">
        <f>_xlfn.RANK.EQ(Table1[[#This Row],[PSO]],Table1[[#This Row],[OLOA]:[SSA]],1)</f>
        <v>6</v>
      </c>
      <c r="AA24" s="2">
        <f>_xlfn.RANK.EQ(Table1[[#This Row],[GA]],Table1[[#This Row],[OLOA]:[SSA]],1)</f>
        <v>7</v>
      </c>
      <c r="AB24" s="2">
        <f>_xlfn.RANK.EQ(Table1[[#This Row],[GSA]],Table1[[#This Row],[OLOA]:[SSA]],1)</f>
        <v>1</v>
      </c>
      <c r="AC24" s="2">
        <f>_xlfn.RANK.EQ(Table1[[#This Row],[WOA]],Table1[[#This Row],[OLOA]:[SSA]],1)</f>
        <v>5</v>
      </c>
      <c r="AD24" s="2">
        <f>_xlfn.RANK.EQ(Table1[[#This Row],[SSA]],Table1[[#This Row],[OLOA]:[SSA]],1)</f>
        <v>3</v>
      </c>
    </row>
    <row r="25" spans="1:30" x14ac:dyDescent="0.3">
      <c r="A25" s="11"/>
      <c r="B25" s="22"/>
      <c r="C25" s="11" t="s">
        <v>31</v>
      </c>
      <c r="D25" s="17">
        <v>1725.3975493931266</v>
      </c>
      <c r="E25" s="17">
        <v>973.84488823341849</v>
      </c>
      <c r="F25" s="17">
        <v>3848.0673687850449</v>
      </c>
      <c r="G25" s="17">
        <v>3679.5937963196034</v>
      </c>
      <c r="H25" s="17">
        <v>466.16120712060581</v>
      </c>
      <c r="I25" s="17">
        <v>4906.9718934494567</v>
      </c>
      <c r="J25" s="17">
        <v>1717.0493314060573</v>
      </c>
      <c r="K25" s="14"/>
      <c r="M25" s="2" t="s">
        <v>31</v>
      </c>
      <c r="N25" s="3">
        <f t="shared" si="0"/>
        <v>1725.3975493931266</v>
      </c>
      <c r="O25" s="3">
        <f t="shared" si="1"/>
        <v>973.84488823341849</v>
      </c>
      <c r="P25" s="3">
        <f t="shared" si="2"/>
        <v>3848.0673687850449</v>
      </c>
      <c r="Q25" s="3">
        <f t="shared" si="3"/>
        <v>3679.5937963196034</v>
      </c>
      <c r="R25" s="3">
        <f t="shared" si="4"/>
        <v>466.16120712060581</v>
      </c>
      <c r="S25" s="3">
        <f t="shared" si="5"/>
        <v>4906.9718934494567</v>
      </c>
      <c r="T25" s="3">
        <f t="shared" si="5"/>
        <v>1717.0493314060573</v>
      </c>
      <c r="V25" s="25"/>
      <c r="W25" s="2" t="s">
        <v>31</v>
      </c>
    </row>
    <row r="26" spans="1:30" x14ac:dyDescent="0.3">
      <c r="A26" s="11"/>
      <c r="B26" s="23"/>
      <c r="C26" s="6" t="s">
        <v>32</v>
      </c>
      <c r="D26" s="18">
        <v>0.39947916666666666</v>
      </c>
      <c r="E26" s="18">
        <v>0.17499999999999999</v>
      </c>
      <c r="F26" s="18">
        <v>0.21614583333333334</v>
      </c>
      <c r="G26" s="18">
        <v>0.35312500000000002</v>
      </c>
      <c r="H26" s="18">
        <v>1.3557291666666667</v>
      </c>
      <c r="I26" s="18">
        <v>0.25364583333333335</v>
      </c>
      <c r="J26" s="18">
        <v>0.19375000000000001</v>
      </c>
      <c r="K26" s="15"/>
      <c r="M26" s="2" t="s">
        <v>32</v>
      </c>
      <c r="N26" s="4">
        <f t="shared" si="0"/>
        <v>0.39947916666666666</v>
      </c>
      <c r="O26" s="4">
        <f t="shared" si="1"/>
        <v>0.17499999999999999</v>
      </c>
      <c r="P26" s="4">
        <f t="shared" si="2"/>
        <v>0.21614583333333334</v>
      </c>
      <c r="Q26" s="4">
        <f t="shared" si="3"/>
        <v>0.35312500000000002</v>
      </c>
      <c r="R26" s="4">
        <f t="shared" si="4"/>
        <v>1.3557291666666667</v>
      </c>
      <c r="S26" s="4">
        <f t="shared" si="5"/>
        <v>0.25364583333333335</v>
      </c>
      <c r="T26" s="4">
        <f t="shared" si="5"/>
        <v>0.19375000000000001</v>
      </c>
      <c r="V26" s="25"/>
      <c r="W26" s="2" t="s">
        <v>32</v>
      </c>
    </row>
    <row r="27" spans="1:30" x14ac:dyDescent="0.3">
      <c r="A27" s="11"/>
      <c r="B27" s="21" t="s">
        <v>8</v>
      </c>
      <c r="C27" s="10" t="s">
        <v>30</v>
      </c>
      <c r="D27" s="16">
        <v>5790.2659779943015</v>
      </c>
      <c r="E27" s="16">
        <v>6322.4731097313888</v>
      </c>
      <c r="F27" s="16">
        <v>8504.5807915110563</v>
      </c>
      <c r="G27" s="16">
        <v>9098.7476890991184</v>
      </c>
      <c r="H27" s="16">
        <v>5717.6960530624938</v>
      </c>
      <c r="I27" s="16">
        <v>7480.7317314548873</v>
      </c>
      <c r="J27" s="16">
        <v>6736.5752828006353</v>
      </c>
      <c r="K27" s="14"/>
      <c r="L27" s="2" t="s">
        <v>9</v>
      </c>
      <c r="M27" s="2" t="s">
        <v>30</v>
      </c>
      <c r="N27" s="3">
        <f t="shared" si="0"/>
        <v>5790.2659779943015</v>
      </c>
      <c r="O27" s="3">
        <f t="shared" si="1"/>
        <v>6322.4731097313888</v>
      </c>
      <c r="P27" s="3">
        <f t="shared" si="2"/>
        <v>8504.5807915110563</v>
      </c>
      <c r="Q27" s="3">
        <f t="shared" si="3"/>
        <v>9098.7476890991184</v>
      </c>
      <c r="R27" s="3">
        <f t="shared" si="4"/>
        <v>5717.6960530624938</v>
      </c>
      <c r="S27" s="3">
        <f t="shared" si="5"/>
        <v>7480.7317314548873</v>
      </c>
      <c r="T27" s="3">
        <f t="shared" si="5"/>
        <v>6736.5752828006353</v>
      </c>
      <c r="V27" s="25" t="s">
        <v>9</v>
      </c>
      <c r="W27" s="2" t="s">
        <v>30</v>
      </c>
      <c r="X27" s="2">
        <f>_xlfn.RANK.EQ(Table1[[#This Row],[OLOA]],Table1[[#This Row],[OLOA]:[SSA]],1)</f>
        <v>2</v>
      </c>
      <c r="Y27" s="2">
        <f>_xlfn.RANK.EQ(Table1[[#This Row],[LOA]],Table1[[#This Row],[OLOA]:[SSA]],1)</f>
        <v>3</v>
      </c>
      <c r="Z27" s="2">
        <f>_xlfn.RANK.EQ(Table1[[#This Row],[PSO]],Table1[[#This Row],[OLOA]:[SSA]],1)</f>
        <v>6</v>
      </c>
      <c r="AA27" s="2">
        <f>_xlfn.RANK.EQ(Table1[[#This Row],[GA]],Table1[[#This Row],[OLOA]:[SSA]],1)</f>
        <v>7</v>
      </c>
      <c r="AB27" s="2">
        <f>_xlfn.RANK.EQ(Table1[[#This Row],[GSA]],Table1[[#This Row],[OLOA]:[SSA]],1)</f>
        <v>1</v>
      </c>
      <c r="AC27" s="2">
        <f>_xlfn.RANK.EQ(Table1[[#This Row],[WOA]],Table1[[#This Row],[OLOA]:[SSA]],1)</f>
        <v>5</v>
      </c>
      <c r="AD27" s="2">
        <f>_xlfn.RANK.EQ(Table1[[#This Row],[SSA]],Table1[[#This Row],[OLOA]:[SSA]],1)</f>
        <v>4</v>
      </c>
    </row>
    <row r="28" spans="1:30" x14ac:dyDescent="0.3">
      <c r="A28" s="11"/>
      <c r="B28" s="22"/>
      <c r="C28" s="11" t="s">
        <v>31</v>
      </c>
      <c r="D28" s="17">
        <v>527.57571268491972</v>
      </c>
      <c r="E28" s="17">
        <v>801.72839436112542</v>
      </c>
      <c r="F28" s="17">
        <v>591.89455005046489</v>
      </c>
      <c r="G28" s="17">
        <v>321.63700644958925</v>
      </c>
      <c r="H28" s="17">
        <v>501.5846395936756</v>
      </c>
      <c r="I28" s="17">
        <v>834.57070583139296</v>
      </c>
      <c r="J28" s="17">
        <v>778.43503621852801</v>
      </c>
      <c r="K28" s="14"/>
      <c r="M28" s="2" t="s">
        <v>31</v>
      </c>
      <c r="N28" s="3">
        <f t="shared" si="0"/>
        <v>527.57571268491972</v>
      </c>
      <c r="O28" s="3">
        <f t="shared" si="1"/>
        <v>801.72839436112542</v>
      </c>
      <c r="P28" s="3">
        <f t="shared" si="2"/>
        <v>591.89455005046489</v>
      </c>
      <c r="Q28" s="3">
        <f t="shared" si="3"/>
        <v>321.63700644958925</v>
      </c>
      <c r="R28" s="3">
        <f t="shared" si="4"/>
        <v>501.5846395936756</v>
      </c>
      <c r="S28" s="3">
        <f t="shared" si="5"/>
        <v>834.57070583139296</v>
      </c>
      <c r="T28" s="3">
        <f t="shared" si="5"/>
        <v>778.43503621852801</v>
      </c>
      <c r="V28" s="25"/>
      <c r="W28" s="2" t="s">
        <v>31</v>
      </c>
    </row>
    <row r="29" spans="1:30" x14ac:dyDescent="0.3">
      <c r="A29" s="11"/>
      <c r="B29" s="23"/>
      <c r="C29" s="6" t="s">
        <v>32</v>
      </c>
      <c r="D29" s="18">
        <v>0.5708333333333333</v>
      </c>
      <c r="E29" s="18">
        <v>0.25364583333333335</v>
      </c>
      <c r="F29" s="18">
        <v>0.27916666666666667</v>
      </c>
      <c r="G29" s="18">
        <v>0.43958333333333333</v>
      </c>
      <c r="H29" s="18">
        <v>1.6098958333333333</v>
      </c>
      <c r="I29" s="18">
        <v>0.29895833333333333</v>
      </c>
      <c r="J29" s="18">
        <v>0.24895833333333334</v>
      </c>
      <c r="K29" s="15"/>
      <c r="M29" s="2" t="s">
        <v>32</v>
      </c>
      <c r="N29" s="4">
        <f t="shared" si="0"/>
        <v>0.5708333333333333</v>
      </c>
      <c r="O29" s="4">
        <f t="shared" si="1"/>
        <v>0.25364583333333335</v>
      </c>
      <c r="P29" s="4">
        <f t="shared" si="2"/>
        <v>0.27916666666666667</v>
      </c>
      <c r="Q29" s="4">
        <f t="shared" si="3"/>
        <v>0.43958333333333333</v>
      </c>
      <c r="R29" s="4">
        <f t="shared" si="4"/>
        <v>1.6098958333333333</v>
      </c>
      <c r="S29" s="4">
        <f t="shared" si="5"/>
        <v>0.29895833333333333</v>
      </c>
      <c r="T29" s="4">
        <f t="shared" si="5"/>
        <v>0.24895833333333334</v>
      </c>
      <c r="V29" s="25"/>
      <c r="W29" s="2" t="s">
        <v>32</v>
      </c>
    </row>
    <row r="30" spans="1:30" x14ac:dyDescent="0.3">
      <c r="A30" s="11"/>
      <c r="B30" s="21" t="s">
        <v>9</v>
      </c>
      <c r="C30" s="10" t="s">
        <v>30</v>
      </c>
      <c r="D30" s="16">
        <v>1445.627594492458</v>
      </c>
      <c r="E30" s="16">
        <v>10974.910902820242</v>
      </c>
      <c r="F30" s="16">
        <v>16001.671506150071</v>
      </c>
      <c r="G30" s="16">
        <v>80215.164998416803</v>
      </c>
      <c r="H30" s="16">
        <v>7834.1562310220479</v>
      </c>
      <c r="I30" s="16">
        <v>8946.3753927409653</v>
      </c>
      <c r="J30" s="16">
        <v>3093.8609384797614</v>
      </c>
      <c r="K30" s="14"/>
      <c r="L30" s="2" t="s">
        <v>10</v>
      </c>
      <c r="M30" s="2" t="s">
        <v>30</v>
      </c>
      <c r="N30" s="3">
        <f t="shared" si="0"/>
        <v>1445.627594492458</v>
      </c>
      <c r="O30" s="3">
        <f t="shared" si="1"/>
        <v>10974.910902820242</v>
      </c>
      <c r="P30" s="3">
        <f t="shared" si="2"/>
        <v>16001.671506150071</v>
      </c>
      <c r="Q30" s="3">
        <f t="shared" si="3"/>
        <v>80215.164998416803</v>
      </c>
      <c r="R30" s="3">
        <f t="shared" si="4"/>
        <v>7834.1562310220479</v>
      </c>
      <c r="S30" s="3">
        <f t="shared" si="5"/>
        <v>8946.3753927409653</v>
      </c>
      <c r="T30" s="3">
        <f t="shared" si="5"/>
        <v>3093.8609384797614</v>
      </c>
      <c r="V30" s="25" t="s">
        <v>10</v>
      </c>
      <c r="W30" s="2" t="s">
        <v>30</v>
      </c>
      <c r="X30" s="2">
        <f>_xlfn.RANK.EQ(Table1[[#This Row],[OLOA]],Table1[[#This Row],[OLOA]:[SSA]],1)</f>
        <v>1</v>
      </c>
      <c r="Y30" s="2">
        <f>_xlfn.RANK.EQ(Table1[[#This Row],[LOA]],Table1[[#This Row],[OLOA]:[SSA]],1)</f>
        <v>5</v>
      </c>
      <c r="Z30" s="2">
        <f>_xlfn.RANK.EQ(Table1[[#This Row],[PSO]],Table1[[#This Row],[OLOA]:[SSA]],1)</f>
        <v>6</v>
      </c>
      <c r="AA30" s="2">
        <f>_xlfn.RANK.EQ(Table1[[#This Row],[GA]],Table1[[#This Row],[OLOA]:[SSA]],1)</f>
        <v>7</v>
      </c>
      <c r="AB30" s="2">
        <f>_xlfn.RANK.EQ(Table1[[#This Row],[GSA]],Table1[[#This Row],[OLOA]:[SSA]],1)</f>
        <v>3</v>
      </c>
      <c r="AC30" s="2">
        <f>_xlfn.RANK.EQ(Table1[[#This Row],[WOA]],Table1[[#This Row],[OLOA]:[SSA]],1)</f>
        <v>4</v>
      </c>
      <c r="AD30" s="2">
        <f>_xlfn.RANK.EQ(Table1[[#This Row],[SSA]],Table1[[#This Row],[OLOA]:[SSA]],1)</f>
        <v>2</v>
      </c>
    </row>
    <row r="31" spans="1:30" x14ac:dyDescent="0.3">
      <c r="A31" s="11"/>
      <c r="B31" s="22"/>
      <c r="C31" s="11" t="s">
        <v>31</v>
      </c>
      <c r="D31" s="17">
        <v>161.20399895015652</v>
      </c>
      <c r="E31" s="17">
        <v>3770.3259653972809</v>
      </c>
      <c r="F31" s="17">
        <v>8010.725892012978</v>
      </c>
      <c r="G31" s="17">
        <v>85217.3771753295</v>
      </c>
      <c r="H31" s="17">
        <v>1910.2181900399985</v>
      </c>
      <c r="I31" s="17">
        <v>3500.1290625364491</v>
      </c>
      <c r="J31" s="17">
        <v>927.8158336656403</v>
      </c>
      <c r="K31" s="14"/>
      <c r="M31" s="2" t="s">
        <v>31</v>
      </c>
      <c r="N31" s="3">
        <f t="shared" si="0"/>
        <v>161.20399895015652</v>
      </c>
      <c r="O31" s="3">
        <f t="shared" si="1"/>
        <v>3770.3259653972809</v>
      </c>
      <c r="P31" s="3">
        <f t="shared" si="2"/>
        <v>8010.725892012978</v>
      </c>
      <c r="Q31" s="3">
        <f t="shared" si="3"/>
        <v>85217.3771753295</v>
      </c>
      <c r="R31" s="3">
        <f t="shared" si="4"/>
        <v>1910.2181900399985</v>
      </c>
      <c r="S31" s="3">
        <f t="shared" si="5"/>
        <v>3500.1290625364491</v>
      </c>
      <c r="T31" s="3">
        <f t="shared" si="5"/>
        <v>927.8158336656403</v>
      </c>
      <c r="V31" s="25"/>
      <c r="W31" s="2" t="s">
        <v>31</v>
      </c>
    </row>
    <row r="32" spans="1:30" x14ac:dyDescent="0.3">
      <c r="A32" s="11"/>
      <c r="B32" s="23"/>
      <c r="C32" s="6" t="s">
        <v>32</v>
      </c>
      <c r="D32" s="18">
        <v>0.36875000000000002</v>
      </c>
      <c r="E32" s="18">
        <v>0.16041666666666668</v>
      </c>
      <c r="F32" s="18">
        <v>0.20885416666666667</v>
      </c>
      <c r="G32" s="18">
        <v>0.34479166666666666</v>
      </c>
      <c r="H32" s="18">
        <v>1.2958333333333334</v>
      </c>
      <c r="I32" s="18">
        <v>0.21927083333333333</v>
      </c>
      <c r="J32" s="18">
        <v>0.16562499999999999</v>
      </c>
      <c r="K32" s="15"/>
      <c r="M32" s="2" t="s">
        <v>32</v>
      </c>
      <c r="N32" s="4">
        <f t="shared" ref="N32:N63" si="6">D32</f>
        <v>0.36875000000000002</v>
      </c>
      <c r="O32" s="4">
        <f t="shared" ref="O32:O63" si="7">E32</f>
        <v>0.16041666666666668</v>
      </c>
      <c r="P32" s="4">
        <f t="shared" ref="P32:P63" si="8">F32</f>
        <v>0.20885416666666667</v>
      </c>
      <c r="Q32" s="4">
        <f t="shared" ref="Q32:Q63" si="9">G32</f>
        <v>0.34479166666666666</v>
      </c>
      <c r="R32" s="4">
        <f t="shared" ref="R32:R63" si="10">H32</f>
        <v>1.2958333333333334</v>
      </c>
      <c r="S32" s="4">
        <f t="shared" ref="S32:T63" si="11">I32</f>
        <v>0.21927083333333333</v>
      </c>
      <c r="T32" s="4">
        <f t="shared" si="11"/>
        <v>0.16562499999999999</v>
      </c>
      <c r="V32" s="25"/>
      <c r="W32" s="2" t="s">
        <v>32</v>
      </c>
    </row>
    <row r="33" spans="1:30" x14ac:dyDescent="0.3">
      <c r="A33" s="11"/>
      <c r="B33" s="21" t="s">
        <v>10</v>
      </c>
      <c r="C33" s="10" t="s">
        <v>30</v>
      </c>
      <c r="D33" s="16">
        <v>32359440.09389751</v>
      </c>
      <c r="E33" s="16">
        <v>12287517595.274494</v>
      </c>
      <c r="F33" s="16">
        <v>6998487976.8686342</v>
      </c>
      <c r="G33" s="16">
        <v>26712821849.271755</v>
      </c>
      <c r="H33" s="16">
        <v>2272031056.5671401</v>
      </c>
      <c r="I33" s="16">
        <v>578171504.64148676</v>
      </c>
      <c r="J33" s="16">
        <v>420581518.63683069</v>
      </c>
      <c r="K33" s="13"/>
      <c r="L33" s="2" t="s">
        <v>11</v>
      </c>
      <c r="M33" s="2" t="s">
        <v>30</v>
      </c>
      <c r="N33" s="3">
        <f t="shared" si="6"/>
        <v>32359440.09389751</v>
      </c>
      <c r="O33" s="3">
        <f t="shared" si="7"/>
        <v>12287517595.274494</v>
      </c>
      <c r="P33" s="3">
        <f t="shared" si="8"/>
        <v>6998487976.8686342</v>
      </c>
      <c r="Q33" s="3">
        <f t="shared" si="9"/>
        <v>26712821849.271755</v>
      </c>
      <c r="R33" s="3">
        <f t="shared" si="10"/>
        <v>2272031056.5671401</v>
      </c>
      <c r="S33" s="3">
        <f t="shared" si="11"/>
        <v>578171504.64148676</v>
      </c>
      <c r="T33" s="3">
        <f t="shared" si="11"/>
        <v>420581518.63683069</v>
      </c>
      <c r="V33" s="25" t="s">
        <v>11</v>
      </c>
      <c r="W33" s="2" t="s">
        <v>30</v>
      </c>
      <c r="X33" s="2">
        <f>_xlfn.RANK.EQ(Table1[[#This Row],[OLOA]],Table1[[#This Row],[OLOA]:[SSA]],1)</f>
        <v>1</v>
      </c>
      <c r="Y33" s="2">
        <f>_xlfn.RANK.EQ(Table1[[#This Row],[LOA]],Table1[[#This Row],[OLOA]:[SSA]],1)</f>
        <v>6</v>
      </c>
      <c r="Z33" s="2">
        <f>_xlfn.RANK.EQ(Table1[[#This Row],[PSO]],Table1[[#This Row],[OLOA]:[SSA]],1)</f>
        <v>5</v>
      </c>
      <c r="AA33" s="2">
        <f>_xlfn.RANK.EQ(Table1[[#This Row],[GA]],Table1[[#This Row],[OLOA]:[SSA]],1)</f>
        <v>7</v>
      </c>
      <c r="AB33" s="2">
        <f>_xlfn.RANK.EQ(Table1[[#This Row],[GSA]],Table1[[#This Row],[OLOA]:[SSA]],1)</f>
        <v>4</v>
      </c>
      <c r="AC33" s="2">
        <f>_xlfn.RANK.EQ(Table1[[#This Row],[WOA]],Table1[[#This Row],[OLOA]:[SSA]],1)</f>
        <v>3</v>
      </c>
      <c r="AD33" s="2">
        <f>_xlfn.RANK.EQ(Table1[[#This Row],[SSA]],Table1[[#This Row],[OLOA]:[SSA]],1)</f>
        <v>2</v>
      </c>
    </row>
    <row r="34" spans="1:30" x14ac:dyDescent="0.3">
      <c r="A34" s="11"/>
      <c r="B34" s="22"/>
      <c r="C34" s="11" t="s">
        <v>31</v>
      </c>
      <c r="D34" s="17">
        <v>18714265.704985172</v>
      </c>
      <c r="E34" s="17">
        <v>3185632964.4302063</v>
      </c>
      <c r="F34" s="17">
        <v>2335513596.3264098</v>
      </c>
      <c r="G34" s="17">
        <v>6160800628.0129833</v>
      </c>
      <c r="H34" s="17">
        <v>919836106.804299</v>
      </c>
      <c r="I34" s="17">
        <v>349659884.02475095</v>
      </c>
      <c r="J34" s="17">
        <v>347823148.62554705</v>
      </c>
      <c r="K34" s="14"/>
      <c r="M34" s="2" t="s">
        <v>31</v>
      </c>
      <c r="N34" s="3">
        <f t="shared" si="6"/>
        <v>18714265.704985172</v>
      </c>
      <c r="O34" s="3">
        <f t="shared" si="7"/>
        <v>3185632964.4302063</v>
      </c>
      <c r="P34" s="3">
        <f t="shared" si="8"/>
        <v>2335513596.3264098</v>
      </c>
      <c r="Q34" s="3">
        <f t="shared" si="9"/>
        <v>6160800628.0129833</v>
      </c>
      <c r="R34" s="3">
        <f t="shared" si="10"/>
        <v>919836106.804299</v>
      </c>
      <c r="S34" s="3">
        <f t="shared" si="11"/>
        <v>349659884.02475095</v>
      </c>
      <c r="T34" s="3">
        <f t="shared" si="11"/>
        <v>347823148.62554705</v>
      </c>
      <c r="V34" s="25"/>
      <c r="W34" s="2" t="s">
        <v>31</v>
      </c>
    </row>
    <row r="35" spans="1:30" x14ac:dyDescent="0.3">
      <c r="A35" s="11"/>
      <c r="B35" s="23"/>
      <c r="C35" s="6" t="s">
        <v>32</v>
      </c>
      <c r="D35" s="18">
        <v>0.43072916666666666</v>
      </c>
      <c r="E35" s="18">
        <v>0.19375000000000001</v>
      </c>
      <c r="F35" s="18">
        <v>0.23020833333333332</v>
      </c>
      <c r="G35" s="18">
        <v>0.35885416666666664</v>
      </c>
      <c r="H35" s="18">
        <v>1.3317708333333333</v>
      </c>
      <c r="I35" s="18">
        <v>0.24166666666666667</v>
      </c>
      <c r="J35" s="18">
        <v>0.19479166666666667</v>
      </c>
      <c r="K35" s="15"/>
      <c r="M35" s="2" t="s">
        <v>32</v>
      </c>
      <c r="N35" s="4">
        <f t="shared" si="6"/>
        <v>0.43072916666666666</v>
      </c>
      <c r="O35" s="4">
        <f t="shared" si="7"/>
        <v>0.19375000000000001</v>
      </c>
      <c r="P35" s="4">
        <f t="shared" si="8"/>
        <v>0.23020833333333332</v>
      </c>
      <c r="Q35" s="4">
        <f t="shared" si="9"/>
        <v>0.35885416666666664</v>
      </c>
      <c r="R35" s="4">
        <f t="shared" si="10"/>
        <v>1.3317708333333333</v>
      </c>
      <c r="S35" s="4">
        <f t="shared" si="11"/>
        <v>0.24166666666666667</v>
      </c>
      <c r="T35" s="4">
        <f t="shared" si="11"/>
        <v>0.19479166666666667</v>
      </c>
      <c r="V35" s="25"/>
      <c r="W35" s="2" t="s">
        <v>32</v>
      </c>
    </row>
    <row r="36" spans="1:30" x14ac:dyDescent="0.3">
      <c r="A36" s="11"/>
      <c r="B36" s="21" t="s">
        <v>11</v>
      </c>
      <c r="C36" s="10" t="s">
        <v>30</v>
      </c>
      <c r="D36" s="16">
        <v>870440.04517227341</v>
      </c>
      <c r="E36" s="16">
        <v>8792489664.3344784</v>
      </c>
      <c r="F36" s="16">
        <v>3042999222.80725</v>
      </c>
      <c r="G36" s="16">
        <v>26407638491.232304</v>
      </c>
      <c r="H36" s="16">
        <v>208136531.38838521</v>
      </c>
      <c r="I36" s="16">
        <v>16280437.868641214</v>
      </c>
      <c r="J36" s="16">
        <v>4292546.2869342649</v>
      </c>
      <c r="K36" s="13"/>
      <c r="L36" s="2" t="s">
        <v>12</v>
      </c>
      <c r="M36" s="2" t="s">
        <v>30</v>
      </c>
      <c r="N36" s="3">
        <f t="shared" si="6"/>
        <v>870440.04517227341</v>
      </c>
      <c r="O36" s="3">
        <f t="shared" si="7"/>
        <v>8792489664.3344784</v>
      </c>
      <c r="P36" s="3">
        <f t="shared" si="8"/>
        <v>3042999222.80725</v>
      </c>
      <c r="Q36" s="3">
        <f t="shared" si="9"/>
        <v>26407638491.232304</v>
      </c>
      <c r="R36" s="3">
        <f t="shared" si="10"/>
        <v>208136531.38838521</v>
      </c>
      <c r="S36" s="3">
        <f t="shared" si="11"/>
        <v>16280437.868641214</v>
      </c>
      <c r="T36" s="3">
        <f t="shared" si="11"/>
        <v>4292546.2869342649</v>
      </c>
      <c r="V36" s="25" t="s">
        <v>12</v>
      </c>
      <c r="W36" s="2" t="s">
        <v>30</v>
      </c>
      <c r="X36" s="2">
        <f>_xlfn.RANK.EQ(Table1[[#This Row],[OLOA]],Table1[[#This Row],[OLOA]:[SSA]],1)</f>
        <v>1</v>
      </c>
      <c r="Y36" s="2">
        <f>_xlfn.RANK.EQ(Table1[[#This Row],[LOA]],Table1[[#This Row],[OLOA]:[SSA]],1)</f>
        <v>6</v>
      </c>
      <c r="Z36" s="2">
        <f>_xlfn.RANK.EQ(Table1[[#This Row],[PSO]],Table1[[#This Row],[OLOA]:[SSA]],1)</f>
        <v>5</v>
      </c>
      <c r="AA36" s="2">
        <f>_xlfn.RANK.EQ(Table1[[#This Row],[GA]],Table1[[#This Row],[OLOA]:[SSA]],1)</f>
        <v>7</v>
      </c>
      <c r="AB36" s="2">
        <f>_xlfn.RANK.EQ(Table1[[#This Row],[GSA]],Table1[[#This Row],[OLOA]:[SSA]],1)</f>
        <v>4</v>
      </c>
      <c r="AC36" s="2">
        <f>_xlfn.RANK.EQ(Table1[[#This Row],[WOA]],Table1[[#This Row],[OLOA]:[SSA]],1)</f>
        <v>3</v>
      </c>
      <c r="AD36" s="2">
        <f>_xlfn.RANK.EQ(Table1[[#This Row],[SSA]],Table1[[#This Row],[OLOA]:[SSA]],1)</f>
        <v>2</v>
      </c>
    </row>
    <row r="37" spans="1:30" x14ac:dyDescent="0.3">
      <c r="A37" s="11"/>
      <c r="B37" s="22"/>
      <c r="C37" s="11" t="s">
        <v>31</v>
      </c>
      <c r="D37" s="17">
        <v>368984.87369308172</v>
      </c>
      <c r="E37" s="17">
        <v>4434368026.0125275</v>
      </c>
      <c r="F37" s="17">
        <v>1643935876.3008738</v>
      </c>
      <c r="G37" s="17">
        <v>9474290575.7944775</v>
      </c>
      <c r="H37" s="17">
        <v>312030212.02840441</v>
      </c>
      <c r="I37" s="17">
        <v>14001115.940347057</v>
      </c>
      <c r="J37" s="17">
        <v>8580372.8533221968</v>
      </c>
      <c r="K37" s="14"/>
      <c r="M37" s="2" t="s">
        <v>31</v>
      </c>
      <c r="N37" s="3">
        <f t="shared" si="6"/>
        <v>368984.87369308172</v>
      </c>
      <c r="O37" s="3">
        <f t="shared" si="7"/>
        <v>4434368026.0125275</v>
      </c>
      <c r="P37" s="3">
        <f t="shared" si="8"/>
        <v>1643935876.3008738</v>
      </c>
      <c r="Q37" s="3">
        <f t="shared" si="9"/>
        <v>9474290575.7944775</v>
      </c>
      <c r="R37" s="3">
        <f t="shared" si="10"/>
        <v>312030212.02840441</v>
      </c>
      <c r="S37" s="3">
        <f t="shared" si="11"/>
        <v>14001115.940347057</v>
      </c>
      <c r="T37" s="3">
        <f t="shared" si="11"/>
        <v>8580372.8533221968</v>
      </c>
      <c r="V37" s="25"/>
      <c r="W37" s="2" t="s">
        <v>31</v>
      </c>
    </row>
    <row r="38" spans="1:30" x14ac:dyDescent="0.3">
      <c r="A38" s="11"/>
      <c r="B38" s="23"/>
      <c r="C38" s="6" t="s">
        <v>32</v>
      </c>
      <c r="D38" s="18">
        <v>0.36979166666666669</v>
      </c>
      <c r="E38" s="18">
        <v>0.16354166666666667</v>
      </c>
      <c r="F38" s="18">
        <v>0.24635416666666668</v>
      </c>
      <c r="G38" s="18">
        <v>0.35572916666666665</v>
      </c>
      <c r="H38" s="18">
        <v>1.3401041666666667</v>
      </c>
      <c r="I38" s="18">
        <v>0.28125</v>
      </c>
      <c r="J38" s="18">
        <v>0.20260416666666667</v>
      </c>
      <c r="K38" s="15"/>
      <c r="M38" s="2" t="s">
        <v>32</v>
      </c>
      <c r="N38" s="4">
        <f t="shared" si="6"/>
        <v>0.36979166666666669</v>
      </c>
      <c r="O38" s="4">
        <f t="shared" si="7"/>
        <v>0.16354166666666667</v>
      </c>
      <c r="P38" s="4">
        <f t="shared" si="8"/>
        <v>0.24635416666666668</v>
      </c>
      <c r="Q38" s="4">
        <f t="shared" si="9"/>
        <v>0.35572916666666665</v>
      </c>
      <c r="R38" s="4">
        <f t="shared" si="10"/>
        <v>1.3401041666666667</v>
      </c>
      <c r="S38" s="4">
        <f t="shared" si="11"/>
        <v>0.28125</v>
      </c>
      <c r="T38" s="4">
        <f t="shared" si="11"/>
        <v>0.20260416666666667</v>
      </c>
      <c r="V38" s="25"/>
      <c r="W38" s="2" t="s">
        <v>32</v>
      </c>
    </row>
    <row r="39" spans="1:30" x14ac:dyDescent="0.3">
      <c r="A39" s="11"/>
      <c r="B39" s="21" t="s">
        <v>12</v>
      </c>
      <c r="C39" s="10" t="s">
        <v>30</v>
      </c>
      <c r="D39" s="16">
        <v>463098.44801152998</v>
      </c>
      <c r="E39" s="16">
        <v>4337394.6460408745</v>
      </c>
      <c r="F39" s="16">
        <v>2647593.2883666451</v>
      </c>
      <c r="G39" s="16">
        <v>52459197.651423447</v>
      </c>
      <c r="H39" s="16">
        <v>1304231.9620364255</v>
      </c>
      <c r="I39" s="16">
        <v>2779713.2481169985</v>
      </c>
      <c r="J39" s="16">
        <v>1070827.4072272675</v>
      </c>
      <c r="K39" s="14"/>
      <c r="L39" s="2" t="s">
        <v>13</v>
      </c>
      <c r="M39" s="2" t="s">
        <v>30</v>
      </c>
      <c r="N39" s="3">
        <f t="shared" si="6"/>
        <v>463098.44801152998</v>
      </c>
      <c r="O39" s="3">
        <f t="shared" si="7"/>
        <v>4337394.6460408745</v>
      </c>
      <c r="P39" s="3">
        <f t="shared" si="8"/>
        <v>2647593.2883666451</v>
      </c>
      <c r="Q39" s="3">
        <f t="shared" si="9"/>
        <v>52459197.651423447</v>
      </c>
      <c r="R39" s="3">
        <f t="shared" si="10"/>
        <v>1304231.9620364255</v>
      </c>
      <c r="S39" s="3">
        <f t="shared" si="11"/>
        <v>2779713.2481169985</v>
      </c>
      <c r="T39" s="3">
        <f t="shared" si="11"/>
        <v>1070827.4072272675</v>
      </c>
      <c r="V39" s="25" t="s">
        <v>13</v>
      </c>
      <c r="W39" s="2" t="s">
        <v>30</v>
      </c>
      <c r="X39" s="2">
        <f>_xlfn.RANK.EQ(Table1[[#This Row],[OLOA]],Table1[[#This Row],[OLOA]:[SSA]],1)</f>
        <v>1</v>
      </c>
      <c r="Y39" s="2">
        <f>_xlfn.RANK.EQ(Table1[[#This Row],[LOA]],Table1[[#This Row],[OLOA]:[SSA]],1)</f>
        <v>6</v>
      </c>
      <c r="Z39" s="2">
        <f>_xlfn.RANK.EQ(Table1[[#This Row],[PSO]],Table1[[#This Row],[OLOA]:[SSA]],1)</f>
        <v>4</v>
      </c>
      <c r="AA39" s="2">
        <f>_xlfn.RANK.EQ(Table1[[#This Row],[GA]],Table1[[#This Row],[OLOA]:[SSA]],1)</f>
        <v>7</v>
      </c>
      <c r="AB39" s="2">
        <f>_xlfn.RANK.EQ(Table1[[#This Row],[GSA]],Table1[[#This Row],[OLOA]:[SSA]],1)</f>
        <v>3</v>
      </c>
      <c r="AC39" s="2">
        <f>_xlfn.RANK.EQ(Table1[[#This Row],[WOA]],Table1[[#This Row],[OLOA]:[SSA]],1)</f>
        <v>5</v>
      </c>
      <c r="AD39" s="2">
        <f>_xlfn.RANK.EQ(Table1[[#This Row],[SSA]],Table1[[#This Row],[OLOA]:[SSA]],1)</f>
        <v>2</v>
      </c>
    </row>
    <row r="40" spans="1:30" x14ac:dyDescent="0.3">
      <c r="A40" s="11"/>
      <c r="B40" s="22"/>
      <c r="C40" s="11" t="s">
        <v>31</v>
      </c>
      <c r="D40" s="17">
        <v>464333.16470534779</v>
      </c>
      <c r="E40" s="17">
        <v>6158256.0012869546</v>
      </c>
      <c r="F40" s="17">
        <v>3308065.5255395081</v>
      </c>
      <c r="G40" s="17">
        <v>43621982.387281366</v>
      </c>
      <c r="H40" s="17">
        <v>557664.71167979809</v>
      </c>
      <c r="I40" s="17">
        <v>3012664.6629161402</v>
      </c>
      <c r="J40" s="17">
        <v>1182128.33220949</v>
      </c>
      <c r="K40" s="14"/>
      <c r="M40" s="2" t="s">
        <v>31</v>
      </c>
      <c r="N40" s="3">
        <f t="shared" si="6"/>
        <v>464333.16470534779</v>
      </c>
      <c r="O40" s="3">
        <f t="shared" si="7"/>
        <v>6158256.0012869546</v>
      </c>
      <c r="P40" s="3">
        <f t="shared" si="8"/>
        <v>3308065.5255395081</v>
      </c>
      <c r="Q40" s="3">
        <f t="shared" si="9"/>
        <v>43621982.387281366</v>
      </c>
      <c r="R40" s="3">
        <f t="shared" si="10"/>
        <v>557664.71167979809</v>
      </c>
      <c r="S40" s="3">
        <f t="shared" si="11"/>
        <v>3012664.6629161402</v>
      </c>
      <c r="T40" s="3">
        <f t="shared" si="11"/>
        <v>1182128.33220949</v>
      </c>
      <c r="V40" s="25"/>
      <c r="W40" s="2" t="s">
        <v>31</v>
      </c>
    </row>
    <row r="41" spans="1:30" x14ac:dyDescent="0.3">
      <c r="A41" s="11"/>
      <c r="B41" s="23"/>
      <c r="C41" s="6" t="s">
        <v>32</v>
      </c>
      <c r="D41" s="18">
        <v>0.52812499999999996</v>
      </c>
      <c r="E41" s="18">
        <v>0.22552083333333334</v>
      </c>
      <c r="F41" s="18">
        <v>0.25104166666666666</v>
      </c>
      <c r="G41" s="18">
        <v>0.38645833333333335</v>
      </c>
      <c r="H41" s="18">
        <v>1.3270833333333334</v>
      </c>
      <c r="I41" s="18">
        <v>0.26770833333333333</v>
      </c>
      <c r="J41" s="18">
        <v>0.21614583333333334</v>
      </c>
      <c r="K41" s="15"/>
      <c r="M41" s="2" t="s">
        <v>32</v>
      </c>
      <c r="N41" s="4">
        <f t="shared" si="6"/>
        <v>0.52812499999999996</v>
      </c>
      <c r="O41" s="4">
        <f t="shared" si="7"/>
        <v>0.22552083333333334</v>
      </c>
      <c r="P41" s="4">
        <f t="shared" si="8"/>
        <v>0.25104166666666666</v>
      </c>
      <c r="Q41" s="4">
        <f t="shared" si="9"/>
        <v>0.38645833333333335</v>
      </c>
      <c r="R41" s="4">
        <f t="shared" si="10"/>
        <v>1.3270833333333334</v>
      </c>
      <c r="S41" s="4">
        <f t="shared" si="11"/>
        <v>0.26770833333333333</v>
      </c>
      <c r="T41" s="4">
        <f t="shared" si="11"/>
        <v>0.21614583333333334</v>
      </c>
      <c r="V41" s="25"/>
      <c r="W41" s="2" t="s">
        <v>32</v>
      </c>
    </row>
    <row r="42" spans="1:30" x14ac:dyDescent="0.3">
      <c r="A42" s="11"/>
      <c r="B42" s="21" t="s">
        <v>13</v>
      </c>
      <c r="C42" s="10" t="s">
        <v>30</v>
      </c>
      <c r="D42" s="16">
        <v>149379.53338673184</v>
      </c>
      <c r="E42" s="16">
        <v>430125132.37733275</v>
      </c>
      <c r="F42" s="16">
        <v>588304555.52818179</v>
      </c>
      <c r="G42" s="16">
        <v>6396447731.049221</v>
      </c>
      <c r="H42" s="16">
        <v>16599.506443685856</v>
      </c>
      <c r="I42" s="16">
        <v>11083877.732568623</v>
      </c>
      <c r="J42" s="16">
        <v>36837.697785920711</v>
      </c>
      <c r="K42" s="14"/>
      <c r="L42" s="2" t="s">
        <v>14</v>
      </c>
      <c r="M42" s="2" t="s">
        <v>30</v>
      </c>
      <c r="N42" s="3">
        <f t="shared" si="6"/>
        <v>149379.53338673184</v>
      </c>
      <c r="O42" s="3">
        <f t="shared" si="7"/>
        <v>430125132.37733275</v>
      </c>
      <c r="P42" s="3">
        <f t="shared" si="8"/>
        <v>588304555.52818179</v>
      </c>
      <c r="Q42" s="3">
        <f t="shared" si="9"/>
        <v>6396447731.049221</v>
      </c>
      <c r="R42" s="3">
        <f t="shared" si="10"/>
        <v>16599.506443685856</v>
      </c>
      <c r="S42" s="3">
        <f t="shared" si="11"/>
        <v>11083877.732568623</v>
      </c>
      <c r="T42" s="3">
        <f t="shared" si="11"/>
        <v>36837.697785920711</v>
      </c>
      <c r="V42" s="25" t="s">
        <v>14</v>
      </c>
      <c r="W42" s="2" t="s">
        <v>30</v>
      </c>
      <c r="X42" s="2">
        <f>_xlfn.RANK.EQ(Table1[[#This Row],[OLOA]],Table1[[#This Row],[OLOA]:[SSA]],1)</f>
        <v>3</v>
      </c>
      <c r="Y42" s="2">
        <f>_xlfn.RANK.EQ(Table1[[#This Row],[LOA]],Table1[[#This Row],[OLOA]:[SSA]],1)</f>
        <v>5</v>
      </c>
      <c r="Z42" s="2">
        <f>_xlfn.RANK.EQ(Table1[[#This Row],[PSO]],Table1[[#This Row],[OLOA]:[SSA]],1)</f>
        <v>6</v>
      </c>
      <c r="AA42" s="2">
        <f>_xlfn.RANK.EQ(Table1[[#This Row],[GA]],Table1[[#This Row],[OLOA]:[SSA]],1)</f>
        <v>7</v>
      </c>
      <c r="AB42" s="2">
        <f>_xlfn.RANK.EQ(Table1[[#This Row],[GSA]],Table1[[#This Row],[OLOA]:[SSA]],1)</f>
        <v>1</v>
      </c>
      <c r="AC42" s="2">
        <f>_xlfn.RANK.EQ(Table1[[#This Row],[WOA]],Table1[[#This Row],[OLOA]:[SSA]],1)</f>
        <v>4</v>
      </c>
      <c r="AD42" s="2">
        <f>_xlfn.RANK.EQ(Table1[[#This Row],[SSA]],Table1[[#This Row],[OLOA]:[SSA]],1)</f>
        <v>2</v>
      </c>
    </row>
    <row r="43" spans="1:30" x14ac:dyDescent="0.3">
      <c r="A43" s="11"/>
      <c r="B43" s="22"/>
      <c r="C43" s="11" t="s">
        <v>31</v>
      </c>
      <c r="D43" s="17">
        <v>69397.982664645155</v>
      </c>
      <c r="E43" s="17">
        <v>491446751.86317092</v>
      </c>
      <c r="F43" s="17">
        <v>362153606.95684117</v>
      </c>
      <c r="G43" s="17">
        <v>2605995587.5571914</v>
      </c>
      <c r="H43" s="17">
        <v>4536.6941954367021</v>
      </c>
      <c r="I43" s="17">
        <v>19523384.375261728</v>
      </c>
      <c r="J43" s="17">
        <v>26745.240069943527</v>
      </c>
      <c r="K43" s="14"/>
      <c r="M43" s="2" t="s">
        <v>31</v>
      </c>
      <c r="N43" s="3">
        <f t="shared" si="6"/>
        <v>69397.982664645155</v>
      </c>
      <c r="O43" s="3">
        <f t="shared" si="7"/>
        <v>491446751.86317092</v>
      </c>
      <c r="P43" s="3">
        <f t="shared" si="8"/>
        <v>362153606.95684117</v>
      </c>
      <c r="Q43" s="3">
        <f t="shared" si="9"/>
        <v>2605995587.5571914</v>
      </c>
      <c r="R43" s="3">
        <f t="shared" si="10"/>
        <v>4536.6941954367021</v>
      </c>
      <c r="S43" s="3">
        <f t="shared" si="11"/>
        <v>19523384.375261728</v>
      </c>
      <c r="T43" s="3">
        <f t="shared" si="11"/>
        <v>26745.240069943527</v>
      </c>
      <c r="V43" s="25"/>
      <c r="W43" s="2" t="s">
        <v>31</v>
      </c>
    </row>
    <row r="44" spans="1:30" x14ac:dyDescent="0.3">
      <c r="A44" s="11"/>
      <c r="B44" s="23"/>
      <c r="C44" s="6" t="s">
        <v>32</v>
      </c>
      <c r="D44" s="18">
        <v>0.31927083333333334</v>
      </c>
      <c r="E44" s="18">
        <v>0.15364583333333334</v>
      </c>
      <c r="F44" s="18">
        <v>0.20833333333333334</v>
      </c>
      <c r="G44" s="18">
        <v>0.31666666666666665</v>
      </c>
      <c r="H44" s="18">
        <v>1.3177083333333333</v>
      </c>
      <c r="I44" s="18">
        <v>0.2265625</v>
      </c>
      <c r="J44" s="18">
        <v>0.16302083333333334</v>
      </c>
      <c r="K44" s="15"/>
      <c r="M44" s="2" t="s">
        <v>32</v>
      </c>
      <c r="N44" s="4">
        <f t="shared" si="6"/>
        <v>0.31927083333333334</v>
      </c>
      <c r="O44" s="4">
        <f t="shared" si="7"/>
        <v>0.15364583333333334</v>
      </c>
      <c r="P44" s="4">
        <f t="shared" si="8"/>
        <v>0.20833333333333334</v>
      </c>
      <c r="Q44" s="4">
        <f t="shared" si="9"/>
        <v>0.31666666666666665</v>
      </c>
      <c r="R44" s="4">
        <f t="shared" si="10"/>
        <v>1.3177083333333333</v>
      </c>
      <c r="S44" s="4">
        <f t="shared" si="11"/>
        <v>0.2265625</v>
      </c>
      <c r="T44" s="4">
        <f t="shared" si="11"/>
        <v>0.16302083333333334</v>
      </c>
      <c r="V44" s="25"/>
      <c r="W44" s="2" t="s">
        <v>32</v>
      </c>
    </row>
    <row r="45" spans="1:30" x14ac:dyDescent="0.3">
      <c r="A45" s="11"/>
      <c r="B45" s="21" t="s">
        <v>14</v>
      </c>
      <c r="C45" s="10" t="s">
        <v>30</v>
      </c>
      <c r="D45" s="16">
        <v>3971.3577276873175</v>
      </c>
      <c r="E45" s="16">
        <v>5391.1301680930501</v>
      </c>
      <c r="F45" s="16">
        <v>4395.8442363137501</v>
      </c>
      <c r="G45" s="16">
        <v>9392.8164365719658</v>
      </c>
      <c r="H45" s="16">
        <v>4169.9250237431679</v>
      </c>
      <c r="I45" s="16">
        <v>4228.9030959130678</v>
      </c>
      <c r="J45" s="16">
        <v>3745.8176853637501</v>
      </c>
      <c r="K45" s="13"/>
      <c r="L45" s="2" t="s">
        <v>15</v>
      </c>
      <c r="M45" s="2" t="s">
        <v>30</v>
      </c>
      <c r="N45" s="3">
        <f t="shared" si="6"/>
        <v>3971.3577276873175</v>
      </c>
      <c r="O45" s="3">
        <f t="shared" si="7"/>
        <v>5391.1301680930501</v>
      </c>
      <c r="P45" s="3">
        <f t="shared" si="8"/>
        <v>4395.8442363137501</v>
      </c>
      <c r="Q45" s="3">
        <f t="shared" si="9"/>
        <v>9392.8164365719658</v>
      </c>
      <c r="R45" s="3">
        <f t="shared" si="10"/>
        <v>4169.9250237431679</v>
      </c>
      <c r="S45" s="3">
        <f t="shared" si="11"/>
        <v>4228.9030959130678</v>
      </c>
      <c r="T45" s="3">
        <f t="shared" si="11"/>
        <v>3745.8176853637501</v>
      </c>
      <c r="V45" s="25" t="s">
        <v>15</v>
      </c>
      <c r="W45" s="2" t="s">
        <v>30</v>
      </c>
      <c r="X45" s="2">
        <f>_xlfn.RANK.EQ(Table1[[#This Row],[OLOA]],Table1[[#This Row],[OLOA]:[SSA]],1)</f>
        <v>2</v>
      </c>
      <c r="Y45" s="2">
        <f>_xlfn.RANK.EQ(Table1[[#This Row],[LOA]],Table1[[#This Row],[OLOA]:[SSA]],1)</f>
        <v>6</v>
      </c>
      <c r="Z45" s="2">
        <f>_xlfn.RANK.EQ(Table1[[#This Row],[PSO]],Table1[[#This Row],[OLOA]:[SSA]],1)</f>
        <v>5</v>
      </c>
      <c r="AA45" s="2">
        <f>_xlfn.RANK.EQ(Table1[[#This Row],[GA]],Table1[[#This Row],[OLOA]:[SSA]],1)</f>
        <v>7</v>
      </c>
      <c r="AB45" s="2">
        <f>_xlfn.RANK.EQ(Table1[[#This Row],[GSA]],Table1[[#This Row],[OLOA]:[SSA]],1)</f>
        <v>3</v>
      </c>
      <c r="AC45" s="2">
        <f>_xlfn.RANK.EQ(Table1[[#This Row],[WOA]],Table1[[#This Row],[OLOA]:[SSA]],1)</f>
        <v>4</v>
      </c>
      <c r="AD45" s="2">
        <f>_xlfn.RANK.EQ(Table1[[#This Row],[SSA]],Table1[[#This Row],[OLOA]:[SSA]],1)</f>
        <v>1</v>
      </c>
    </row>
    <row r="46" spans="1:30" x14ac:dyDescent="0.3">
      <c r="A46" s="11"/>
      <c r="B46" s="22"/>
      <c r="C46" s="11" t="s">
        <v>31</v>
      </c>
      <c r="D46" s="17">
        <v>512.82517419514352</v>
      </c>
      <c r="E46" s="17">
        <v>1245.311853737428</v>
      </c>
      <c r="F46" s="17">
        <v>442.82952856052265</v>
      </c>
      <c r="G46" s="17">
        <v>1777.6592540954127</v>
      </c>
      <c r="H46" s="17">
        <v>446.91055080111892</v>
      </c>
      <c r="I46" s="17">
        <v>597.49217982267851</v>
      </c>
      <c r="J46" s="17">
        <v>447.22989910099125</v>
      </c>
      <c r="K46" s="14"/>
      <c r="M46" s="2" t="s">
        <v>31</v>
      </c>
      <c r="N46" s="3">
        <f t="shared" si="6"/>
        <v>512.82517419514352</v>
      </c>
      <c r="O46" s="3">
        <f t="shared" si="7"/>
        <v>1245.311853737428</v>
      </c>
      <c r="P46" s="3">
        <f t="shared" si="8"/>
        <v>442.82952856052265</v>
      </c>
      <c r="Q46" s="3">
        <f t="shared" si="9"/>
        <v>1777.6592540954127</v>
      </c>
      <c r="R46" s="3">
        <f t="shared" si="10"/>
        <v>446.91055080111892</v>
      </c>
      <c r="S46" s="3">
        <f t="shared" si="11"/>
        <v>597.49217982267851</v>
      </c>
      <c r="T46" s="3">
        <f t="shared" si="11"/>
        <v>447.22989910099125</v>
      </c>
      <c r="V46" s="25"/>
      <c r="W46" s="2" t="s">
        <v>31</v>
      </c>
    </row>
    <row r="47" spans="1:30" x14ac:dyDescent="0.3">
      <c r="A47" s="11"/>
      <c r="B47" s="23"/>
      <c r="C47" s="6" t="s">
        <v>32</v>
      </c>
      <c r="D47" s="18">
        <v>0.43177083333333333</v>
      </c>
      <c r="E47" s="18">
        <v>0.16822916666666668</v>
      </c>
      <c r="F47" s="18">
        <v>0.21927083333333333</v>
      </c>
      <c r="G47" s="18">
        <v>0.34687499999999999</v>
      </c>
      <c r="H47" s="18">
        <v>1.3213541666666666</v>
      </c>
      <c r="I47" s="18">
        <v>0.23854166666666668</v>
      </c>
      <c r="J47" s="18">
        <v>0.1796875</v>
      </c>
      <c r="K47" s="15"/>
      <c r="M47" s="2" t="s">
        <v>32</v>
      </c>
      <c r="N47" s="4">
        <f t="shared" si="6"/>
        <v>0.43177083333333333</v>
      </c>
      <c r="O47" s="4">
        <f t="shared" si="7"/>
        <v>0.16822916666666668</v>
      </c>
      <c r="P47" s="4">
        <f t="shared" si="8"/>
        <v>0.21927083333333333</v>
      </c>
      <c r="Q47" s="4">
        <f t="shared" si="9"/>
        <v>0.34687499999999999</v>
      </c>
      <c r="R47" s="4">
        <f t="shared" si="10"/>
        <v>1.3213541666666666</v>
      </c>
      <c r="S47" s="4">
        <f t="shared" si="11"/>
        <v>0.23854166666666668</v>
      </c>
      <c r="T47" s="4">
        <f t="shared" si="11"/>
        <v>0.1796875</v>
      </c>
      <c r="V47" s="25"/>
      <c r="W47" s="2" t="s">
        <v>32</v>
      </c>
    </row>
    <row r="48" spans="1:30" x14ac:dyDescent="0.3">
      <c r="A48" s="11"/>
      <c r="B48" s="21" t="s">
        <v>15</v>
      </c>
      <c r="C48" s="10" t="s">
        <v>30</v>
      </c>
      <c r="D48" s="16">
        <v>2696.8677211631771</v>
      </c>
      <c r="E48" s="16">
        <v>3760.9461213499308</v>
      </c>
      <c r="F48" s="16">
        <v>3321.37022319275</v>
      </c>
      <c r="G48" s="16">
        <v>44698.462113185858</v>
      </c>
      <c r="H48" s="16">
        <v>2881.674435135636</v>
      </c>
      <c r="I48" s="16">
        <v>2742.963256318058</v>
      </c>
      <c r="J48" s="16">
        <v>2511.5116438411878</v>
      </c>
      <c r="K48" s="14"/>
      <c r="L48" s="2" t="s">
        <v>16</v>
      </c>
      <c r="M48" s="2" t="s">
        <v>30</v>
      </c>
      <c r="N48" s="3">
        <f t="shared" si="6"/>
        <v>2696.8677211631771</v>
      </c>
      <c r="O48" s="3">
        <f t="shared" si="7"/>
        <v>3760.9461213499308</v>
      </c>
      <c r="P48" s="3">
        <f t="shared" si="8"/>
        <v>3321.37022319275</v>
      </c>
      <c r="Q48" s="3">
        <f t="shared" si="9"/>
        <v>44698.462113185858</v>
      </c>
      <c r="R48" s="3">
        <f t="shared" si="10"/>
        <v>2881.674435135636</v>
      </c>
      <c r="S48" s="3">
        <f t="shared" si="11"/>
        <v>2742.963256318058</v>
      </c>
      <c r="T48" s="3">
        <f t="shared" si="11"/>
        <v>2511.5116438411878</v>
      </c>
      <c r="V48" s="25" t="s">
        <v>16</v>
      </c>
      <c r="W48" s="2" t="s">
        <v>30</v>
      </c>
      <c r="X48" s="2">
        <f>_xlfn.RANK.EQ(Table1[[#This Row],[OLOA]],Table1[[#This Row],[OLOA]:[SSA]],1)</f>
        <v>2</v>
      </c>
      <c r="Y48" s="2">
        <f>_xlfn.RANK.EQ(Table1[[#This Row],[LOA]],Table1[[#This Row],[OLOA]:[SSA]],1)</f>
        <v>6</v>
      </c>
      <c r="Z48" s="2">
        <f>_xlfn.RANK.EQ(Table1[[#This Row],[PSO]],Table1[[#This Row],[OLOA]:[SSA]],1)</f>
        <v>5</v>
      </c>
      <c r="AA48" s="2">
        <f>_xlfn.RANK.EQ(Table1[[#This Row],[GA]],Table1[[#This Row],[OLOA]:[SSA]],1)</f>
        <v>7</v>
      </c>
      <c r="AB48" s="2">
        <f>_xlfn.RANK.EQ(Table1[[#This Row],[GSA]],Table1[[#This Row],[OLOA]:[SSA]],1)</f>
        <v>4</v>
      </c>
      <c r="AC48" s="2">
        <f>_xlfn.RANK.EQ(Table1[[#This Row],[WOA]],Table1[[#This Row],[OLOA]:[SSA]],1)</f>
        <v>3</v>
      </c>
      <c r="AD48" s="2">
        <f>_xlfn.RANK.EQ(Table1[[#This Row],[SSA]],Table1[[#This Row],[OLOA]:[SSA]],1)</f>
        <v>1</v>
      </c>
    </row>
    <row r="49" spans="1:30" x14ac:dyDescent="0.3">
      <c r="A49" s="11"/>
      <c r="B49" s="22"/>
      <c r="C49" s="11" t="s">
        <v>31</v>
      </c>
      <c r="D49" s="17">
        <v>349.96161337070123</v>
      </c>
      <c r="E49" s="17">
        <v>1550.0827308739113</v>
      </c>
      <c r="F49" s="17">
        <v>210.32696694896222</v>
      </c>
      <c r="G49" s="17">
        <v>50604.608003475485</v>
      </c>
      <c r="H49" s="17">
        <v>303.12175890466528</v>
      </c>
      <c r="I49" s="17">
        <v>308.48663457859408</v>
      </c>
      <c r="J49" s="17">
        <v>258.36726465322397</v>
      </c>
      <c r="K49" s="14"/>
      <c r="M49" s="2" t="s">
        <v>31</v>
      </c>
      <c r="N49" s="3">
        <f t="shared" si="6"/>
        <v>349.96161337070123</v>
      </c>
      <c r="O49" s="3">
        <f t="shared" si="7"/>
        <v>1550.0827308739113</v>
      </c>
      <c r="P49" s="3">
        <f t="shared" si="8"/>
        <v>210.32696694896222</v>
      </c>
      <c r="Q49" s="3">
        <f t="shared" si="9"/>
        <v>50604.608003475485</v>
      </c>
      <c r="R49" s="3">
        <f t="shared" si="10"/>
        <v>303.12175890466528</v>
      </c>
      <c r="S49" s="3">
        <f t="shared" si="11"/>
        <v>308.48663457859408</v>
      </c>
      <c r="T49" s="3">
        <f t="shared" si="11"/>
        <v>258.36726465322397</v>
      </c>
      <c r="V49" s="25"/>
      <c r="W49" s="2" t="s">
        <v>31</v>
      </c>
    </row>
    <row r="50" spans="1:30" x14ac:dyDescent="0.3">
      <c r="A50" s="11"/>
      <c r="B50" s="23"/>
      <c r="C50" s="6" t="s">
        <v>32</v>
      </c>
      <c r="D50" s="18">
        <v>1.0338541666666667</v>
      </c>
      <c r="E50" s="18">
        <v>0.39687499999999998</v>
      </c>
      <c r="F50" s="18">
        <v>0.38333333333333336</v>
      </c>
      <c r="G50" s="18">
        <v>0.53802083333333328</v>
      </c>
      <c r="H50" s="18">
        <v>1.5203125</v>
      </c>
      <c r="I50" s="18">
        <v>0.40989583333333335</v>
      </c>
      <c r="J50" s="18">
        <v>0.36510416666666667</v>
      </c>
      <c r="K50" s="15"/>
      <c r="M50" s="2" t="s">
        <v>32</v>
      </c>
      <c r="N50" s="4">
        <f t="shared" si="6"/>
        <v>1.0338541666666667</v>
      </c>
      <c r="O50" s="4">
        <f t="shared" si="7"/>
        <v>0.39687499999999998</v>
      </c>
      <c r="P50" s="4">
        <f t="shared" si="8"/>
        <v>0.38333333333333336</v>
      </c>
      <c r="Q50" s="4">
        <f t="shared" si="9"/>
        <v>0.53802083333333328</v>
      </c>
      <c r="R50" s="4">
        <f t="shared" si="10"/>
        <v>1.5203125</v>
      </c>
      <c r="S50" s="4">
        <f t="shared" si="11"/>
        <v>0.40989583333333335</v>
      </c>
      <c r="T50" s="4">
        <f t="shared" si="11"/>
        <v>0.36510416666666667</v>
      </c>
      <c r="V50" s="25"/>
      <c r="W50" s="2" t="s">
        <v>32</v>
      </c>
    </row>
    <row r="51" spans="1:30" x14ac:dyDescent="0.3">
      <c r="A51" s="11"/>
      <c r="B51" s="21" t="s">
        <v>16</v>
      </c>
      <c r="C51" s="10" t="s">
        <v>30</v>
      </c>
      <c r="D51" s="16">
        <v>1170885.146872001</v>
      </c>
      <c r="E51" s="16">
        <v>38765761.032443754</v>
      </c>
      <c r="F51" s="16">
        <v>21115876.940456744</v>
      </c>
      <c r="G51" s="16">
        <v>923248333.38818276</v>
      </c>
      <c r="H51" s="16">
        <v>4380742.8704965133</v>
      </c>
      <c r="I51" s="16">
        <v>14531066.95324963</v>
      </c>
      <c r="J51" s="16">
        <v>7878679.6962990565</v>
      </c>
      <c r="K51" s="14"/>
      <c r="L51" s="2" t="s">
        <v>17</v>
      </c>
      <c r="M51" s="2" t="s">
        <v>30</v>
      </c>
      <c r="N51" s="3">
        <f t="shared" si="6"/>
        <v>1170885.146872001</v>
      </c>
      <c r="O51" s="3">
        <f t="shared" si="7"/>
        <v>38765761.032443754</v>
      </c>
      <c r="P51" s="3">
        <f t="shared" si="8"/>
        <v>21115876.940456744</v>
      </c>
      <c r="Q51" s="3">
        <f t="shared" si="9"/>
        <v>923248333.38818276</v>
      </c>
      <c r="R51" s="3">
        <f t="shared" si="10"/>
        <v>4380742.8704965133</v>
      </c>
      <c r="S51" s="3">
        <f t="shared" si="11"/>
        <v>14531066.95324963</v>
      </c>
      <c r="T51" s="3">
        <f t="shared" si="11"/>
        <v>7878679.6962990565</v>
      </c>
      <c r="V51" s="25" t="s">
        <v>17</v>
      </c>
      <c r="W51" s="2" t="s">
        <v>30</v>
      </c>
      <c r="X51" s="2">
        <f>_xlfn.RANK.EQ(Table1[[#This Row],[OLOA]],Table1[[#This Row],[OLOA]:[SSA]],1)</f>
        <v>1</v>
      </c>
      <c r="Y51" s="2">
        <f>_xlfn.RANK.EQ(Table1[[#This Row],[LOA]],Table1[[#This Row],[OLOA]:[SSA]],1)</f>
        <v>6</v>
      </c>
      <c r="Z51" s="2">
        <f>_xlfn.RANK.EQ(Table1[[#This Row],[PSO]],Table1[[#This Row],[OLOA]:[SSA]],1)</f>
        <v>5</v>
      </c>
      <c r="AA51" s="2">
        <f>_xlfn.RANK.EQ(Table1[[#This Row],[GA]],Table1[[#This Row],[OLOA]:[SSA]],1)</f>
        <v>7</v>
      </c>
      <c r="AB51" s="2">
        <f>_xlfn.RANK.EQ(Table1[[#This Row],[GSA]],Table1[[#This Row],[OLOA]:[SSA]],1)</f>
        <v>2</v>
      </c>
      <c r="AC51" s="2">
        <f>_xlfn.RANK.EQ(Table1[[#This Row],[WOA]],Table1[[#This Row],[OLOA]:[SSA]],1)</f>
        <v>4</v>
      </c>
      <c r="AD51" s="2">
        <f>_xlfn.RANK.EQ(Table1[[#This Row],[SSA]],Table1[[#This Row],[OLOA]:[SSA]],1)</f>
        <v>3</v>
      </c>
    </row>
    <row r="52" spans="1:30" x14ac:dyDescent="0.3">
      <c r="A52" s="11"/>
      <c r="B52" s="22"/>
      <c r="C52" s="11" t="s">
        <v>31</v>
      </c>
      <c r="D52" s="17">
        <v>1630982.5358486506</v>
      </c>
      <c r="E52" s="17">
        <v>34821614.685129695</v>
      </c>
      <c r="F52" s="17">
        <v>17280442.033032462</v>
      </c>
      <c r="G52" s="17">
        <v>569180608.39582515</v>
      </c>
      <c r="H52" s="17">
        <v>4499412.9895195281</v>
      </c>
      <c r="I52" s="17">
        <v>16048043.619162995</v>
      </c>
      <c r="J52" s="17">
        <v>8285662.9745048983</v>
      </c>
      <c r="K52" s="14"/>
      <c r="M52" s="2" t="s">
        <v>31</v>
      </c>
      <c r="N52" s="3">
        <f t="shared" si="6"/>
        <v>1630982.5358486506</v>
      </c>
      <c r="O52" s="3">
        <f t="shared" si="7"/>
        <v>34821614.685129695</v>
      </c>
      <c r="P52" s="3">
        <f t="shared" si="8"/>
        <v>17280442.033032462</v>
      </c>
      <c r="Q52" s="3">
        <f t="shared" si="9"/>
        <v>569180608.39582515</v>
      </c>
      <c r="R52" s="3">
        <f t="shared" si="10"/>
        <v>4499412.9895195281</v>
      </c>
      <c r="S52" s="3">
        <f t="shared" si="11"/>
        <v>16048043.619162995</v>
      </c>
      <c r="T52" s="3">
        <f t="shared" si="11"/>
        <v>8285662.9745048983</v>
      </c>
      <c r="V52" s="25"/>
      <c r="W52" s="2" t="s">
        <v>31</v>
      </c>
    </row>
    <row r="53" spans="1:30" x14ac:dyDescent="0.3">
      <c r="A53" s="11"/>
      <c r="B53" s="23"/>
      <c r="C53" s="6" t="s">
        <v>32</v>
      </c>
      <c r="D53" s="18">
        <v>0.39322916666666669</v>
      </c>
      <c r="E53" s="18">
        <v>0.17239583333333333</v>
      </c>
      <c r="F53" s="18">
        <v>0.22239583333333332</v>
      </c>
      <c r="G53" s="18">
        <v>0.34114583333333331</v>
      </c>
      <c r="H53" s="18">
        <v>1.3302083333333334</v>
      </c>
      <c r="I53" s="18">
        <v>0.234375</v>
      </c>
      <c r="J53" s="18">
        <v>0.17812500000000001</v>
      </c>
      <c r="K53" s="15"/>
      <c r="M53" s="2" t="s">
        <v>32</v>
      </c>
      <c r="N53" s="4">
        <f t="shared" si="6"/>
        <v>0.39322916666666669</v>
      </c>
      <c r="O53" s="4">
        <f t="shared" si="7"/>
        <v>0.17239583333333333</v>
      </c>
      <c r="P53" s="4">
        <f t="shared" si="8"/>
        <v>0.22239583333333332</v>
      </c>
      <c r="Q53" s="4">
        <f t="shared" si="9"/>
        <v>0.34114583333333331</v>
      </c>
      <c r="R53" s="4">
        <f t="shared" si="10"/>
        <v>1.3302083333333334</v>
      </c>
      <c r="S53" s="4">
        <f t="shared" si="11"/>
        <v>0.234375</v>
      </c>
      <c r="T53" s="4">
        <f t="shared" si="11"/>
        <v>0.17812500000000001</v>
      </c>
      <c r="V53" s="25"/>
      <c r="W53" s="2" t="s">
        <v>32</v>
      </c>
    </row>
    <row r="54" spans="1:30" x14ac:dyDescent="0.3">
      <c r="A54" s="11"/>
      <c r="B54" s="21" t="s">
        <v>17</v>
      </c>
      <c r="C54" s="10" t="s">
        <v>30</v>
      </c>
      <c r="D54" s="16">
        <v>3586021.5740820896</v>
      </c>
      <c r="E54" s="16">
        <v>294112586.256944</v>
      </c>
      <c r="F54" s="16">
        <v>608632192.86649537</v>
      </c>
      <c r="G54" s="16">
        <v>7229838584.1299028</v>
      </c>
      <c r="H54" s="16">
        <v>1129418.735925853</v>
      </c>
      <c r="I54" s="16">
        <v>28605081.174898587</v>
      </c>
      <c r="J54" s="16">
        <v>18985828.83932909</v>
      </c>
      <c r="K54" s="14"/>
      <c r="L54" s="2" t="s">
        <v>18</v>
      </c>
      <c r="M54" s="2" t="s">
        <v>30</v>
      </c>
      <c r="N54" s="3">
        <f t="shared" si="6"/>
        <v>3586021.5740820896</v>
      </c>
      <c r="O54" s="3">
        <f t="shared" si="7"/>
        <v>294112586.256944</v>
      </c>
      <c r="P54" s="3">
        <f t="shared" si="8"/>
        <v>608632192.86649537</v>
      </c>
      <c r="Q54" s="3">
        <f t="shared" si="9"/>
        <v>7229838584.1299028</v>
      </c>
      <c r="R54" s="3">
        <f t="shared" si="10"/>
        <v>1129418.735925853</v>
      </c>
      <c r="S54" s="3">
        <f t="shared" si="11"/>
        <v>28605081.174898587</v>
      </c>
      <c r="T54" s="3">
        <f t="shared" si="11"/>
        <v>18985828.83932909</v>
      </c>
      <c r="V54" s="25" t="s">
        <v>18</v>
      </c>
      <c r="W54" s="2" t="s">
        <v>30</v>
      </c>
      <c r="X54" s="2">
        <f>_xlfn.RANK.EQ(Table1[[#This Row],[OLOA]],Table1[[#This Row],[OLOA]:[SSA]],1)</f>
        <v>2</v>
      </c>
      <c r="Y54" s="2">
        <f>_xlfn.RANK.EQ(Table1[[#This Row],[LOA]],Table1[[#This Row],[OLOA]:[SSA]],1)</f>
        <v>5</v>
      </c>
      <c r="Z54" s="2">
        <f>_xlfn.RANK.EQ(Table1[[#This Row],[PSO]],Table1[[#This Row],[OLOA]:[SSA]],1)</f>
        <v>6</v>
      </c>
      <c r="AA54" s="2">
        <f>_xlfn.RANK.EQ(Table1[[#This Row],[GA]],Table1[[#This Row],[OLOA]:[SSA]],1)</f>
        <v>7</v>
      </c>
      <c r="AB54" s="2">
        <f>_xlfn.RANK.EQ(Table1[[#This Row],[GSA]],Table1[[#This Row],[OLOA]:[SSA]],1)</f>
        <v>1</v>
      </c>
      <c r="AC54" s="2">
        <f>_xlfn.RANK.EQ(Table1[[#This Row],[WOA]],Table1[[#This Row],[OLOA]:[SSA]],1)</f>
        <v>4</v>
      </c>
      <c r="AD54" s="2">
        <f>_xlfn.RANK.EQ(Table1[[#This Row],[SSA]],Table1[[#This Row],[OLOA]:[SSA]],1)</f>
        <v>3</v>
      </c>
    </row>
    <row r="55" spans="1:30" x14ac:dyDescent="0.3">
      <c r="A55" s="11"/>
      <c r="B55" s="22"/>
      <c r="C55" s="11" t="s">
        <v>31</v>
      </c>
      <c r="D55" s="17">
        <v>3018459.9867047099</v>
      </c>
      <c r="E55" s="17">
        <v>460924801.84361184</v>
      </c>
      <c r="F55" s="17">
        <v>312058540.80892271</v>
      </c>
      <c r="G55" s="17">
        <v>2709263172.94314</v>
      </c>
      <c r="H55" s="17">
        <v>830701.15543713351</v>
      </c>
      <c r="I55" s="17">
        <v>22500975.286085047</v>
      </c>
      <c r="J55" s="17">
        <v>14198360.545057165</v>
      </c>
      <c r="K55" s="14"/>
      <c r="M55" s="2" t="s">
        <v>31</v>
      </c>
      <c r="N55" s="3">
        <f t="shared" si="6"/>
        <v>3018459.9867047099</v>
      </c>
      <c r="O55" s="3">
        <f t="shared" si="7"/>
        <v>460924801.84361184</v>
      </c>
      <c r="P55" s="3">
        <f t="shared" si="8"/>
        <v>312058540.80892271</v>
      </c>
      <c r="Q55" s="3">
        <f t="shared" si="9"/>
        <v>2709263172.94314</v>
      </c>
      <c r="R55" s="3">
        <f t="shared" si="10"/>
        <v>830701.15543713351</v>
      </c>
      <c r="S55" s="3">
        <f t="shared" si="11"/>
        <v>22500975.286085047</v>
      </c>
      <c r="T55" s="3">
        <f t="shared" si="11"/>
        <v>14198360.545057165</v>
      </c>
      <c r="V55" s="25"/>
      <c r="W55" s="2" t="s">
        <v>31</v>
      </c>
    </row>
    <row r="56" spans="1:30" x14ac:dyDescent="0.3">
      <c r="A56" s="11"/>
      <c r="B56" s="23"/>
      <c r="C56" s="6" t="s">
        <v>32</v>
      </c>
      <c r="D56" s="18">
        <v>3.4812500000000002</v>
      </c>
      <c r="E56" s="18">
        <v>1.1697916666666666</v>
      </c>
      <c r="F56" s="18">
        <v>1.03125</v>
      </c>
      <c r="G56" s="18">
        <v>1.1328125</v>
      </c>
      <c r="H56" s="18">
        <v>2.1703125000000001</v>
      </c>
      <c r="I56" s="18">
        <v>1.0510416666666667</v>
      </c>
      <c r="J56" s="18">
        <v>0.99322916666666672</v>
      </c>
      <c r="K56" s="15"/>
      <c r="M56" s="2" t="s">
        <v>32</v>
      </c>
      <c r="N56" s="4">
        <f t="shared" si="6"/>
        <v>3.4812500000000002</v>
      </c>
      <c r="O56" s="4">
        <f t="shared" si="7"/>
        <v>1.1697916666666666</v>
      </c>
      <c r="P56" s="4">
        <f t="shared" si="8"/>
        <v>1.03125</v>
      </c>
      <c r="Q56" s="4">
        <f t="shared" si="9"/>
        <v>1.1328125</v>
      </c>
      <c r="R56" s="4">
        <f t="shared" si="10"/>
        <v>2.1703125000000001</v>
      </c>
      <c r="S56" s="4">
        <f t="shared" si="11"/>
        <v>1.0510416666666667</v>
      </c>
      <c r="T56" s="4">
        <f t="shared" si="11"/>
        <v>0.99322916666666672</v>
      </c>
      <c r="V56" s="25"/>
      <c r="W56" s="2" t="s">
        <v>32</v>
      </c>
    </row>
    <row r="57" spans="1:30" x14ac:dyDescent="0.3">
      <c r="A57" s="11"/>
      <c r="B57" s="21" t="s">
        <v>18</v>
      </c>
      <c r="C57" s="10" t="s">
        <v>30</v>
      </c>
      <c r="D57" s="16">
        <v>2842.0910487086471</v>
      </c>
      <c r="E57" s="16">
        <v>2829.2164139641768</v>
      </c>
      <c r="F57" s="16">
        <v>3038.5975725393032</v>
      </c>
      <c r="G57" s="16">
        <v>3175.1287111535212</v>
      </c>
      <c r="H57" s="16">
        <v>3102.252567546785</v>
      </c>
      <c r="I57" s="16">
        <v>2927.1470547126523</v>
      </c>
      <c r="J57" s="16">
        <v>2799.5339488238305</v>
      </c>
      <c r="K57" s="14"/>
      <c r="L57" s="2" t="s">
        <v>19</v>
      </c>
      <c r="M57" s="2" t="s">
        <v>30</v>
      </c>
      <c r="N57" s="3">
        <f t="shared" si="6"/>
        <v>2842.0910487086471</v>
      </c>
      <c r="O57" s="3">
        <f t="shared" si="7"/>
        <v>2829.2164139641768</v>
      </c>
      <c r="P57" s="3">
        <f t="shared" si="8"/>
        <v>3038.5975725393032</v>
      </c>
      <c r="Q57" s="3">
        <f t="shared" si="9"/>
        <v>3175.1287111535212</v>
      </c>
      <c r="R57" s="3">
        <f t="shared" si="10"/>
        <v>3102.252567546785</v>
      </c>
      <c r="S57" s="3">
        <f t="shared" si="11"/>
        <v>2927.1470547126523</v>
      </c>
      <c r="T57" s="3">
        <f t="shared" si="11"/>
        <v>2799.5339488238305</v>
      </c>
      <c r="V57" s="25" t="s">
        <v>19</v>
      </c>
      <c r="W57" s="2" t="s">
        <v>30</v>
      </c>
      <c r="X57" s="2">
        <f>_xlfn.RANK.EQ(Table1[[#This Row],[OLOA]],Table1[[#This Row],[OLOA]:[SSA]],1)</f>
        <v>3</v>
      </c>
      <c r="Y57" s="2">
        <f>_xlfn.RANK.EQ(Table1[[#This Row],[LOA]],Table1[[#This Row],[OLOA]:[SSA]],1)</f>
        <v>2</v>
      </c>
      <c r="Z57" s="2">
        <f>_xlfn.RANK.EQ(Table1[[#This Row],[PSO]],Table1[[#This Row],[OLOA]:[SSA]],1)</f>
        <v>5</v>
      </c>
      <c r="AA57" s="2">
        <f>_xlfn.RANK.EQ(Table1[[#This Row],[GA]],Table1[[#This Row],[OLOA]:[SSA]],1)</f>
        <v>7</v>
      </c>
      <c r="AB57" s="2">
        <f>_xlfn.RANK.EQ(Table1[[#This Row],[GSA]],Table1[[#This Row],[OLOA]:[SSA]],1)</f>
        <v>6</v>
      </c>
      <c r="AC57" s="2">
        <f>_xlfn.RANK.EQ(Table1[[#This Row],[WOA]],Table1[[#This Row],[OLOA]:[SSA]],1)</f>
        <v>4</v>
      </c>
      <c r="AD57" s="2">
        <f>_xlfn.RANK.EQ(Table1[[#This Row],[SSA]],Table1[[#This Row],[OLOA]:[SSA]],1)</f>
        <v>1</v>
      </c>
    </row>
    <row r="58" spans="1:30" x14ac:dyDescent="0.3">
      <c r="A58" s="11"/>
      <c r="B58" s="22"/>
      <c r="C58" s="11" t="s">
        <v>31</v>
      </c>
      <c r="D58" s="17">
        <v>205.84437236135349</v>
      </c>
      <c r="E58" s="17">
        <v>267.66449104435083</v>
      </c>
      <c r="F58" s="17">
        <v>165.75836077325553</v>
      </c>
      <c r="G58" s="17">
        <v>120.76561459914618</v>
      </c>
      <c r="H58" s="17">
        <v>221.31049331769353</v>
      </c>
      <c r="I58" s="17">
        <v>248.8396937947287</v>
      </c>
      <c r="J58" s="17">
        <v>210.33626122419784</v>
      </c>
      <c r="K58" s="14"/>
      <c r="M58" s="2" t="s">
        <v>31</v>
      </c>
      <c r="N58" s="3">
        <f t="shared" si="6"/>
        <v>205.84437236135349</v>
      </c>
      <c r="O58" s="3">
        <f t="shared" si="7"/>
        <v>267.66449104435083</v>
      </c>
      <c r="P58" s="3">
        <f t="shared" si="8"/>
        <v>165.75836077325553</v>
      </c>
      <c r="Q58" s="3">
        <f t="shared" si="9"/>
        <v>120.76561459914618</v>
      </c>
      <c r="R58" s="3">
        <f t="shared" si="10"/>
        <v>221.31049331769353</v>
      </c>
      <c r="S58" s="3">
        <f t="shared" si="11"/>
        <v>248.8396937947287</v>
      </c>
      <c r="T58" s="3">
        <f t="shared" si="11"/>
        <v>210.33626122419784</v>
      </c>
      <c r="V58" s="25"/>
      <c r="W58" s="2" t="s">
        <v>31</v>
      </c>
    </row>
    <row r="59" spans="1:30" x14ac:dyDescent="0.3">
      <c r="A59" s="11"/>
      <c r="B59" s="23"/>
      <c r="C59" s="6" t="s">
        <v>32</v>
      </c>
      <c r="D59" s="18">
        <v>1.1369791666666667</v>
      </c>
      <c r="E59" s="18">
        <v>0.39947916666666666</v>
      </c>
      <c r="F59" s="18">
        <v>0.41249999999999998</v>
      </c>
      <c r="G59" s="18">
        <v>0.53229166666666672</v>
      </c>
      <c r="H59" s="18">
        <v>1.5630208333333333</v>
      </c>
      <c r="I59" s="18">
        <v>0.41510416666666666</v>
      </c>
      <c r="J59" s="18">
        <v>0.34843750000000001</v>
      </c>
      <c r="K59" s="15"/>
      <c r="M59" s="2" t="s">
        <v>32</v>
      </c>
      <c r="N59" s="4">
        <f t="shared" si="6"/>
        <v>1.1369791666666667</v>
      </c>
      <c r="O59" s="4">
        <f t="shared" si="7"/>
        <v>0.39947916666666666</v>
      </c>
      <c r="P59" s="4">
        <f t="shared" si="8"/>
        <v>0.41249999999999998</v>
      </c>
      <c r="Q59" s="4">
        <f t="shared" si="9"/>
        <v>0.53229166666666672</v>
      </c>
      <c r="R59" s="4">
        <f t="shared" si="10"/>
        <v>1.5630208333333333</v>
      </c>
      <c r="S59" s="4">
        <f t="shared" si="11"/>
        <v>0.41510416666666666</v>
      </c>
      <c r="T59" s="4">
        <f t="shared" si="11"/>
        <v>0.34843750000000001</v>
      </c>
      <c r="V59" s="25"/>
      <c r="W59" s="2" t="s">
        <v>32</v>
      </c>
    </row>
    <row r="60" spans="1:30" x14ac:dyDescent="0.3">
      <c r="A60" s="11"/>
      <c r="B60" s="21" t="s">
        <v>19</v>
      </c>
      <c r="C60" s="10" t="s">
        <v>30</v>
      </c>
      <c r="D60" s="16">
        <v>2570.9403700870484</v>
      </c>
      <c r="E60" s="16">
        <v>2597.2636525392982</v>
      </c>
      <c r="F60" s="16">
        <v>2729.9852812928543</v>
      </c>
      <c r="G60" s="16">
        <v>2918.5587217774714</v>
      </c>
      <c r="H60" s="16">
        <v>2647.9130004762278</v>
      </c>
      <c r="I60" s="16">
        <v>2648.4514760308912</v>
      </c>
      <c r="J60" s="16">
        <v>2542.0718933131034</v>
      </c>
      <c r="K60" s="14"/>
      <c r="L60" s="2" t="s">
        <v>20</v>
      </c>
      <c r="M60" s="2" t="s">
        <v>30</v>
      </c>
      <c r="N60" s="3">
        <f t="shared" si="6"/>
        <v>2570.9403700870484</v>
      </c>
      <c r="O60" s="3">
        <f t="shared" si="7"/>
        <v>2597.2636525392982</v>
      </c>
      <c r="P60" s="3">
        <f t="shared" si="8"/>
        <v>2729.9852812928543</v>
      </c>
      <c r="Q60" s="3">
        <f t="shared" si="9"/>
        <v>2918.5587217774714</v>
      </c>
      <c r="R60" s="3">
        <f t="shared" si="10"/>
        <v>2647.9130004762278</v>
      </c>
      <c r="S60" s="3">
        <f t="shared" si="11"/>
        <v>2648.4514760308912</v>
      </c>
      <c r="T60" s="3">
        <f t="shared" si="11"/>
        <v>2542.0718933131034</v>
      </c>
      <c r="V60" s="25" t="s">
        <v>20</v>
      </c>
      <c r="W60" s="2" t="s">
        <v>30</v>
      </c>
      <c r="X60" s="2">
        <f>_xlfn.RANK.EQ(Table1[[#This Row],[OLOA]],Table1[[#This Row],[OLOA]:[SSA]],1)</f>
        <v>2</v>
      </c>
      <c r="Y60" s="2">
        <f>_xlfn.RANK.EQ(Table1[[#This Row],[LOA]],Table1[[#This Row],[OLOA]:[SSA]],1)</f>
        <v>3</v>
      </c>
      <c r="Z60" s="2">
        <f>_xlfn.RANK.EQ(Table1[[#This Row],[PSO]],Table1[[#This Row],[OLOA]:[SSA]],1)</f>
        <v>6</v>
      </c>
      <c r="AA60" s="2">
        <f>_xlfn.RANK.EQ(Table1[[#This Row],[GA]],Table1[[#This Row],[OLOA]:[SSA]],1)</f>
        <v>7</v>
      </c>
      <c r="AB60" s="2">
        <f>_xlfn.RANK.EQ(Table1[[#This Row],[GSA]],Table1[[#This Row],[OLOA]:[SSA]],1)</f>
        <v>4</v>
      </c>
      <c r="AC60" s="2">
        <f>_xlfn.RANK.EQ(Table1[[#This Row],[WOA]],Table1[[#This Row],[OLOA]:[SSA]],1)</f>
        <v>5</v>
      </c>
      <c r="AD60" s="2">
        <f>_xlfn.RANK.EQ(Table1[[#This Row],[SSA]],Table1[[#This Row],[OLOA]:[SSA]],1)</f>
        <v>1</v>
      </c>
    </row>
    <row r="61" spans="1:30" x14ac:dyDescent="0.3">
      <c r="A61" s="11"/>
      <c r="B61" s="22"/>
      <c r="C61" s="11" t="s">
        <v>31</v>
      </c>
      <c r="D61" s="17">
        <v>52.291440993883981</v>
      </c>
      <c r="E61" s="17">
        <v>61.220536229581285</v>
      </c>
      <c r="F61" s="17">
        <v>36.906115822592987</v>
      </c>
      <c r="G61" s="17">
        <v>67.487374599515917</v>
      </c>
      <c r="H61" s="17">
        <v>44.344632066494647</v>
      </c>
      <c r="I61" s="17">
        <v>66.996026958875788</v>
      </c>
      <c r="J61" s="17">
        <v>74.170841393349548</v>
      </c>
      <c r="K61" s="14"/>
      <c r="M61" s="2" t="s">
        <v>31</v>
      </c>
      <c r="N61" s="3">
        <f t="shared" si="6"/>
        <v>52.291440993883981</v>
      </c>
      <c r="O61" s="3">
        <f t="shared" si="7"/>
        <v>61.220536229581285</v>
      </c>
      <c r="P61" s="3">
        <f t="shared" si="8"/>
        <v>36.906115822592987</v>
      </c>
      <c r="Q61" s="3">
        <f t="shared" si="9"/>
        <v>67.487374599515917</v>
      </c>
      <c r="R61" s="3">
        <f t="shared" si="10"/>
        <v>44.344632066494647</v>
      </c>
      <c r="S61" s="3">
        <f t="shared" si="11"/>
        <v>66.996026958875788</v>
      </c>
      <c r="T61" s="3">
        <f t="shared" si="11"/>
        <v>74.170841393349548</v>
      </c>
      <c r="V61" s="25"/>
      <c r="W61" s="2" t="s">
        <v>31</v>
      </c>
    </row>
    <row r="62" spans="1:30" x14ac:dyDescent="0.3">
      <c r="A62" s="11"/>
      <c r="B62" s="23"/>
      <c r="C62" s="6" t="s">
        <v>32</v>
      </c>
      <c r="D62" s="18">
        <v>1.0677083333333333</v>
      </c>
      <c r="E62" s="18">
        <v>0.3984375</v>
      </c>
      <c r="F62" s="18">
        <v>0.36979166666666669</v>
      </c>
      <c r="G62" s="18">
        <v>0.52708333333333335</v>
      </c>
      <c r="H62" s="18">
        <v>1.4822916666666666</v>
      </c>
      <c r="I62" s="18">
        <v>0.44114583333333335</v>
      </c>
      <c r="J62" s="18">
        <v>0.40052083333333333</v>
      </c>
      <c r="K62" s="15"/>
      <c r="M62" s="2" t="s">
        <v>32</v>
      </c>
      <c r="N62" s="4">
        <f t="shared" si="6"/>
        <v>1.0677083333333333</v>
      </c>
      <c r="O62" s="4">
        <f t="shared" si="7"/>
        <v>0.3984375</v>
      </c>
      <c r="P62" s="4">
        <f t="shared" si="8"/>
        <v>0.36979166666666669</v>
      </c>
      <c r="Q62" s="4">
        <f t="shared" si="9"/>
        <v>0.52708333333333335</v>
      </c>
      <c r="R62" s="4">
        <f t="shared" si="10"/>
        <v>1.4822916666666666</v>
      </c>
      <c r="S62" s="4">
        <f t="shared" si="11"/>
        <v>0.44114583333333335</v>
      </c>
      <c r="T62" s="4">
        <f t="shared" si="11"/>
        <v>0.40052083333333333</v>
      </c>
      <c r="V62" s="25"/>
      <c r="W62" s="2" t="s">
        <v>32</v>
      </c>
    </row>
    <row r="63" spans="1:30" x14ac:dyDescent="0.3">
      <c r="A63" s="11"/>
      <c r="B63" s="21" t="s">
        <v>20</v>
      </c>
      <c r="C63" s="10" t="s">
        <v>30</v>
      </c>
      <c r="D63" s="16">
        <v>7373.7425900941262</v>
      </c>
      <c r="E63" s="16">
        <v>8239.9585314027772</v>
      </c>
      <c r="F63" s="16">
        <v>9548.983346154595</v>
      </c>
      <c r="G63" s="16">
        <v>9723.8324899571871</v>
      </c>
      <c r="H63" s="16">
        <v>7584.8154141452751</v>
      </c>
      <c r="I63" s="16">
        <v>8301.2752427442101</v>
      </c>
      <c r="J63" s="16">
        <v>4565.0303604168066</v>
      </c>
      <c r="K63" s="14"/>
      <c r="L63" s="2" t="s">
        <v>21</v>
      </c>
      <c r="M63" s="2" t="s">
        <v>30</v>
      </c>
      <c r="N63" s="3">
        <f t="shared" si="6"/>
        <v>7373.7425900941262</v>
      </c>
      <c r="O63" s="3">
        <f t="shared" si="7"/>
        <v>8239.9585314027772</v>
      </c>
      <c r="P63" s="3">
        <f t="shared" si="8"/>
        <v>9548.983346154595</v>
      </c>
      <c r="Q63" s="3">
        <f t="shared" si="9"/>
        <v>9723.8324899571871</v>
      </c>
      <c r="R63" s="3">
        <f t="shared" si="10"/>
        <v>7584.8154141452751</v>
      </c>
      <c r="S63" s="3">
        <f t="shared" si="11"/>
        <v>8301.2752427442101</v>
      </c>
      <c r="T63" s="3">
        <f t="shared" si="11"/>
        <v>4565.0303604168066</v>
      </c>
      <c r="V63" s="25" t="s">
        <v>21</v>
      </c>
      <c r="W63" s="2" t="s">
        <v>30</v>
      </c>
      <c r="X63" s="2">
        <f>_xlfn.RANK.EQ(Table1[[#This Row],[OLOA]],Table1[[#This Row],[OLOA]:[SSA]],1)</f>
        <v>2</v>
      </c>
      <c r="Y63" s="2">
        <f>_xlfn.RANK.EQ(Table1[[#This Row],[LOA]],Table1[[#This Row],[OLOA]:[SSA]],1)</f>
        <v>4</v>
      </c>
      <c r="Z63" s="2">
        <f>_xlfn.RANK.EQ(Table1[[#This Row],[PSO]],Table1[[#This Row],[OLOA]:[SSA]],1)</f>
        <v>6</v>
      </c>
      <c r="AA63" s="2">
        <f>_xlfn.RANK.EQ(Table1[[#This Row],[GA]],Table1[[#This Row],[OLOA]:[SSA]],1)</f>
        <v>7</v>
      </c>
      <c r="AB63" s="2">
        <f>_xlfn.RANK.EQ(Table1[[#This Row],[GSA]],Table1[[#This Row],[OLOA]:[SSA]],1)</f>
        <v>3</v>
      </c>
      <c r="AC63" s="2">
        <f>_xlfn.RANK.EQ(Table1[[#This Row],[WOA]],Table1[[#This Row],[OLOA]:[SSA]],1)</f>
        <v>5</v>
      </c>
      <c r="AD63" s="2">
        <f>_xlfn.RANK.EQ(Table1[[#This Row],[SSA]],Table1[[#This Row],[OLOA]:[SSA]],1)</f>
        <v>1</v>
      </c>
    </row>
    <row r="64" spans="1:30" x14ac:dyDescent="0.3">
      <c r="A64" s="11"/>
      <c r="B64" s="22"/>
      <c r="C64" s="11" t="s">
        <v>31</v>
      </c>
      <c r="D64" s="17">
        <v>702.53310784841369</v>
      </c>
      <c r="E64" s="17">
        <v>809.29483157181585</v>
      </c>
      <c r="F64" s="17">
        <v>619.92597869336055</v>
      </c>
      <c r="G64" s="17">
        <v>944.11758558369979</v>
      </c>
      <c r="H64" s="17">
        <v>504.33664592438856</v>
      </c>
      <c r="I64" s="17">
        <v>1698.0856832630591</v>
      </c>
      <c r="J64" s="17">
        <v>1686.2187369042392</v>
      </c>
      <c r="K64" s="14"/>
      <c r="M64" s="2" t="s">
        <v>31</v>
      </c>
      <c r="N64" s="3">
        <f t="shared" ref="N64:N89" si="12">D64</f>
        <v>702.53310784841369</v>
      </c>
      <c r="O64" s="3">
        <f t="shared" ref="O64:O89" si="13">E64</f>
        <v>809.29483157181585</v>
      </c>
      <c r="P64" s="3">
        <f t="shared" ref="P64:P89" si="14">F64</f>
        <v>619.92597869336055</v>
      </c>
      <c r="Q64" s="3">
        <f t="shared" ref="Q64:Q89" si="15">G64</f>
        <v>944.11758558369979</v>
      </c>
      <c r="R64" s="3">
        <f t="shared" ref="R64:R89" si="16">H64</f>
        <v>504.33664592438856</v>
      </c>
      <c r="S64" s="3">
        <f t="shared" ref="S64:T89" si="17">I64</f>
        <v>1698.0856832630591</v>
      </c>
      <c r="T64" s="3">
        <f t="shared" si="17"/>
        <v>1686.2187369042392</v>
      </c>
      <c r="V64" s="25"/>
      <c r="W64" s="2" t="s">
        <v>31</v>
      </c>
    </row>
    <row r="65" spans="1:30" x14ac:dyDescent="0.3">
      <c r="A65" s="11"/>
      <c r="B65" s="23"/>
      <c r="C65" s="6" t="s">
        <v>32</v>
      </c>
      <c r="D65" s="18">
        <v>1.3645833333333333</v>
      </c>
      <c r="E65" s="18">
        <v>0.49739583333333331</v>
      </c>
      <c r="F65" s="18">
        <v>0.47968749999999999</v>
      </c>
      <c r="G65" s="18">
        <v>0.65364583333333337</v>
      </c>
      <c r="H65" s="18">
        <v>1.6088541666666667</v>
      </c>
      <c r="I65" s="18">
        <v>0.47812500000000002</v>
      </c>
      <c r="J65" s="18">
        <v>0.41093750000000001</v>
      </c>
      <c r="K65" s="15"/>
      <c r="M65" s="2" t="s">
        <v>32</v>
      </c>
      <c r="N65" s="4">
        <f t="shared" si="12"/>
        <v>1.3645833333333333</v>
      </c>
      <c r="O65" s="4">
        <f t="shared" si="13"/>
        <v>0.49739583333333331</v>
      </c>
      <c r="P65" s="4">
        <f t="shared" si="14"/>
        <v>0.47968749999999999</v>
      </c>
      <c r="Q65" s="4">
        <f t="shared" si="15"/>
        <v>0.65364583333333337</v>
      </c>
      <c r="R65" s="4">
        <f t="shared" si="16"/>
        <v>1.6088541666666667</v>
      </c>
      <c r="S65" s="4">
        <f t="shared" si="17"/>
        <v>0.47812500000000002</v>
      </c>
      <c r="T65" s="4">
        <f t="shared" si="17"/>
        <v>0.41093750000000001</v>
      </c>
      <c r="V65" s="25"/>
      <c r="W65" s="2" t="s">
        <v>32</v>
      </c>
    </row>
    <row r="66" spans="1:30" x14ac:dyDescent="0.3">
      <c r="A66" s="11"/>
      <c r="B66" s="21" t="s">
        <v>21</v>
      </c>
      <c r="C66" s="10" t="s">
        <v>30</v>
      </c>
      <c r="D66" s="16">
        <v>3573.8307524445286</v>
      </c>
      <c r="E66" s="16">
        <v>3603.1402011181649</v>
      </c>
      <c r="F66" s="16">
        <v>3176.6314802566112</v>
      </c>
      <c r="G66" s="16">
        <v>3970.9412660890566</v>
      </c>
      <c r="H66" s="16">
        <v>4040.0405823479277</v>
      </c>
      <c r="I66" s="16">
        <v>3152.2914208555248</v>
      </c>
      <c r="J66" s="16">
        <v>2991.4754790745283</v>
      </c>
      <c r="K66" s="13"/>
      <c r="L66" s="2" t="s">
        <v>22</v>
      </c>
      <c r="M66" s="2" t="s">
        <v>30</v>
      </c>
      <c r="N66" s="3">
        <f t="shared" si="12"/>
        <v>3573.8307524445286</v>
      </c>
      <c r="O66" s="3">
        <f t="shared" si="13"/>
        <v>3603.1402011181649</v>
      </c>
      <c r="P66" s="3">
        <f t="shared" si="14"/>
        <v>3176.6314802566112</v>
      </c>
      <c r="Q66" s="3">
        <f t="shared" si="15"/>
        <v>3970.9412660890566</v>
      </c>
      <c r="R66" s="3">
        <f t="shared" si="16"/>
        <v>4040.0405823479277</v>
      </c>
      <c r="S66" s="3">
        <f t="shared" si="17"/>
        <v>3152.2914208555248</v>
      </c>
      <c r="T66" s="3">
        <f t="shared" si="17"/>
        <v>2991.4754790745283</v>
      </c>
      <c r="V66" s="25" t="s">
        <v>22</v>
      </c>
      <c r="W66" s="2" t="s">
        <v>30</v>
      </c>
      <c r="X66" s="2">
        <f>_xlfn.RANK.EQ(Table1[[#This Row],[OLOA]],Table1[[#This Row],[OLOA]:[SSA]],1)</f>
        <v>4</v>
      </c>
      <c r="Y66" s="2">
        <f>_xlfn.RANK.EQ(Table1[[#This Row],[LOA]],Table1[[#This Row],[OLOA]:[SSA]],1)</f>
        <v>5</v>
      </c>
      <c r="Z66" s="2">
        <f>_xlfn.RANK.EQ(Table1[[#This Row],[PSO]],Table1[[#This Row],[OLOA]:[SSA]],1)</f>
        <v>3</v>
      </c>
      <c r="AA66" s="2">
        <f>_xlfn.RANK.EQ(Table1[[#This Row],[GA]],Table1[[#This Row],[OLOA]:[SSA]],1)</f>
        <v>6</v>
      </c>
      <c r="AB66" s="2">
        <f>_xlfn.RANK.EQ(Table1[[#This Row],[GSA]],Table1[[#This Row],[OLOA]:[SSA]],1)</f>
        <v>7</v>
      </c>
      <c r="AC66" s="2">
        <f>_xlfn.RANK.EQ(Table1[[#This Row],[WOA]],Table1[[#This Row],[OLOA]:[SSA]],1)</f>
        <v>2</v>
      </c>
      <c r="AD66" s="2">
        <f>_xlfn.RANK.EQ(Table1[[#This Row],[SSA]],Table1[[#This Row],[OLOA]:[SSA]],1)</f>
        <v>1</v>
      </c>
    </row>
    <row r="67" spans="1:30" x14ac:dyDescent="0.3">
      <c r="A67" s="11"/>
      <c r="B67" s="22"/>
      <c r="C67" s="11" t="s">
        <v>31</v>
      </c>
      <c r="D67" s="17">
        <v>156.13551606055003</v>
      </c>
      <c r="E67" s="17">
        <v>190.94335806136164</v>
      </c>
      <c r="F67" s="17">
        <v>92.153188311038321</v>
      </c>
      <c r="G67" s="17">
        <v>269.10270135182958</v>
      </c>
      <c r="H67" s="17">
        <v>206.03728825719378</v>
      </c>
      <c r="I67" s="17">
        <v>108.40279916398467</v>
      </c>
      <c r="J67" s="17">
        <v>71.967125421601295</v>
      </c>
      <c r="K67" s="14"/>
      <c r="M67" s="2" t="s">
        <v>31</v>
      </c>
      <c r="N67" s="3">
        <f t="shared" si="12"/>
        <v>156.13551606055003</v>
      </c>
      <c r="O67" s="3">
        <f t="shared" si="13"/>
        <v>190.94335806136164</v>
      </c>
      <c r="P67" s="3">
        <f t="shared" si="14"/>
        <v>92.153188311038321</v>
      </c>
      <c r="Q67" s="3">
        <f t="shared" si="15"/>
        <v>269.10270135182958</v>
      </c>
      <c r="R67" s="3">
        <f t="shared" si="16"/>
        <v>206.03728825719378</v>
      </c>
      <c r="S67" s="3">
        <f t="shared" si="17"/>
        <v>108.40279916398467</v>
      </c>
      <c r="T67" s="3">
        <f t="shared" si="17"/>
        <v>71.967125421601295</v>
      </c>
      <c r="V67" s="25"/>
      <c r="W67" s="2" t="s">
        <v>31</v>
      </c>
    </row>
    <row r="68" spans="1:30" x14ac:dyDescent="0.3">
      <c r="A68" s="11"/>
      <c r="B68" s="23"/>
      <c r="C68" s="6" t="s">
        <v>32</v>
      </c>
      <c r="D68" s="18">
        <v>1.4776041666666666</v>
      </c>
      <c r="E68" s="18">
        <v>0.52760416666666665</v>
      </c>
      <c r="F68" s="18">
        <v>0.52031249999999996</v>
      </c>
      <c r="G68" s="18">
        <v>0.61145833333333333</v>
      </c>
      <c r="H68" s="18">
        <v>1.6161458333333334</v>
      </c>
      <c r="I68" s="18">
        <v>0.50468749999999996</v>
      </c>
      <c r="J68" s="18">
        <v>0.48125000000000001</v>
      </c>
      <c r="K68" s="15"/>
      <c r="M68" s="2" t="s">
        <v>32</v>
      </c>
      <c r="N68" s="4">
        <f t="shared" si="12"/>
        <v>1.4776041666666666</v>
      </c>
      <c r="O68" s="4">
        <f t="shared" si="13"/>
        <v>0.52760416666666665</v>
      </c>
      <c r="P68" s="4">
        <f t="shared" si="14"/>
        <v>0.52031249999999996</v>
      </c>
      <c r="Q68" s="4">
        <f t="shared" si="15"/>
        <v>0.61145833333333333</v>
      </c>
      <c r="R68" s="4">
        <f t="shared" si="16"/>
        <v>1.6161458333333334</v>
      </c>
      <c r="S68" s="4">
        <f t="shared" si="17"/>
        <v>0.50468749999999996</v>
      </c>
      <c r="T68" s="4">
        <f t="shared" si="17"/>
        <v>0.48125000000000001</v>
      </c>
      <c r="V68" s="25"/>
      <c r="W68" s="2" t="s">
        <v>32</v>
      </c>
    </row>
    <row r="69" spans="1:30" x14ac:dyDescent="0.3">
      <c r="A69" s="11"/>
      <c r="B69" s="21" t="s">
        <v>22</v>
      </c>
      <c r="C69" s="10" t="s">
        <v>30</v>
      </c>
      <c r="D69" s="16">
        <v>3623.181208831621</v>
      </c>
      <c r="E69" s="16">
        <v>4162.9174869840699</v>
      </c>
      <c r="F69" s="16">
        <v>3302.5721054436931</v>
      </c>
      <c r="G69" s="16">
        <v>4230.8657363257498</v>
      </c>
      <c r="H69" s="16">
        <v>3931.5235205971007</v>
      </c>
      <c r="I69" s="16">
        <v>3279.2075922551235</v>
      </c>
      <c r="J69" s="16">
        <v>3159.7894026158197</v>
      </c>
      <c r="K69" s="14"/>
      <c r="L69" s="2" t="s">
        <v>23</v>
      </c>
      <c r="M69" s="2" t="s">
        <v>30</v>
      </c>
      <c r="N69" s="3">
        <f t="shared" si="12"/>
        <v>3623.181208831621</v>
      </c>
      <c r="O69" s="3">
        <f t="shared" si="13"/>
        <v>4162.9174869840699</v>
      </c>
      <c r="P69" s="3">
        <f t="shared" si="14"/>
        <v>3302.5721054436931</v>
      </c>
      <c r="Q69" s="3">
        <f t="shared" si="15"/>
        <v>4230.8657363257498</v>
      </c>
      <c r="R69" s="3">
        <f t="shared" si="16"/>
        <v>3931.5235205971007</v>
      </c>
      <c r="S69" s="3">
        <f t="shared" si="17"/>
        <v>3279.2075922551235</v>
      </c>
      <c r="T69" s="3">
        <f t="shared" si="17"/>
        <v>3159.7894026158197</v>
      </c>
      <c r="V69" s="25" t="s">
        <v>23</v>
      </c>
      <c r="W69" s="2" t="s">
        <v>30</v>
      </c>
      <c r="X69" s="2">
        <f>_xlfn.RANK.EQ(Table1[[#This Row],[OLOA]],Table1[[#This Row],[OLOA]:[SSA]],1)</f>
        <v>4</v>
      </c>
      <c r="Y69" s="2">
        <f>_xlfn.RANK.EQ(Table1[[#This Row],[LOA]],Table1[[#This Row],[OLOA]:[SSA]],1)</f>
        <v>6</v>
      </c>
      <c r="Z69" s="2">
        <f>_xlfn.RANK.EQ(Table1[[#This Row],[PSO]],Table1[[#This Row],[OLOA]:[SSA]],1)</f>
        <v>3</v>
      </c>
      <c r="AA69" s="2">
        <f>_xlfn.RANK.EQ(Table1[[#This Row],[GA]],Table1[[#This Row],[OLOA]:[SSA]],1)</f>
        <v>7</v>
      </c>
      <c r="AB69" s="2">
        <f>_xlfn.RANK.EQ(Table1[[#This Row],[GSA]],Table1[[#This Row],[OLOA]:[SSA]],1)</f>
        <v>5</v>
      </c>
      <c r="AC69" s="2">
        <f>_xlfn.RANK.EQ(Table1[[#This Row],[WOA]],Table1[[#This Row],[OLOA]:[SSA]],1)</f>
        <v>2</v>
      </c>
      <c r="AD69" s="2">
        <f>_xlfn.RANK.EQ(Table1[[#This Row],[SSA]],Table1[[#This Row],[OLOA]:[SSA]],1)</f>
        <v>1</v>
      </c>
    </row>
    <row r="70" spans="1:30" x14ac:dyDescent="0.3">
      <c r="A70" s="11"/>
      <c r="B70" s="22"/>
      <c r="C70" s="11" t="s">
        <v>31</v>
      </c>
      <c r="D70" s="17">
        <v>127.13997020929935</v>
      </c>
      <c r="E70" s="17">
        <v>262.92569344473458</v>
      </c>
      <c r="F70" s="17">
        <v>72.927555129202247</v>
      </c>
      <c r="G70" s="17">
        <v>224.75252796735933</v>
      </c>
      <c r="H70" s="17">
        <v>170.65576783551614</v>
      </c>
      <c r="I70" s="17">
        <v>93.749676056837501</v>
      </c>
      <c r="J70" s="17">
        <v>88.270869950645547</v>
      </c>
      <c r="K70" s="14"/>
      <c r="M70" s="2" t="s">
        <v>31</v>
      </c>
      <c r="N70" s="3">
        <f t="shared" si="12"/>
        <v>127.13997020929935</v>
      </c>
      <c r="O70" s="3">
        <f t="shared" si="13"/>
        <v>262.92569344473458</v>
      </c>
      <c r="P70" s="3">
        <f t="shared" si="14"/>
        <v>72.927555129202247</v>
      </c>
      <c r="Q70" s="3">
        <f t="shared" si="15"/>
        <v>224.75252796735933</v>
      </c>
      <c r="R70" s="3">
        <f t="shared" si="16"/>
        <v>170.65576783551614</v>
      </c>
      <c r="S70" s="3">
        <f t="shared" si="17"/>
        <v>93.749676056837501</v>
      </c>
      <c r="T70" s="3">
        <f t="shared" si="17"/>
        <v>88.270869950645547</v>
      </c>
      <c r="V70" s="25"/>
      <c r="W70" s="2" t="s">
        <v>31</v>
      </c>
    </row>
    <row r="71" spans="1:30" x14ac:dyDescent="0.3">
      <c r="A71" s="11"/>
      <c r="B71" s="23"/>
      <c r="C71" s="6" t="s">
        <v>32</v>
      </c>
      <c r="D71" s="18">
        <v>1.6125</v>
      </c>
      <c r="E71" s="18">
        <v>0.56874999999999998</v>
      </c>
      <c r="F71" s="18">
        <v>0.56874999999999998</v>
      </c>
      <c r="G71" s="18">
        <v>0.6802083333333333</v>
      </c>
      <c r="H71" s="18">
        <v>1.690625</v>
      </c>
      <c r="I71" s="18">
        <v>0.5630208333333333</v>
      </c>
      <c r="J71" s="18">
        <v>0.49635416666666665</v>
      </c>
      <c r="K71" s="15"/>
      <c r="M71" s="2" t="s">
        <v>32</v>
      </c>
      <c r="N71" s="4">
        <f t="shared" si="12"/>
        <v>1.6125</v>
      </c>
      <c r="O71" s="4">
        <f t="shared" si="13"/>
        <v>0.56874999999999998</v>
      </c>
      <c r="P71" s="4">
        <f t="shared" si="14"/>
        <v>0.56874999999999998</v>
      </c>
      <c r="Q71" s="4">
        <f t="shared" si="15"/>
        <v>0.6802083333333333</v>
      </c>
      <c r="R71" s="4">
        <f t="shared" si="16"/>
        <v>1.690625</v>
      </c>
      <c r="S71" s="4">
        <f t="shared" si="17"/>
        <v>0.5630208333333333</v>
      </c>
      <c r="T71" s="4">
        <f t="shared" si="17"/>
        <v>0.49635416666666665</v>
      </c>
      <c r="V71" s="25"/>
      <c r="W71" s="2" t="s">
        <v>32</v>
      </c>
    </row>
    <row r="72" spans="1:30" x14ac:dyDescent="0.3">
      <c r="A72" s="11"/>
      <c r="B72" s="21" t="s">
        <v>23</v>
      </c>
      <c r="C72" s="10" t="s">
        <v>30</v>
      </c>
      <c r="D72" s="16">
        <v>2982.578793390579</v>
      </c>
      <c r="E72" s="16">
        <v>5568.8597397921985</v>
      </c>
      <c r="F72" s="16">
        <v>10197.037669805575</v>
      </c>
      <c r="G72" s="16">
        <v>19099.882048574291</v>
      </c>
      <c r="H72" s="16">
        <v>3272.8118542745187</v>
      </c>
      <c r="I72" s="16">
        <v>3227.4032875617427</v>
      </c>
      <c r="J72" s="16">
        <v>3408.4151515462581</v>
      </c>
      <c r="K72" s="14"/>
      <c r="L72" s="2" t="s">
        <v>24</v>
      </c>
      <c r="M72" s="2" t="s">
        <v>30</v>
      </c>
      <c r="N72" s="3">
        <f t="shared" si="12"/>
        <v>2982.578793390579</v>
      </c>
      <c r="O72" s="3">
        <f t="shared" si="13"/>
        <v>5568.8597397921985</v>
      </c>
      <c r="P72" s="3">
        <f t="shared" si="14"/>
        <v>10197.037669805575</v>
      </c>
      <c r="Q72" s="3">
        <f t="shared" si="15"/>
        <v>19099.882048574291</v>
      </c>
      <c r="R72" s="3">
        <f t="shared" si="16"/>
        <v>3272.8118542745187</v>
      </c>
      <c r="S72" s="3">
        <f t="shared" si="17"/>
        <v>3227.4032875617427</v>
      </c>
      <c r="T72" s="3">
        <f t="shared" si="17"/>
        <v>3408.4151515462581</v>
      </c>
      <c r="V72" s="25" t="s">
        <v>24</v>
      </c>
      <c r="W72" s="2" t="s">
        <v>30</v>
      </c>
      <c r="X72" s="2">
        <f>_xlfn.RANK.EQ(Table1[[#This Row],[OLOA]],Table1[[#This Row],[OLOA]:[SSA]],1)</f>
        <v>1</v>
      </c>
      <c r="Y72" s="2">
        <f>_xlfn.RANK.EQ(Table1[[#This Row],[LOA]],Table1[[#This Row],[OLOA]:[SSA]],1)</f>
        <v>5</v>
      </c>
      <c r="Z72" s="2">
        <f>_xlfn.RANK.EQ(Table1[[#This Row],[PSO]],Table1[[#This Row],[OLOA]:[SSA]],1)</f>
        <v>6</v>
      </c>
      <c r="AA72" s="2">
        <f>_xlfn.RANK.EQ(Table1[[#This Row],[GA]],Table1[[#This Row],[OLOA]:[SSA]],1)</f>
        <v>7</v>
      </c>
      <c r="AB72" s="2">
        <f>_xlfn.RANK.EQ(Table1[[#This Row],[GSA]],Table1[[#This Row],[OLOA]:[SSA]],1)</f>
        <v>3</v>
      </c>
      <c r="AC72" s="2">
        <f>_xlfn.RANK.EQ(Table1[[#This Row],[WOA]],Table1[[#This Row],[OLOA]:[SSA]],1)</f>
        <v>2</v>
      </c>
      <c r="AD72" s="2">
        <f>_xlfn.RANK.EQ(Table1[[#This Row],[SSA]],Table1[[#This Row],[OLOA]:[SSA]],1)</f>
        <v>4</v>
      </c>
    </row>
    <row r="73" spans="1:30" x14ac:dyDescent="0.3">
      <c r="A73" s="11"/>
      <c r="B73" s="22"/>
      <c r="C73" s="11" t="s">
        <v>31</v>
      </c>
      <c r="D73" s="17">
        <v>21.6737229879921</v>
      </c>
      <c r="E73" s="17">
        <v>1087.2716830190166</v>
      </c>
      <c r="F73" s="17">
        <v>1593.111438471092</v>
      </c>
      <c r="G73" s="17">
        <v>4397.5703958035429</v>
      </c>
      <c r="H73" s="17">
        <v>118.25241280039445</v>
      </c>
      <c r="I73" s="17">
        <v>99.938187963915738</v>
      </c>
      <c r="J73" s="17">
        <v>215.62627756443172</v>
      </c>
      <c r="K73" s="14"/>
      <c r="M73" s="2" t="s">
        <v>31</v>
      </c>
      <c r="N73" s="3">
        <f t="shared" si="12"/>
        <v>21.6737229879921</v>
      </c>
      <c r="O73" s="3">
        <f t="shared" si="13"/>
        <v>1087.2716830190166</v>
      </c>
      <c r="P73" s="3">
        <f t="shared" si="14"/>
        <v>1593.111438471092</v>
      </c>
      <c r="Q73" s="3">
        <f t="shared" si="15"/>
        <v>4397.5703958035429</v>
      </c>
      <c r="R73" s="3">
        <f t="shared" si="16"/>
        <v>118.25241280039445</v>
      </c>
      <c r="S73" s="3">
        <f t="shared" si="17"/>
        <v>99.938187963915738</v>
      </c>
      <c r="T73" s="3">
        <f t="shared" si="17"/>
        <v>215.62627756443172</v>
      </c>
      <c r="V73" s="25"/>
      <c r="W73" s="2" t="s">
        <v>31</v>
      </c>
    </row>
    <row r="74" spans="1:30" x14ac:dyDescent="0.3">
      <c r="A74" s="11"/>
      <c r="B74" s="23"/>
      <c r="C74" s="6" t="s">
        <v>32</v>
      </c>
      <c r="D74" s="18">
        <v>1.4010416666666667</v>
      </c>
      <c r="E74" s="18">
        <v>0.5078125</v>
      </c>
      <c r="F74" s="18">
        <v>0.48229166666666667</v>
      </c>
      <c r="G74" s="18">
        <v>0.61354166666666665</v>
      </c>
      <c r="H74" s="18">
        <v>1.6078125000000001</v>
      </c>
      <c r="I74" s="18">
        <v>0.5083333333333333</v>
      </c>
      <c r="J74" s="18">
        <v>0.46354166666666669</v>
      </c>
      <c r="K74" s="15"/>
      <c r="M74" s="2" t="s">
        <v>32</v>
      </c>
      <c r="N74" s="4">
        <f t="shared" si="12"/>
        <v>1.4010416666666667</v>
      </c>
      <c r="O74" s="4">
        <f t="shared" si="13"/>
        <v>0.5078125</v>
      </c>
      <c r="P74" s="4">
        <f t="shared" si="14"/>
        <v>0.48229166666666667</v>
      </c>
      <c r="Q74" s="4">
        <f t="shared" si="15"/>
        <v>0.61354166666666665</v>
      </c>
      <c r="R74" s="4">
        <f t="shared" si="16"/>
        <v>1.6078125000000001</v>
      </c>
      <c r="S74" s="4">
        <f t="shared" si="17"/>
        <v>0.5083333333333333</v>
      </c>
      <c r="T74" s="4">
        <f t="shared" si="17"/>
        <v>0.46354166666666669</v>
      </c>
      <c r="V74" s="25"/>
      <c r="W74" s="2" t="s">
        <v>32</v>
      </c>
    </row>
    <row r="75" spans="1:30" x14ac:dyDescent="0.3">
      <c r="A75" s="11"/>
      <c r="B75" s="21" t="s">
        <v>24</v>
      </c>
      <c r="C75" s="10" t="s">
        <v>30</v>
      </c>
      <c r="D75" s="16">
        <v>8746.1013406161583</v>
      </c>
      <c r="E75" s="16">
        <v>10696.470647105478</v>
      </c>
      <c r="F75" s="16">
        <v>9183.1609849620763</v>
      </c>
      <c r="G75" s="16">
        <v>16335.147491306132</v>
      </c>
      <c r="H75" s="16">
        <v>8807.5147950669088</v>
      </c>
      <c r="I75" s="16">
        <v>8931.2363351590411</v>
      </c>
      <c r="J75" s="16">
        <v>7400.7738479453265</v>
      </c>
      <c r="K75" s="13"/>
      <c r="L75" s="2" t="s">
        <v>25</v>
      </c>
      <c r="M75" s="2" t="s">
        <v>30</v>
      </c>
      <c r="N75" s="3">
        <f t="shared" si="12"/>
        <v>8746.1013406161583</v>
      </c>
      <c r="O75" s="3">
        <f t="shared" si="13"/>
        <v>10696.470647105478</v>
      </c>
      <c r="P75" s="3">
        <f t="shared" si="14"/>
        <v>9183.1609849620763</v>
      </c>
      <c r="Q75" s="3">
        <f t="shared" si="15"/>
        <v>16335.147491306132</v>
      </c>
      <c r="R75" s="3">
        <f t="shared" si="16"/>
        <v>8807.5147950669088</v>
      </c>
      <c r="S75" s="3">
        <f t="shared" si="17"/>
        <v>8931.2363351590411</v>
      </c>
      <c r="T75" s="3">
        <f t="shared" si="17"/>
        <v>7400.7738479453265</v>
      </c>
      <c r="V75" s="25" t="s">
        <v>25</v>
      </c>
      <c r="W75" s="2" t="s">
        <v>30</v>
      </c>
      <c r="X75" s="2">
        <f>_xlfn.RANK.EQ(Table1[[#This Row],[OLOA]],Table1[[#This Row],[OLOA]:[SSA]],1)</f>
        <v>2</v>
      </c>
      <c r="Y75" s="2">
        <f>_xlfn.RANK.EQ(Table1[[#This Row],[LOA]],Table1[[#This Row],[OLOA]:[SSA]],1)</f>
        <v>6</v>
      </c>
      <c r="Z75" s="2">
        <f>_xlfn.RANK.EQ(Table1[[#This Row],[PSO]],Table1[[#This Row],[OLOA]:[SSA]],1)</f>
        <v>5</v>
      </c>
      <c r="AA75" s="2">
        <f>_xlfn.RANK.EQ(Table1[[#This Row],[GA]],Table1[[#This Row],[OLOA]:[SSA]],1)</f>
        <v>7</v>
      </c>
      <c r="AB75" s="2">
        <f>_xlfn.RANK.EQ(Table1[[#This Row],[GSA]],Table1[[#This Row],[OLOA]:[SSA]],1)</f>
        <v>3</v>
      </c>
      <c r="AC75" s="2">
        <f>_xlfn.RANK.EQ(Table1[[#This Row],[WOA]],Table1[[#This Row],[OLOA]:[SSA]],1)</f>
        <v>4</v>
      </c>
      <c r="AD75" s="2">
        <f>_xlfn.RANK.EQ(Table1[[#This Row],[SSA]],Table1[[#This Row],[OLOA]:[SSA]],1)</f>
        <v>1</v>
      </c>
    </row>
    <row r="76" spans="1:30" x14ac:dyDescent="0.3">
      <c r="A76" s="11"/>
      <c r="B76" s="22"/>
      <c r="C76" s="11" t="s">
        <v>31</v>
      </c>
      <c r="D76" s="17">
        <v>1245.0441841397446</v>
      </c>
      <c r="E76" s="17">
        <v>1360.7051161699624</v>
      </c>
      <c r="F76" s="17">
        <v>860.37330821578007</v>
      </c>
      <c r="G76" s="17">
        <v>2167.2023419324564</v>
      </c>
      <c r="H76" s="17">
        <v>642.39835968874911</v>
      </c>
      <c r="I76" s="17">
        <v>762.08341814661435</v>
      </c>
      <c r="J76" s="17">
        <v>1339.8736516443732</v>
      </c>
      <c r="K76" s="14"/>
      <c r="M76" s="2" t="s">
        <v>31</v>
      </c>
      <c r="N76" s="3">
        <f t="shared" si="12"/>
        <v>1245.0441841397446</v>
      </c>
      <c r="O76" s="3">
        <f t="shared" si="13"/>
        <v>1360.7051161699624</v>
      </c>
      <c r="P76" s="3">
        <f t="shared" si="14"/>
        <v>860.37330821578007</v>
      </c>
      <c r="Q76" s="3">
        <f t="shared" si="15"/>
        <v>2167.2023419324564</v>
      </c>
      <c r="R76" s="3">
        <f t="shared" si="16"/>
        <v>642.39835968874911</v>
      </c>
      <c r="S76" s="3">
        <f t="shared" si="17"/>
        <v>762.08341814661435</v>
      </c>
      <c r="T76" s="3">
        <f t="shared" si="17"/>
        <v>1339.8736516443732</v>
      </c>
      <c r="V76" s="25"/>
      <c r="W76" s="2" t="s">
        <v>31</v>
      </c>
    </row>
    <row r="77" spans="1:30" x14ac:dyDescent="0.3">
      <c r="A77" s="11"/>
      <c r="B77" s="23"/>
      <c r="C77" s="6" t="s">
        <v>32</v>
      </c>
      <c r="D77" s="18">
        <v>1.8359375</v>
      </c>
      <c r="E77" s="18">
        <v>0.61354166666666665</v>
      </c>
      <c r="F77" s="18">
        <v>0.60312500000000002</v>
      </c>
      <c r="G77" s="18">
        <v>0.73854166666666665</v>
      </c>
      <c r="H77" s="18">
        <v>1.7364583333333334</v>
      </c>
      <c r="I77" s="18">
        <v>0.62604166666666672</v>
      </c>
      <c r="J77" s="18">
        <v>0.55052083333333335</v>
      </c>
      <c r="K77" s="15"/>
      <c r="M77" s="2" t="s">
        <v>32</v>
      </c>
      <c r="N77" s="4">
        <f t="shared" si="12"/>
        <v>1.8359375</v>
      </c>
      <c r="O77" s="4">
        <f t="shared" si="13"/>
        <v>0.61354166666666665</v>
      </c>
      <c r="P77" s="4">
        <f t="shared" si="14"/>
        <v>0.60312500000000002</v>
      </c>
      <c r="Q77" s="4">
        <f t="shared" si="15"/>
        <v>0.73854166666666665</v>
      </c>
      <c r="R77" s="4">
        <f t="shared" si="16"/>
        <v>1.7364583333333334</v>
      </c>
      <c r="S77" s="4">
        <f t="shared" si="17"/>
        <v>0.62604166666666672</v>
      </c>
      <c r="T77" s="4">
        <f t="shared" si="17"/>
        <v>0.55052083333333335</v>
      </c>
      <c r="V77" s="25"/>
      <c r="W77" s="2" t="s">
        <v>32</v>
      </c>
    </row>
    <row r="78" spans="1:30" x14ac:dyDescent="0.3">
      <c r="A78" s="11"/>
      <c r="B78" s="21" t="s">
        <v>25</v>
      </c>
      <c r="C78" s="10" t="s">
        <v>30</v>
      </c>
      <c r="D78" s="16">
        <v>4343.959628866035</v>
      </c>
      <c r="E78" s="16">
        <v>4813.7568355349313</v>
      </c>
      <c r="F78" s="16">
        <v>3453.8002131097555</v>
      </c>
      <c r="G78" s="16">
        <v>5383.242756870266</v>
      </c>
      <c r="H78" s="16">
        <v>5323.3719534735246</v>
      </c>
      <c r="I78" s="16">
        <v>3474.7152245331172</v>
      </c>
      <c r="J78" s="16">
        <v>3511.1833455115607</v>
      </c>
      <c r="K78" s="14"/>
      <c r="L78" s="2" t="s">
        <v>26</v>
      </c>
      <c r="M78" s="2" t="s">
        <v>30</v>
      </c>
      <c r="N78" s="3">
        <f t="shared" si="12"/>
        <v>4343.959628866035</v>
      </c>
      <c r="O78" s="3">
        <f t="shared" si="13"/>
        <v>4813.7568355349313</v>
      </c>
      <c r="P78" s="3">
        <f t="shared" si="14"/>
        <v>3453.8002131097555</v>
      </c>
      <c r="Q78" s="3">
        <f t="shared" si="15"/>
        <v>5383.242756870266</v>
      </c>
      <c r="R78" s="3">
        <f t="shared" si="16"/>
        <v>5323.3719534735246</v>
      </c>
      <c r="S78" s="3">
        <f t="shared" si="17"/>
        <v>3474.7152245331172</v>
      </c>
      <c r="T78" s="3">
        <f t="shared" si="17"/>
        <v>3511.1833455115607</v>
      </c>
      <c r="V78" s="25" t="s">
        <v>26</v>
      </c>
      <c r="W78" s="2" t="s">
        <v>30</v>
      </c>
      <c r="X78" s="2">
        <f>_xlfn.RANK.EQ(Table1[[#This Row],[OLOA]],Table1[[#This Row],[OLOA]:[SSA]],1)</f>
        <v>4</v>
      </c>
      <c r="Y78" s="2">
        <f>_xlfn.RANK.EQ(Table1[[#This Row],[LOA]],Table1[[#This Row],[OLOA]:[SSA]],1)</f>
        <v>5</v>
      </c>
      <c r="Z78" s="2">
        <f>_xlfn.RANK.EQ(Table1[[#This Row],[PSO]],Table1[[#This Row],[OLOA]:[SSA]],1)</f>
        <v>1</v>
      </c>
      <c r="AA78" s="2">
        <f>_xlfn.RANK.EQ(Table1[[#This Row],[GA]],Table1[[#This Row],[OLOA]:[SSA]],1)</f>
        <v>7</v>
      </c>
      <c r="AB78" s="2">
        <f>_xlfn.RANK.EQ(Table1[[#This Row],[GSA]],Table1[[#This Row],[OLOA]:[SSA]],1)</f>
        <v>6</v>
      </c>
      <c r="AC78" s="2">
        <f>_xlfn.RANK.EQ(Table1[[#This Row],[WOA]],Table1[[#This Row],[OLOA]:[SSA]],1)</f>
        <v>2</v>
      </c>
      <c r="AD78" s="2">
        <f>_xlfn.RANK.EQ(Table1[[#This Row],[SSA]],Table1[[#This Row],[OLOA]:[SSA]],1)</f>
        <v>3</v>
      </c>
    </row>
    <row r="79" spans="1:30" x14ac:dyDescent="0.3">
      <c r="A79" s="11"/>
      <c r="B79" s="22"/>
      <c r="C79" s="11" t="s">
        <v>31</v>
      </c>
      <c r="D79" s="17">
        <v>409.05932029307155</v>
      </c>
      <c r="E79" s="17">
        <v>466.58767982848656</v>
      </c>
      <c r="F79" s="17">
        <v>93.139300786802735</v>
      </c>
      <c r="G79" s="17">
        <v>460.40881862205333</v>
      </c>
      <c r="H79" s="17">
        <v>413.41177208310421</v>
      </c>
      <c r="I79" s="17">
        <v>131.00070454488989</v>
      </c>
      <c r="J79" s="17">
        <v>102.0169801273311</v>
      </c>
      <c r="K79" s="14"/>
      <c r="M79" s="2" t="s">
        <v>31</v>
      </c>
      <c r="N79" s="3">
        <f t="shared" si="12"/>
        <v>409.05932029307155</v>
      </c>
      <c r="O79" s="3">
        <f t="shared" si="13"/>
        <v>466.58767982848656</v>
      </c>
      <c r="P79" s="3">
        <f t="shared" si="14"/>
        <v>93.139300786802735</v>
      </c>
      <c r="Q79" s="3">
        <f t="shared" si="15"/>
        <v>460.40881862205333</v>
      </c>
      <c r="R79" s="3">
        <f t="shared" si="16"/>
        <v>413.41177208310421</v>
      </c>
      <c r="S79" s="3">
        <f t="shared" si="17"/>
        <v>131.00070454488989</v>
      </c>
      <c r="T79" s="3">
        <f t="shared" si="17"/>
        <v>102.0169801273311</v>
      </c>
      <c r="V79" s="25"/>
      <c r="W79" s="2" t="s">
        <v>31</v>
      </c>
    </row>
    <row r="80" spans="1:30" x14ac:dyDescent="0.3">
      <c r="A80" s="11"/>
      <c r="B80" s="23"/>
      <c r="C80" s="6" t="s">
        <v>32</v>
      </c>
      <c r="D80" s="18">
        <v>2.0598958333333335</v>
      </c>
      <c r="E80" s="18">
        <v>0.71510416666666665</v>
      </c>
      <c r="F80" s="18">
        <v>0.67083333333333328</v>
      </c>
      <c r="G80" s="18">
        <v>0.8208333333333333</v>
      </c>
      <c r="H80" s="18">
        <v>1.9640625</v>
      </c>
      <c r="I80" s="18">
        <v>0.70572916666666663</v>
      </c>
      <c r="J80" s="18">
        <v>0.65781250000000002</v>
      </c>
      <c r="K80" s="15"/>
      <c r="M80" s="2" t="s">
        <v>32</v>
      </c>
      <c r="N80" s="4">
        <f t="shared" si="12"/>
        <v>2.0598958333333335</v>
      </c>
      <c r="O80" s="4">
        <f t="shared" si="13"/>
        <v>0.71510416666666665</v>
      </c>
      <c r="P80" s="4">
        <f t="shared" si="14"/>
        <v>0.67083333333333328</v>
      </c>
      <c r="Q80" s="4">
        <f t="shared" si="15"/>
        <v>0.8208333333333333</v>
      </c>
      <c r="R80" s="4">
        <f t="shared" si="16"/>
        <v>1.9640625</v>
      </c>
      <c r="S80" s="4">
        <f t="shared" si="17"/>
        <v>0.70572916666666663</v>
      </c>
      <c r="T80" s="4">
        <f t="shared" si="17"/>
        <v>0.65781250000000002</v>
      </c>
      <c r="V80" s="25"/>
      <c r="W80" s="2" t="s">
        <v>32</v>
      </c>
    </row>
    <row r="81" spans="1:30" x14ac:dyDescent="0.3">
      <c r="A81" s="11"/>
      <c r="B81" s="21" t="s">
        <v>26</v>
      </c>
      <c r="C81" s="10" t="s">
        <v>30</v>
      </c>
      <c r="D81" s="16">
        <v>3365.811957616912</v>
      </c>
      <c r="E81" s="16">
        <v>7267.4892237303138</v>
      </c>
      <c r="F81" s="16">
        <v>6777.1552437300534</v>
      </c>
      <c r="G81" s="16">
        <v>13023.297415154086</v>
      </c>
      <c r="H81" s="16">
        <v>4502.120228801391</v>
      </c>
      <c r="I81" s="16">
        <v>3904.3869277850968</v>
      </c>
      <c r="J81" s="16">
        <v>4042.1713306152642</v>
      </c>
      <c r="K81" s="13"/>
      <c r="L81" s="2" t="s">
        <v>27</v>
      </c>
      <c r="M81" s="2" t="s">
        <v>30</v>
      </c>
      <c r="N81" s="3">
        <f t="shared" si="12"/>
        <v>3365.811957616912</v>
      </c>
      <c r="O81" s="3">
        <f t="shared" si="13"/>
        <v>7267.4892237303138</v>
      </c>
      <c r="P81" s="3">
        <f t="shared" si="14"/>
        <v>6777.1552437300534</v>
      </c>
      <c r="Q81" s="3">
        <f t="shared" si="15"/>
        <v>13023.297415154086</v>
      </c>
      <c r="R81" s="3">
        <f t="shared" si="16"/>
        <v>4502.120228801391</v>
      </c>
      <c r="S81" s="3">
        <f t="shared" si="17"/>
        <v>3904.3869277850968</v>
      </c>
      <c r="T81" s="3">
        <f t="shared" si="17"/>
        <v>4042.1713306152642</v>
      </c>
      <c r="V81" s="25" t="s">
        <v>27</v>
      </c>
      <c r="W81" s="2" t="s">
        <v>30</v>
      </c>
      <c r="X81" s="2">
        <f>_xlfn.RANK.EQ(Table1[[#This Row],[OLOA]],Table1[[#This Row],[OLOA]:[SSA]],1)</f>
        <v>1</v>
      </c>
      <c r="Y81" s="2">
        <f>_xlfn.RANK.EQ(Table1[[#This Row],[LOA]],Table1[[#This Row],[OLOA]:[SSA]],1)</f>
        <v>6</v>
      </c>
      <c r="Z81" s="2">
        <f>_xlfn.RANK.EQ(Table1[[#This Row],[PSO]],Table1[[#This Row],[OLOA]:[SSA]],1)</f>
        <v>5</v>
      </c>
      <c r="AA81" s="2">
        <f>_xlfn.RANK.EQ(Table1[[#This Row],[GA]],Table1[[#This Row],[OLOA]:[SSA]],1)</f>
        <v>7</v>
      </c>
      <c r="AB81" s="2">
        <f>_xlfn.RANK.EQ(Table1[[#This Row],[GSA]],Table1[[#This Row],[OLOA]:[SSA]],1)</f>
        <v>4</v>
      </c>
      <c r="AC81" s="2">
        <f>_xlfn.RANK.EQ(Table1[[#This Row],[WOA]],Table1[[#This Row],[OLOA]:[SSA]],1)</f>
        <v>2</v>
      </c>
      <c r="AD81" s="2">
        <f>_xlfn.RANK.EQ(Table1[[#This Row],[SSA]],Table1[[#This Row],[OLOA]:[SSA]],1)</f>
        <v>3</v>
      </c>
    </row>
    <row r="82" spans="1:30" x14ac:dyDescent="0.3">
      <c r="A82" s="11"/>
      <c r="B82" s="22"/>
      <c r="C82" s="11" t="s">
        <v>31</v>
      </c>
      <c r="D82" s="17">
        <v>36.391587183917331</v>
      </c>
      <c r="E82" s="17">
        <v>893.80570288725016</v>
      </c>
      <c r="F82" s="17">
        <v>845.60160483017137</v>
      </c>
      <c r="G82" s="17">
        <v>2104.0398018135306</v>
      </c>
      <c r="H82" s="17">
        <v>317.74151476344559</v>
      </c>
      <c r="I82" s="17">
        <v>237.60784338122906</v>
      </c>
      <c r="J82" s="17">
        <v>275.91311718622291</v>
      </c>
      <c r="K82" s="14"/>
      <c r="M82" s="2" t="s">
        <v>31</v>
      </c>
      <c r="N82" s="3">
        <f t="shared" si="12"/>
        <v>36.391587183917331</v>
      </c>
      <c r="O82" s="3">
        <f t="shared" si="13"/>
        <v>893.80570288725016</v>
      </c>
      <c r="P82" s="3">
        <f t="shared" si="14"/>
        <v>845.60160483017137</v>
      </c>
      <c r="Q82" s="3">
        <f t="shared" si="15"/>
        <v>2104.0398018135306</v>
      </c>
      <c r="R82" s="3">
        <f t="shared" si="16"/>
        <v>317.74151476344559</v>
      </c>
      <c r="S82" s="3">
        <f t="shared" si="17"/>
        <v>237.60784338122906</v>
      </c>
      <c r="T82" s="3">
        <f t="shared" si="17"/>
        <v>275.91311718622291</v>
      </c>
      <c r="V82" s="25"/>
      <c r="W82" s="2" t="s">
        <v>31</v>
      </c>
    </row>
    <row r="83" spans="1:30" x14ac:dyDescent="0.3">
      <c r="A83" s="11"/>
      <c r="B83" s="23"/>
      <c r="C83" s="6" t="s">
        <v>32</v>
      </c>
      <c r="D83" s="18">
        <v>1.8187500000000001</v>
      </c>
      <c r="E83" s="18">
        <v>0.6166666666666667</v>
      </c>
      <c r="F83" s="18">
        <v>0.66093749999999996</v>
      </c>
      <c r="G83" s="18">
        <v>0.77239583333333328</v>
      </c>
      <c r="H83" s="18">
        <v>1.7729166666666667</v>
      </c>
      <c r="I83" s="18">
        <v>0.62291666666666667</v>
      </c>
      <c r="J83" s="18">
        <v>0.54947916666666663</v>
      </c>
      <c r="K83" s="15"/>
      <c r="M83" s="2" t="s">
        <v>32</v>
      </c>
      <c r="N83" s="4">
        <f t="shared" si="12"/>
        <v>1.8187500000000001</v>
      </c>
      <c r="O83" s="4">
        <f t="shared" si="13"/>
        <v>0.6166666666666667</v>
      </c>
      <c r="P83" s="4">
        <f t="shared" si="14"/>
        <v>0.66093749999999996</v>
      </c>
      <c r="Q83" s="4">
        <f t="shared" si="15"/>
        <v>0.77239583333333328</v>
      </c>
      <c r="R83" s="4">
        <f t="shared" si="16"/>
        <v>1.7729166666666667</v>
      </c>
      <c r="S83" s="4">
        <f t="shared" si="17"/>
        <v>0.62291666666666667</v>
      </c>
      <c r="T83" s="4">
        <f t="shared" si="17"/>
        <v>0.54947916666666663</v>
      </c>
      <c r="V83" s="25"/>
      <c r="W83" s="2" t="s">
        <v>32</v>
      </c>
    </row>
    <row r="84" spans="1:30" x14ac:dyDescent="0.3">
      <c r="A84" s="11"/>
      <c r="B84" s="21" t="s">
        <v>27</v>
      </c>
      <c r="C84" s="10" t="s">
        <v>30</v>
      </c>
      <c r="D84" s="16">
        <v>5445.8669028138838</v>
      </c>
      <c r="E84" s="16">
        <v>6946.5455061382399</v>
      </c>
      <c r="F84" s="16">
        <v>5360.1304311833701</v>
      </c>
      <c r="G84" s="16">
        <v>77910.272645521356</v>
      </c>
      <c r="H84" s="16">
        <v>6470.3884850425093</v>
      </c>
      <c r="I84" s="16">
        <v>5428.3773375932806</v>
      </c>
      <c r="J84" s="16">
        <v>4805.1094567727769</v>
      </c>
      <c r="K84" s="14"/>
      <c r="L84" s="2" t="s">
        <v>28</v>
      </c>
      <c r="M84" s="2" t="s">
        <v>30</v>
      </c>
      <c r="N84" s="3">
        <f t="shared" si="12"/>
        <v>5445.8669028138838</v>
      </c>
      <c r="O84" s="3">
        <f t="shared" si="13"/>
        <v>6946.5455061382399</v>
      </c>
      <c r="P84" s="3">
        <f t="shared" si="14"/>
        <v>5360.1304311833701</v>
      </c>
      <c r="Q84" s="3">
        <f t="shared" si="15"/>
        <v>77910.272645521356</v>
      </c>
      <c r="R84" s="3">
        <f t="shared" si="16"/>
        <v>6470.3884850425093</v>
      </c>
      <c r="S84" s="3">
        <f t="shared" si="17"/>
        <v>5428.3773375932806</v>
      </c>
      <c r="T84" s="3">
        <f t="shared" si="17"/>
        <v>4805.1094567727769</v>
      </c>
      <c r="V84" s="25" t="s">
        <v>28</v>
      </c>
      <c r="W84" s="2" t="s">
        <v>30</v>
      </c>
      <c r="X84" s="2">
        <f>_xlfn.RANK.EQ(Table1[[#This Row],[OLOA]],Table1[[#This Row],[OLOA]:[SSA]],1)</f>
        <v>4</v>
      </c>
      <c r="Y84" s="2">
        <f>_xlfn.RANK.EQ(Table1[[#This Row],[LOA]],Table1[[#This Row],[OLOA]:[SSA]],1)</f>
        <v>6</v>
      </c>
      <c r="Z84" s="2">
        <f>_xlfn.RANK.EQ(Table1[[#This Row],[PSO]],Table1[[#This Row],[OLOA]:[SSA]],1)</f>
        <v>2</v>
      </c>
      <c r="AA84" s="2">
        <f>_xlfn.RANK.EQ(Table1[[#This Row],[GA]],Table1[[#This Row],[OLOA]:[SSA]],1)</f>
        <v>7</v>
      </c>
      <c r="AB84" s="2">
        <f>_xlfn.RANK.EQ(Table1[[#This Row],[GSA]],Table1[[#This Row],[OLOA]:[SSA]],1)</f>
        <v>5</v>
      </c>
      <c r="AC84" s="2">
        <f>_xlfn.RANK.EQ(Table1[[#This Row],[WOA]],Table1[[#This Row],[OLOA]:[SSA]],1)</f>
        <v>3</v>
      </c>
      <c r="AD84" s="2">
        <f>_xlfn.RANK.EQ(Table1[[#This Row],[SSA]],Table1[[#This Row],[OLOA]:[SSA]],1)</f>
        <v>1</v>
      </c>
    </row>
    <row r="85" spans="1:30" x14ac:dyDescent="0.3">
      <c r="A85" s="11"/>
      <c r="B85" s="22"/>
      <c r="C85" s="11" t="s">
        <v>31</v>
      </c>
      <c r="D85" s="17">
        <v>515.65295565903011</v>
      </c>
      <c r="E85" s="17">
        <v>2000.8444145363162</v>
      </c>
      <c r="F85" s="17">
        <v>393.51643736196201</v>
      </c>
      <c r="G85" s="17">
        <v>173981.99571724923</v>
      </c>
      <c r="H85" s="17">
        <v>452.96257398810661</v>
      </c>
      <c r="I85" s="17">
        <v>664.08795554290634</v>
      </c>
      <c r="J85" s="17">
        <v>443.42389845976652</v>
      </c>
      <c r="K85" s="14"/>
      <c r="M85" s="2" t="s">
        <v>31</v>
      </c>
      <c r="N85" s="3">
        <f t="shared" si="12"/>
        <v>515.65295565903011</v>
      </c>
      <c r="O85" s="3">
        <f t="shared" si="13"/>
        <v>2000.8444145363162</v>
      </c>
      <c r="P85" s="3">
        <f t="shared" si="14"/>
        <v>393.51643736196201</v>
      </c>
      <c r="Q85" s="3">
        <f t="shared" si="15"/>
        <v>173981.99571724923</v>
      </c>
      <c r="R85" s="3">
        <f t="shared" si="16"/>
        <v>452.96257398810661</v>
      </c>
      <c r="S85" s="3">
        <f t="shared" si="17"/>
        <v>664.08795554290634</v>
      </c>
      <c r="T85" s="3">
        <f t="shared" si="17"/>
        <v>443.42389845976652</v>
      </c>
      <c r="V85" s="25"/>
      <c r="W85" s="2" t="s">
        <v>31</v>
      </c>
    </row>
    <row r="86" spans="1:30" x14ac:dyDescent="0.3">
      <c r="A86" s="11"/>
      <c r="B86" s="23"/>
      <c r="C86" s="6" t="s">
        <v>32</v>
      </c>
      <c r="D86" s="18">
        <v>1.5927083333333334</v>
      </c>
      <c r="E86" s="18">
        <v>0.57447916666666665</v>
      </c>
      <c r="F86" s="18">
        <v>0.55104166666666665</v>
      </c>
      <c r="G86" s="18">
        <v>0.67500000000000004</v>
      </c>
      <c r="H86" s="18">
        <v>1.6677083333333333</v>
      </c>
      <c r="I86" s="18">
        <v>0.5864583333333333</v>
      </c>
      <c r="J86" s="18">
        <v>0.50156250000000002</v>
      </c>
      <c r="K86" s="15"/>
      <c r="M86" s="2" t="s">
        <v>32</v>
      </c>
      <c r="N86" s="4">
        <f t="shared" si="12"/>
        <v>1.5927083333333334</v>
      </c>
      <c r="O86" s="4">
        <f t="shared" si="13"/>
        <v>0.57447916666666665</v>
      </c>
      <c r="P86" s="4">
        <f t="shared" si="14"/>
        <v>0.55104166666666665</v>
      </c>
      <c r="Q86" s="4">
        <f t="shared" si="15"/>
        <v>0.67500000000000004</v>
      </c>
      <c r="R86" s="4">
        <f t="shared" si="16"/>
        <v>1.6677083333333333</v>
      </c>
      <c r="S86" s="4">
        <f t="shared" si="17"/>
        <v>0.5864583333333333</v>
      </c>
      <c r="T86" s="4">
        <f t="shared" si="17"/>
        <v>0.50156250000000002</v>
      </c>
      <c r="V86" s="25"/>
      <c r="W86" s="2" t="s">
        <v>32</v>
      </c>
    </row>
    <row r="87" spans="1:30" x14ac:dyDescent="0.3">
      <c r="A87" s="11"/>
      <c r="B87" s="21" t="s">
        <v>28</v>
      </c>
      <c r="C87" s="10" t="s">
        <v>30</v>
      </c>
      <c r="D87" s="16">
        <v>10153027.815492999</v>
      </c>
      <c r="E87" s="16">
        <v>1120643653.1030974</v>
      </c>
      <c r="F87" s="16">
        <v>286352491.2428596</v>
      </c>
      <c r="G87" s="16">
        <v>4271507099.0598102</v>
      </c>
      <c r="H87" s="16">
        <v>15060850.571680065</v>
      </c>
      <c r="I87" s="16">
        <v>76069805.813812837</v>
      </c>
      <c r="J87" s="16">
        <v>36915483.364890024</v>
      </c>
      <c r="K87" s="14"/>
      <c r="L87" s="2" t="s">
        <v>29</v>
      </c>
      <c r="M87" s="2" t="s">
        <v>30</v>
      </c>
      <c r="N87" s="3">
        <f t="shared" si="12"/>
        <v>10153027.815492999</v>
      </c>
      <c r="O87" s="3">
        <f t="shared" si="13"/>
        <v>1120643653.1030974</v>
      </c>
      <c r="P87" s="3">
        <f t="shared" si="14"/>
        <v>286352491.2428596</v>
      </c>
      <c r="Q87" s="3">
        <f t="shared" si="15"/>
        <v>4271507099.0598102</v>
      </c>
      <c r="R87" s="3">
        <f t="shared" si="16"/>
        <v>15060850.571680065</v>
      </c>
      <c r="S87" s="3">
        <f t="shared" si="17"/>
        <v>76069805.813812837</v>
      </c>
      <c r="T87" s="3">
        <f t="shared" si="17"/>
        <v>36915483.364890024</v>
      </c>
      <c r="V87" s="25" t="s">
        <v>29</v>
      </c>
      <c r="W87" s="2" t="s">
        <v>30</v>
      </c>
      <c r="X87" s="2">
        <f>_xlfn.RANK.EQ(Table1[[#This Row],[OLOA]],Table1[[#This Row],[OLOA]:[SSA]],1)</f>
        <v>1</v>
      </c>
      <c r="Y87" s="2">
        <f>_xlfn.RANK.EQ(Table1[[#This Row],[LOA]],Table1[[#This Row],[OLOA]:[SSA]],1)</f>
        <v>6</v>
      </c>
      <c r="Z87" s="2">
        <f>_xlfn.RANK.EQ(Table1[[#This Row],[PSO]],Table1[[#This Row],[OLOA]:[SSA]],1)</f>
        <v>5</v>
      </c>
      <c r="AA87" s="2">
        <f>_xlfn.RANK.EQ(Table1[[#This Row],[GA]],Table1[[#This Row],[OLOA]:[SSA]],1)</f>
        <v>7</v>
      </c>
      <c r="AB87" s="2">
        <f>_xlfn.RANK.EQ(Table1[[#This Row],[GSA]],Table1[[#This Row],[OLOA]:[SSA]],1)</f>
        <v>2</v>
      </c>
      <c r="AC87" s="2">
        <f>_xlfn.RANK.EQ(Table1[[#This Row],[WOA]],Table1[[#This Row],[OLOA]:[SSA]],1)</f>
        <v>4</v>
      </c>
      <c r="AD87" s="2">
        <f>_xlfn.RANK.EQ(Table1[[#This Row],[SSA]],Table1[[#This Row],[OLOA]:[SSA]],1)</f>
        <v>3</v>
      </c>
    </row>
    <row r="88" spans="1:30" x14ac:dyDescent="0.3">
      <c r="A88" s="11"/>
      <c r="B88" s="22"/>
      <c r="C88" s="11" t="s">
        <v>31</v>
      </c>
      <c r="D88" s="17">
        <v>4434603.6537451465</v>
      </c>
      <c r="E88" s="17">
        <v>782333916.22313213</v>
      </c>
      <c r="F88" s="17">
        <v>123456638.48431614</v>
      </c>
      <c r="G88" s="17">
        <v>1828451262.4021823</v>
      </c>
      <c r="H88" s="17">
        <v>10077986.42750998</v>
      </c>
      <c r="I88" s="17">
        <v>53498466.132937506</v>
      </c>
      <c r="J88" s="17">
        <v>29691853.659907237</v>
      </c>
      <c r="K88" s="14"/>
      <c r="M88" s="2" t="s">
        <v>31</v>
      </c>
      <c r="N88" s="3">
        <f t="shared" si="12"/>
        <v>4434603.6537451465</v>
      </c>
      <c r="O88" s="3">
        <f t="shared" si="13"/>
        <v>782333916.22313213</v>
      </c>
      <c r="P88" s="3">
        <f t="shared" si="14"/>
        <v>123456638.48431614</v>
      </c>
      <c r="Q88" s="3">
        <f t="shared" si="15"/>
        <v>1828451262.4021823</v>
      </c>
      <c r="R88" s="3">
        <f t="shared" si="16"/>
        <v>10077986.42750998</v>
      </c>
      <c r="S88" s="3">
        <f t="shared" si="17"/>
        <v>53498466.132937506</v>
      </c>
      <c r="T88" s="3">
        <f t="shared" si="17"/>
        <v>29691853.659907237</v>
      </c>
      <c r="V88" s="25"/>
      <c r="W88" s="2" t="s">
        <v>31</v>
      </c>
    </row>
    <row r="89" spans="1:30" x14ac:dyDescent="0.3">
      <c r="A89" s="6"/>
      <c r="B89" s="23"/>
      <c r="C89" s="6" t="s">
        <v>32</v>
      </c>
      <c r="D89" s="18">
        <v>4.1234374999999996</v>
      </c>
      <c r="E89" s="18">
        <v>1.3885416666666666</v>
      </c>
      <c r="F89" s="18">
        <v>1.1671875</v>
      </c>
      <c r="G89" s="18">
        <v>1.2645833333333334</v>
      </c>
      <c r="H89" s="18">
        <v>2.2687499999999998</v>
      </c>
      <c r="I89" s="18">
        <v>1.2057291666666667</v>
      </c>
      <c r="J89" s="18">
        <v>1.1296875</v>
      </c>
      <c r="K89" s="15"/>
      <c r="M89" s="2" t="s">
        <v>32</v>
      </c>
      <c r="N89" s="4">
        <f t="shared" si="12"/>
        <v>4.1234374999999996</v>
      </c>
      <c r="O89" s="4">
        <f t="shared" si="13"/>
        <v>1.3885416666666666</v>
      </c>
      <c r="P89" s="4">
        <f t="shared" si="14"/>
        <v>1.1671875</v>
      </c>
      <c r="Q89" s="4">
        <f t="shared" si="15"/>
        <v>1.2645833333333334</v>
      </c>
      <c r="R89" s="4">
        <f t="shared" si="16"/>
        <v>2.2687499999999998</v>
      </c>
      <c r="S89" s="4">
        <f t="shared" si="17"/>
        <v>1.2057291666666667</v>
      </c>
      <c r="T89" s="4">
        <f t="shared" si="17"/>
        <v>1.1296875</v>
      </c>
      <c r="V89" s="25"/>
      <c r="W89" s="2" t="s">
        <v>32</v>
      </c>
    </row>
    <row r="90" spans="1:30" x14ac:dyDescent="0.3">
      <c r="A90" s="10"/>
      <c r="B90" s="24" t="s">
        <v>51</v>
      </c>
      <c r="C90" s="24"/>
      <c r="D90" s="27" t="s">
        <v>52</v>
      </c>
      <c r="E90" s="27" t="s">
        <v>53</v>
      </c>
      <c r="F90" s="27" t="s">
        <v>54</v>
      </c>
      <c r="G90" s="27" t="s">
        <v>53</v>
      </c>
      <c r="H90" s="27" t="s">
        <v>55</v>
      </c>
      <c r="I90" s="27" t="s">
        <v>53</v>
      </c>
      <c r="J90" s="27" t="s">
        <v>56</v>
      </c>
      <c r="X90" s="2">
        <f t="shared" ref="X90:AD90" si="18">COUNTIF(X3:X89,1)</f>
        <v>11</v>
      </c>
      <c r="Y90" s="2">
        <f t="shared" si="18"/>
        <v>0</v>
      </c>
      <c r="Z90" s="2">
        <f t="shared" si="18"/>
        <v>1</v>
      </c>
      <c r="AA90" s="2">
        <f t="shared" si="18"/>
        <v>0</v>
      </c>
      <c r="AB90" s="2">
        <f t="shared" si="18"/>
        <v>8</v>
      </c>
      <c r="AC90" s="2">
        <f t="shared" si="18"/>
        <v>0</v>
      </c>
      <c r="AD90" s="2">
        <f t="shared" si="18"/>
        <v>9</v>
      </c>
    </row>
    <row r="91" spans="1:30" x14ac:dyDescent="0.3">
      <c r="A91" s="6"/>
      <c r="B91" s="28" t="s">
        <v>57</v>
      </c>
      <c r="C91" s="28"/>
      <c r="D91" s="6">
        <v>1</v>
      </c>
      <c r="E91" s="6">
        <v>5</v>
      </c>
      <c r="F91" s="6">
        <v>4</v>
      </c>
      <c r="G91" s="6">
        <v>5</v>
      </c>
      <c r="H91" s="6">
        <v>3</v>
      </c>
      <c r="I91" s="6">
        <v>5</v>
      </c>
      <c r="J91" s="6">
        <v>2</v>
      </c>
      <c r="X91" s="2">
        <f>_xlfn.RANK.EQ(X90,$X90:$AD90,0)</f>
        <v>1</v>
      </c>
      <c r="Y91" s="2">
        <f t="shared" ref="Y91:AD91" si="19">_xlfn.RANK.EQ(Y90,$X90:$AD90,0)</f>
        <v>5</v>
      </c>
      <c r="Z91" s="2">
        <f t="shared" si="19"/>
        <v>4</v>
      </c>
      <c r="AA91" s="2">
        <f t="shared" si="19"/>
        <v>5</v>
      </c>
      <c r="AB91" s="2">
        <f t="shared" si="19"/>
        <v>3</v>
      </c>
      <c r="AC91" s="2">
        <f t="shared" si="19"/>
        <v>5</v>
      </c>
      <c r="AD91" s="2">
        <f t="shared" si="19"/>
        <v>2</v>
      </c>
    </row>
    <row r="92" spans="1:30" x14ac:dyDescent="0.3">
      <c r="X92" s="5">
        <f t="shared" ref="X92:AD92" si="20">AVERAGE(X3:X89)</f>
        <v>2.2068965517241379</v>
      </c>
      <c r="Y92" s="5">
        <f t="shared" si="20"/>
        <v>4.6896551724137927</v>
      </c>
      <c r="Z92" s="5">
        <f t="shared" si="20"/>
        <v>5.068965517241379</v>
      </c>
      <c r="AA92" s="5">
        <f t="shared" si="20"/>
        <v>6.9655172413793105</v>
      </c>
      <c r="AB92" s="5">
        <f t="shared" si="20"/>
        <v>3.103448275862069</v>
      </c>
      <c r="AC92" s="5">
        <f t="shared" si="20"/>
        <v>3.6551724137931036</v>
      </c>
      <c r="AD92" s="5">
        <f t="shared" si="20"/>
        <v>2.3103448275862069</v>
      </c>
    </row>
    <row r="93" spans="1:30" x14ac:dyDescent="0.3">
      <c r="X93" s="2">
        <f>_xlfn.RANK.EQ(X92,$X92:$AD92,1)</f>
        <v>1</v>
      </c>
      <c r="Y93" s="2">
        <f t="shared" ref="Y93:AD93" si="21">_xlfn.RANK.EQ(Y92,$X92:$AD92,1)</f>
        <v>5</v>
      </c>
      <c r="Z93" s="2">
        <f t="shared" si="21"/>
        <v>6</v>
      </c>
      <c r="AA93" s="2">
        <f t="shared" si="21"/>
        <v>7</v>
      </c>
      <c r="AB93" s="2">
        <f t="shared" si="21"/>
        <v>3</v>
      </c>
      <c r="AC93" s="2">
        <f t="shared" si="21"/>
        <v>4</v>
      </c>
      <c r="AD93" s="2">
        <f t="shared" si="21"/>
        <v>2</v>
      </c>
    </row>
  </sheetData>
  <mergeCells count="61">
    <mergeCell ref="A1:J1"/>
    <mergeCell ref="V3:V5"/>
    <mergeCell ref="V6:V8"/>
    <mergeCell ref="V9:V11"/>
    <mergeCell ref="B91:C91"/>
    <mergeCell ref="V12:V14"/>
    <mergeCell ref="V39:V41"/>
    <mergeCell ref="V42:V44"/>
    <mergeCell ref="V45:V47"/>
    <mergeCell ref="V48:V50"/>
    <mergeCell ref="V15:V17"/>
    <mergeCell ref="V24:V26"/>
    <mergeCell ref="V27:V29"/>
    <mergeCell ref="V30:V32"/>
    <mergeCell ref="V33:V35"/>
    <mergeCell ref="V36:V38"/>
    <mergeCell ref="V87:V89"/>
    <mergeCell ref="V54:V56"/>
    <mergeCell ref="V57:V59"/>
    <mergeCell ref="V60:V62"/>
    <mergeCell ref="V63:V65"/>
    <mergeCell ref="V66:V68"/>
    <mergeCell ref="V69:V71"/>
    <mergeCell ref="V72:V74"/>
    <mergeCell ref="V75:V77"/>
    <mergeCell ref="V78:V80"/>
    <mergeCell ref="V81:V83"/>
    <mergeCell ref="V84:V86"/>
    <mergeCell ref="V51:V53"/>
    <mergeCell ref="V18:V20"/>
    <mergeCell ref="V21:V23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87:B89"/>
    <mergeCell ref="B90:C90"/>
    <mergeCell ref="B72:B74"/>
    <mergeCell ref="B75:B77"/>
    <mergeCell ref="B78:B80"/>
    <mergeCell ref="B81:B83"/>
    <mergeCell ref="B84:B86"/>
  </mergeCells>
  <phoneticPr fontId="2" type="noConversion"/>
  <conditionalFormatting sqref="D3:J3">
    <cfRule type="top10" dxfId="35" priority="29" bottom="1" rank="1"/>
  </conditionalFormatting>
  <conditionalFormatting sqref="D6:J6">
    <cfRule type="top10" dxfId="34" priority="28" bottom="1" rank="1"/>
  </conditionalFormatting>
  <conditionalFormatting sqref="D9:J9">
    <cfRule type="top10" dxfId="33" priority="27" bottom="1" rank="1"/>
  </conditionalFormatting>
  <conditionalFormatting sqref="D12:J12">
    <cfRule type="top10" dxfId="32" priority="26" bottom="1" rank="1"/>
  </conditionalFormatting>
  <conditionalFormatting sqref="D15:J15">
    <cfRule type="top10" dxfId="31" priority="25" bottom="1" rank="1"/>
  </conditionalFormatting>
  <conditionalFormatting sqref="D18:J18">
    <cfRule type="top10" dxfId="30" priority="24" bottom="1" rank="1"/>
  </conditionalFormatting>
  <conditionalFormatting sqref="D21:J21">
    <cfRule type="top10" dxfId="29" priority="23" bottom="1" rank="1"/>
  </conditionalFormatting>
  <conditionalFormatting sqref="D24:J24">
    <cfRule type="top10" dxfId="28" priority="22" bottom="1" rank="1"/>
  </conditionalFormatting>
  <conditionalFormatting sqref="D27:J27">
    <cfRule type="top10" dxfId="27" priority="21" bottom="1" rank="1"/>
  </conditionalFormatting>
  <conditionalFormatting sqref="D30:J30">
    <cfRule type="top10" dxfId="26" priority="20" bottom="1" rank="1"/>
  </conditionalFormatting>
  <conditionalFormatting sqref="D33:J33">
    <cfRule type="top10" dxfId="25" priority="19" bottom="1" rank="1"/>
  </conditionalFormatting>
  <conditionalFormatting sqref="D36:J36">
    <cfRule type="top10" dxfId="24" priority="18" bottom="1" rank="1"/>
  </conditionalFormatting>
  <conditionalFormatting sqref="D39:J39">
    <cfRule type="top10" dxfId="23" priority="17" bottom="1" rank="1"/>
  </conditionalFormatting>
  <conditionalFormatting sqref="D42:J42">
    <cfRule type="top10" dxfId="22" priority="16" bottom="1" rank="1"/>
  </conditionalFormatting>
  <conditionalFormatting sqref="D45:J45">
    <cfRule type="top10" dxfId="21" priority="15" bottom="1" rank="1"/>
  </conditionalFormatting>
  <conditionalFormatting sqref="D48:J48">
    <cfRule type="top10" dxfId="20" priority="14" bottom="1" rank="1"/>
  </conditionalFormatting>
  <conditionalFormatting sqref="D51:J51">
    <cfRule type="top10" dxfId="19" priority="13" bottom="1" rank="1"/>
  </conditionalFormatting>
  <conditionalFormatting sqref="D54:J54">
    <cfRule type="top10" dxfId="18" priority="12" bottom="1" rank="1"/>
  </conditionalFormatting>
  <conditionalFormatting sqref="D57:J57">
    <cfRule type="top10" dxfId="17" priority="11" bottom="1" rank="1"/>
  </conditionalFormatting>
  <conditionalFormatting sqref="D60:J60">
    <cfRule type="top10" dxfId="16" priority="10" bottom="1" rank="1"/>
  </conditionalFormatting>
  <conditionalFormatting sqref="D63:J63">
    <cfRule type="top10" dxfId="15" priority="9" bottom="1" rank="1"/>
  </conditionalFormatting>
  <conditionalFormatting sqref="D66:J66">
    <cfRule type="top10" dxfId="14" priority="8" bottom="1" rank="1"/>
  </conditionalFormatting>
  <conditionalFormatting sqref="D69:J69">
    <cfRule type="top10" dxfId="13" priority="7" bottom="1" rank="1"/>
  </conditionalFormatting>
  <conditionalFormatting sqref="D72:J72">
    <cfRule type="top10" dxfId="12" priority="6" bottom="1" rank="1"/>
  </conditionalFormatting>
  <conditionalFormatting sqref="D75:J75">
    <cfRule type="top10" dxfId="11" priority="5" bottom="1" rank="1"/>
  </conditionalFormatting>
  <conditionalFormatting sqref="D78:J78">
    <cfRule type="top10" dxfId="10" priority="4" bottom="1" rank="1"/>
  </conditionalFormatting>
  <conditionalFormatting sqref="D81:J81">
    <cfRule type="top10" dxfId="9" priority="3" bottom="1" rank="1"/>
  </conditionalFormatting>
  <conditionalFormatting sqref="D84:J84">
    <cfRule type="top10" dxfId="8" priority="2" bottom="1" rank="1"/>
  </conditionalFormatting>
  <conditionalFormatting sqref="D87:J87">
    <cfRule type="top10" dxfId="7" priority="1" bottom="1" rank="1"/>
  </conditionalFormatting>
  <conditionalFormatting sqref="X6:AD6 X3:AD3 X9:AD9 X12:AD12 X15:AD15 X18:AD18 X21:AD21 X24:AD24 X27:AD27 X30:AD30 X33:AD33 X36:AD36 X39:AD39 X42:AD42 X45:AD45 X48:AD48 X51:AD51 X54:AD54 X57:AD57 X60:AD60 X63:AD63 X66:AD66 X69:AD69 X72:AD72 X75:AD75 X78:AD78 X81:AD81 X84:AD84 X87:AD87">
    <cfRule type="top10" dxfId="6" priority="37" bottom="1" rank="1"/>
  </conditionalFormatting>
  <conditionalFormatting sqref="X90:AD90">
    <cfRule type="top10" dxfId="5" priority="34" rank="1"/>
    <cfRule type="top10" dxfId="4" priority="35" bottom="1" rank="1"/>
  </conditionalFormatting>
  <conditionalFormatting sqref="X91:AD91">
    <cfRule type="top10" dxfId="3" priority="32" bottom="1" rank="1"/>
    <cfRule type="top10" dxfId="2" priority="33" rank="1"/>
  </conditionalFormatting>
  <conditionalFormatting sqref="X92:AD92">
    <cfRule type="top10" dxfId="1" priority="31" bottom="1" rank="1"/>
  </conditionalFormatting>
  <conditionalFormatting sqref="X93:AD93">
    <cfRule type="top10" dxfId="0" priority="30" bottom="1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A21" workbookViewId="0">
      <selection activeCell="F38" sqref="F38"/>
    </sheetView>
  </sheetViews>
  <sheetFormatPr defaultRowHeight="14.4" x14ac:dyDescent="0.3"/>
  <cols>
    <col min="1" max="1" width="1.109375" style="2" customWidth="1"/>
    <col min="2" max="2" width="8" style="2" bestFit="1" customWidth="1"/>
    <col min="3" max="3" width="15.109375" bestFit="1" customWidth="1"/>
    <col min="4" max="4" width="15" bestFit="1" customWidth="1"/>
    <col min="5" max="5" width="14.109375" bestFit="1" customWidth="1"/>
    <col min="6" max="6" width="15" bestFit="1" customWidth="1"/>
    <col min="7" max="7" width="16" bestFit="1" customWidth="1"/>
    <col min="8" max="8" width="14.6640625" bestFit="1" customWidth="1"/>
  </cols>
  <sheetData>
    <row r="1" spans="1:8" ht="15" thickBot="1" x14ac:dyDescent="0.35">
      <c r="A1" s="26" t="s">
        <v>47</v>
      </c>
      <c r="B1" s="26"/>
      <c r="C1" s="26"/>
      <c r="D1" s="26"/>
      <c r="E1" s="26"/>
      <c r="F1" s="26"/>
      <c r="G1" s="26"/>
      <c r="H1" s="26"/>
    </row>
    <row r="2" spans="1:8" x14ac:dyDescent="0.3">
      <c r="A2" s="6"/>
      <c r="B2" s="1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50</v>
      </c>
    </row>
    <row r="3" spans="1:8" x14ac:dyDescent="0.3">
      <c r="A3" s="7"/>
      <c r="B3" s="7" t="s">
        <v>0</v>
      </c>
      <c r="C3" s="7">
        <v>8.9125840089184912E-34</v>
      </c>
      <c r="D3" s="7">
        <v>3.0338798892251631E-41</v>
      </c>
      <c r="E3" s="7">
        <v>6.1450681974567019E-46</v>
      </c>
      <c r="F3" s="7">
        <v>6.7730111648658306E-29</v>
      </c>
      <c r="G3" s="7">
        <v>4.948830823727155E-19</v>
      </c>
      <c r="H3" s="7">
        <v>2.1878285110348442E-14</v>
      </c>
    </row>
    <row r="4" spans="1:8" x14ac:dyDescent="0.3">
      <c r="A4" s="14"/>
      <c r="B4" s="20" t="s">
        <v>1</v>
      </c>
      <c r="C4" s="14">
        <v>1.6176584617083808E-12</v>
      </c>
      <c r="D4" s="14">
        <v>3.4345564496215232E-27</v>
      </c>
      <c r="E4" s="14">
        <v>8.4064851911740124E-2</v>
      </c>
      <c r="F4" s="14">
        <v>2.5336110152234233E-16</v>
      </c>
      <c r="G4" s="14">
        <v>2.8227460273788616E-22</v>
      </c>
      <c r="H4" s="14">
        <v>2.3125349270974674E-5</v>
      </c>
    </row>
    <row r="5" spans="1:8" x14ac:dyDescent="0.3">
      <c r="A5" s="14"/>
      <c r="B5" s="20" t="s">
        <v>2</v>
      </c>
      <c r="C5" s="14">
        <v>5.4403711351190799E-24</v>
      </c>
      <c r="D5" s="14">
        <v>7.3338862349386221E-17</v>
      </c>
      <c r="E5" s="14">
        <v>2.5869588941503998E-36</v>
      </c>
      <c r="F5" s="14">
        <v>8.6056317305603091E-25</v>
      </c>
      <c r="G5" s="14">
        <v>5.7290779728422147E-16</v>
      </c>
      <c r="H5" s="14">
        <v>3.6912873220898436E-11</v>
      </c>
    </row>
    <row r="6" spans="1:8" x14ac:dyDescent="0.3">
      <c r="A6" s="14"/>
      <c r="B6" s="20" t="s">
        <v>3</v>
      </c>
      <c r="C6" s="14">
        <v>3.2926697402993109E-2</v>
      </c>
      <c r="D6" s="14">
        <v>1.9223362463897921E-29</v>
      </c>
      <c r="E6" s="14">
        <v>1.1826874891545323E-42</v>
      </c>
      <c r="F6" s="14">
        <v>9.1891263787959154E-3</v>
      </c>
      <c r="G6" s="14">
        <v>6.6047695555349161E-11</v>
      </c>
      <c r="H6" s="14">
        <v>5.2574866246261872E-3</v>
      </c>
    </row>
    <row r="7" spans="1:8" x14ac:dyDescent="0.3">
      <c r="A7" s="14"/>
      <c r="B7" s="20" t="s">
        <v>4</v>
      </c>
      <c r="C7" s="14">
        <v>1.0879392686600374E-2</v>
      </c>
      <c r="D7" s="14">
        <v>2.5201505402195168E-15</v>
      </c>
      <c r="E7" s="14">
        <v>6.9567999152224075E-29</v>
      </c>
      <c r="F7" s="14">
        <v>5.7500010471062662E-3</v>
      </c>
      <c r="G7" s="14">
        <v>5.9885668931081227E-6</v>
      </c>
      <c r="H7" s="14">
        <v>0.21872670310143527</v>
      </c>
    </row>
    <row r="8" spans="1:8" x14ac:dyDescent="0.3">
      <c r="A8" s="14"/>
      <c r="B8" s="20" t="s">
        <v>5</v>
      </c>
      <c r="C8" s="14">
        <v>0.79702745948201603</v>
      </c>
      <c r="D8" s="14">
        <v>1.6866166422119417E-42</v>
      </c>
      <c r="E8" s="14">
        <v>4.4894337411227384E-47</v>
      </c>
      <c r="F8" s="14">
        <v>2.4685542037533966E-22</v>
      </c>
      <c r="G8" s="14">
        <v>7.1324169829268111E-3</v>
      </c>
      <c r="H8" s="14">
        <v>8.4967081574983926E-9</v>
      </c>
    </row>
    <row r="9" spans="1:8" x14ac:dyDescent="0.3">
      <c r="A9" s="14"/>
      <c r="B9" s="20" t="s">
        <v>6</v>
      </c>
      <c r="C9" s="14">
        <v>0.61014777470667059</v>
      </c>
      <c r="D9" s="14">
        <v>1.5807304517689522E-40</v>
      </c>
      <c r="E9" s="14">
        <v>1.3122663360638622E-44</v>
      </c>
      <c r="F9" s="14">
        <v>1.9673007459756919E-2</v>
      </c>
      <c r="G9" s="14">
        <v>5.8497228961437142E-12</v>
      </c>
      <c r="H9" s="14">
        <v>1.5536549541144145E-7</v>
      </c>
    </row>
    <row r="10" spans="1:8" x14ac:dyDescent="0.3">
      <c r="A10" s="14"/>
      <c r="B10" s="20" t="s">
        <v>7</v>
      </c>
      <c r="C10" s="14">
        <v>1.079807829567757E-13</v>
      </c>
      <c r="D10" s="14">
        <v>1.1078708115745352E-26</v>
      </c>
      <c r="E10" s="14">
        <v>1.4065548310591317E-39</v>
      </c>
      <c r="F10" s="14">
        <v>9.3019622467130074E-21</v>
      </c>
      <c r="G10" s="14">
        <v>5.2478821677046095E-3</v>
      </c>
      <c r="H10" s="14">
        <v>3.8584492561536502E-6</v>
      </c>
    </row>
    <row r="11" spans="1:8" x14ac:dyDescent="0.3">
      <c r="A11" s="14"/>
      <c r="B11" s="20" t="s">
        <v>8</v>
      </c>
      <c r="C11" s="14">
        <v>3.5740082058581292E-3</v>
      </c>
      <c r="D11" s="14">
        <v>2.7047976098696471E-26</v>
      </c>
      <c r="E11" s="14">
        <v>1.7676217592854294E-36</v>
      </c>
      <c r="F11" s="14">
        <v>0.58714444081114092</v>
      </c>
      <c r="G11" s="14">
        <v>3.1756596052794005E-13</v>
      </c>
      <c r="H11" s="14">
        <v>8.560069123553277E-7</v>
      </c>
    </row>
    <row r="12" spans="1:8" x14ac:dyDescent="0.3">
      <c r="A12" s="14"/>
      <c r="B12" s="20" t="s">
        <v>9</v>
      </c>
      <c r="C12" s="14">
        <v>5.1132502749360544E-20</v>
      </c>
      <c r="D12" s="14">
        <v>3.7297601293598636E-14</v>
      </c>
      <c r="E12" s="14">
        <v>4.4738294747056693E-6</v>
      </c>
      <c r="F12" s="14">
        <v>1.0292892414959971E-25</v>
      </c>
      <c r="G12" s="14">
        <v>6.1542496368011858E-17</v>
      </c>
      <c r="H12" s="14">
        <v>1.4495893178555172E-13</v>
      </c>
    </row>
    <row r="13" spans="1:8" x14ac:dyDescent="0.3">
      <c r="A13" s="14"/>
      <c r="B13" s="20" t="s">
        <v>10</v>
      </c>
      <c r="C13" s="14">
        <v>7.3089961066728499E-29</v>
      </c>
      <c r="D13" s="14">
        <v>2.2858668992651983E-23</v>
      </c>
      <c r="E13" s="14">
        <v>1.5346159750370143E-31</v>
      </c>
      <c r="F13" s="14">
        <v>2.5936051800618501E-19</v>
      </c>
      <c r="G13" s="14">
        <v>7.7431649185372131E-12</v>
      </c>
      <c r="H13" s="14">
        <v>9.1576358768540893E-8</v>
      </c>
    </row>
    <row r="14" spans="1:8" x14ac:dyDescent="0.3">
      <c r="A14" s="14"/>
      <c r="B14" s="20" t="s">
        <v>11</v>
      </c>
      <c r="C14" s="14">
        <v>1.3391778005385425E-15</v>
      </c>
      <c r="D14" s="14">
        <v>1.8792339490836601E-14</v>
      </c>
      <c r="E14" s="14">
        <v>5.6100321529651027E-22</v>
      </c>
      <c r="F14" s="14">
        <v>5.8525427832927012E-4</v>
      </c>
      <c r="G14" s="14">
        <v>1.2334389953892151E-7</v>
      </c>
      <c r="H14" s="14">
        <v>3.3138350535195329E-2</v>
      </c>
    </row>
    <row r="15" spans="1:8" x14ac:dyDescent="0.3">
      <c r="A15" s="14"/>
      <c r="B15" s="20" t="s">
        <v>12</v>
      </c>
      <c r="C15" s="14">
        <v>1.0972314674436337E-3</v>
      </c>
      <c r="D15" s="14">
        <v>6.9885863645532031E-4</v>
      </c>
      <c r="E15" s="14">
        <v>1.8081227077004279E-8</v>
      </c>
      <c r="F15" s="14">
        <v>3.6026539711839598E-8</v>
      </c>
      <c r="G15" s="14">
        <v>1.0559721047289001E-4</v>
      </c>
      <c r="H15" s="14">
        <v>1.1179111672856295E-2</v>
      </c>
    </row>
    <row r="16" spans="1:8" x14ac:dyDescent="0.3">
      <c r="A16" s="14"/>
      <c r="B16" s="20" t="s">
        <v>13</v>
      </c>
      <c r="C16" s="14">
        <v>1.1861258673534558E-5</v>
      </c>
      <c r="D16" s="14">
        <v>1.9748300697349712E-12</v>
      </c>
      <c r="E16" s="14">
        <v>1.8054433356148452E-19</v>
      </c>
      <c r="F16" s="14">
        <v>5.7655033838340033E-15</v>
      </c>
      <c r="G16" s="14">
        <v>3.2766029347787167E-3</v>
      </c>
      <c r="H16" s="14">
        <v>2.0179054227879872E-11</v>
      </c>
    </row>
    <row r="17" spans="1:8" x14ac:dyDescent="0.3">
      <c r="A17" s="14"/>
      <c r="B17" s="20" t="s">
        <v>14</v>
      </c>
      <c r="C17" s="14">
        <v>3.2030773584388E-7</v>
      </c>
      <c r="D17" s="14">
        <v>1.1129532370940767E-3</v>
      </c>
      <c r="E17" s="14">
        <v>5.3142435791975582E-23</v>
      </c>
      <c r="F17" s="14">
        <v>0.11528621679582396</v>
      </c>
      <c r="G17" s="14">
        <v>7.8426294311766953E-2</v>
      </c>
      <c r="H17" s="14">
        <v>7.4620619330178314E-2</v>
      </c>
    </row>
    <row r="18" spans="1:8" x14ac:dyDescent="0.3">
      <c r="A18" s="14"/>
      <c r="B18" s="20" t="s">
        <v>15</v>
      </c>
      <c r="C18" s="14">
        <v>5.3334846911651105E-4</v>
      </c>
      <c r="D18" s="14">
        <v>1.4314455079843567E-11</v>
      </c>
      <c r="E18" s="14">
        <v>2.8302828025950487E-5</v>
      </c>
      <c r="F18" s="14">
        <v>3.2842035590133975E-2</v>
      </c>
      <c r="G18" s="14">
        <v>0.59044660032602181</v>
      </c>
      <c r="H18" s="14">
        <v>2.3089186651125766E-2</v>
      </c>
    </row>
    <row r="19" spans="1:8" x14ac:dyDescent="0.3">
      <c r="A19" s="14"/>
      <c r="B19" s="20" t="s">
        <v>16</v>
      </c>
      <c r="C19" s="14">
        <v>1.9394023533430718E-7</v>
      </c>
      <c r="D19" s="14">
        <v>4.4459387529178562E-8</v>
      </c>
      <c r="E19" s="14">
        <v>2.1487720580222188E-12</v>
      </c>
      <c r="F19" s="14">
        <v>5.23451399997905E-4</v>
      </c>
      <c r="G19" s="14">
        <v>2.9256225882884628E-5</v>
      </c>
      <c r="H19" s="14">
        <v>5.5689902705939575E-5</v>
      </c>
    </row>
    <row r="20" spans="1:8" x14ac:dyDescent="0.3">
      <c r="A20" s="14"/>
      <c r="B20" s="20" t="s">
        <v>17</v>
      </c>
      <c r="C20" s="14">
        <v>1.0440839097909398E-3</v>
      </c>
      <c r="D20" s="14">
        <v>3.1948180413150892E-15</v>
      </c>
      <c r="E20" s="14">
        <v>4.2873846635871055E-21</v>
      </c>
      <c r="F20" s="14">
        <v>6.6727135549485996E-5</v>
      </c>
      <c r="G20" s="14">
        <v>1.1882283862045059E-7</v>
      </c>
      <c r="H20" s="14">
        <v>2.7889463047374568E-7</v>
      </c>
    </row>
    <row r="21" spans="1:8" x14ac:dyDescent="0.3">
      <c r="A21" s="14"/>
      <c r="B21" s="20" t="s">
        <v>18</v>
      </c>
      <c r="C21" s="14">
        <v>0.83530539116471569</v>
      </c>
      <c r="D21" s="14">
        <v>1.428306291184271E-4</v>
      </c>
      <c r="E21" s="14">
        <v>2.4305431576307752E-10</v>
      </c>
      <c r="F21" s="14">
        <v>1.5625147199629849E-5</v>
      </c>
      <c r="G21" s="14">
        <v>0.15451960829860611</v>
      </c>
      <c r="H21" s="14">
        <v>0.43157191429018293</v>
      </c>
    </row>
    <row r="22" spans="1:8" x14ac:dyDescent="0.3">
      <c r="A22" s="14"/>
      <c r="B22" s="20" t="s">
        <v>19</v>
      </c>
      <c r="C22" s="14">
        <v>7.8552643532623728E-2</v>
      </c>
      <c r="D22" s="14">
        <v>1.0453680657589135E-19</v>
      </c>
      <c r="E22" s="14">
        <v>3.8764891552741444E-30</v>
      </c>
      <c r="F22" s="14">
        <v>7.7290633601245088E-8</v>
      </c>
      <c r="G22" s="14">
        <v>5.7128526101235777E-6</v>
      </c>
      <c r="H22" s="14">
        <v>8.6748707708842215E-2</v>
      </c>
    </row>
    <row r="23" spans="1:8" x14ac:dyDescent="0.3">
      <c r="A23" s="14"/>
      <c r="B23" s="20" t="s">
        <v>20</v>
      </c>
      <c r="C23" s="14">
        <v>4.2794788128127672E-5</v>
      </c>
      <c r="D23" s="14">
        <v>2.0355942102316073E-18</v>
      </c>
      <c r="E23" s="14">
        <v>1.0083937062627619E-15</v>
      </c>
      <c r="F23" s="14">
        <v>0.18650566078591491</v>
      </c>
      <c r="G23" s="14">
        <v>7.6297403193010737E-3</v>
      </c>
      <c r="H23" s="14">
        <v>1.208099029090597E-11</v>
      </c>
    </row>
    <row r="24" spans="1:8" x14ac:dyDescent="0.3">
      <c r="A24" s="14"/>
      <c r="B24" s="20" t="s">
        <v>21</v>
      </c>
      <c r="C24" s="14">
        <v>0.51771251518324857</v>
      </c>
      <c r="D24" s="14">
        <v>2.3650570194447842E-17</v>
      </c>
      <c r="E24" s="14">
        <v>3.0335673075734439E-9</v>
      </c>
      <c r="F24" s="14">
        <v>4.887012499851633E-14</v>
      </c>
      <c r="G24" s="14">
        <v>1.4204160454991762E-17</v>
      </c>
      <c r="H24" s="14">
        <v>4.5825654008025709E-26</v>
      </c>
    </row>
    <row r="25" spans="1:8" x14ac:dyDescent="0.3">
      <c r="A25" s="14"/>
      <c r="B25" s="20" t="s">
        <v>22</v>
      </c>
      <c r="C25" s="14">
        <v>1.9740419632694173E-14</v>
      </c>
      <c r="D25" s="14">
        <v>2.5234774139509571E-17</v>
      </c>
      <c r="E25" s="14">
        <v>1.1345457696515476E-18</v>
      </c>
      <c r="F25" s="14">
        <v>7.8407985224463935E-11</v>
      </c>
      <c r="G25" s="14">
        <v>3.0464814868895596E-17</v>
      </c>
      <c r="H25" s="14">
        <v>1.9073396662421709E-23</v>
      </c>
    </row>
    <row r="26" spans="1:8" x14ac:dyDescent="0.3">
      <c r="A26" s="14"/>
      <c r="B26" s="20" t="s">
        <v>23</v>
      </c>
      <c r="C26" s="14">
        <v>7.1927650151745658E-19</v>
      </c>
      <c r="D26" s="14">
        <v>1.4523447554225846E-32</v>
      </c>
      <c r="E26" s="14">
        <v>8.6995236419381644E-28</v>
      </c>
      <c r="F26" s="14">
        <v>3.7396537031670513E-19</v>
      </c>
      <c r="G26" s="14">
        <v>5.3825098979873167E-19</v>
      </c>
      <c r="H26" s="14">
        <v>1.8985612203327431E-15</v>
      </c>
    </row>
    <row r="27" spans="1:8" x14ac:dyDescent="0.3">
      <c r="A27" s="14"/>
      <c r="B27" s="20" t="s">
        <v>24</v>
      </c>
      <c r="C27" s="14">
        <v>2.9937427369185503E-7</v>
      </c>
      <c r="D27" s="14">
        <v>0.11913675326253936</v>
      </c>
      <c r="E27" s="14">
        <v>9.7018479944218282E-24</v>
      </c>
      <c r="F27" s="14">
        <v>0.81110239451365884</v>
      </c>
      <c r="G27" s="14">
        <v>0.49004715394233178</v>
      </c>
      <c r="H27" s="14">
        <v>1.6523733119329329E-4</v>
      </c>
    </row>
    <row r="28" spans="1:8" x14ac:dyDescent="0.3">
      <c r="A28" s="14"/>
      <c r="B28" s="20" t="s">
        <v>25</v>
      </c>
      <c r="C28" s="14">
        <v>1.1133698380022453E-4</v>
      </c>
      <c r="D28" s="14">
        <v>8.8528721439706E-17</v>
      </c>
      <c r="E28" s="14">
        <v>5.285961855502729E-13</v>
      </c>
      <c r="F28" s="14">
        <v>5.6757231364854553E-13</v>
      </c>
      <c r="G28" s="14">
        <v>5.9572546844612747E-16</v>
      </c>
      <c r="H28" s="14">
        <v>1.5466098244876332E-15</v>
      </c>
    </row>
    <row r="29" spans="1:8" x14ac:dyDescent="0.3">
      <c r="A29" s="14"/>
      <c r="B29" s="20" t="s">
        <v>26</v>
      </c>
      <c r="C29" s="14">
        <v>1.0541795190702879E-31</v>
      </c>
      <c r="D29" s="14">
        <v>6.5742730096244647E-30</v>
      </c>
      <c r="E29" s="14">
        <v>7.1179207096336159E-33</v>
      </c>
      <c r="F29" s="14">
        <v>4.188231212460026E-27</v>
      </c>
      <c r="G29" s="14">
        <v>9.2407491955776308E-18</v>
      </c>
      <c r="H29" s="14">
        <v>2.7907533189450231E-19</v>
      </c>
    </row>
    <row r="30" spans="1:8" x14ac:dyDescent="0.3">
      <c r="A30" s="14"/>
      <c r="B30" s="20" t="s">
        <v>27</v>
      </c>
      <c r="C30" s="14">
        <v>1.9537622654162986E-4</v>
      </c>
      <c r="D30" s="14">
        <v>0.47200242841435769</v>
      </c>
      <c r="E30" s="14">
        <v>2.62209925729519E-2</v>
      </c>
      <c r="F30" s="14">
        <v>3.1079879772493497E-11</v>
      </c>
      <c r="G30" s="14">
        <v>0.90968276628240241</v>
      </c>
      <c r="H30" s="14">
        <v>3.1334219101629725E-6</v>
      </c>
    </row>
    <row r="31" spans="1:8" x14ac:dyDescent="0.3">
      <c r="A31" s="8"/>
      <c r="B31" s="8" t="s">
        <v>28</v>
      </c>
      <c r="C31" s="8">
        <v>1.4631098141653347E-10</v>
      </c>
      <c r="D31" s="8">
        <v>1.0105127279982785E-17</v>
      </c>
      <c r="E31" s="8">
        <v>1.7257344539746962E-18</v>
      </c>
      <c r="F31" s="8">
        <v>1.7701768591210837E-2</v>
      </c>
      <c r="G31" s="8">
        <v>8.459554512963632E-9</v>
      </c>
      <c r="H31" s="8">
        <v>8.5772036860649622E-6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sqref="A1:F30"/>
    </sheetView>
  </sheetViews>
  <sheetFormatPr defaultRowHeight="14.4" x14ac:dyDescent="0.3"/>
  <cols>
    <col min="1" max="6" width="2" customWidth="1"/>
  </cols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6" x14ac:dyDescent="0.3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</row>
    <row r="23" spans="1:6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Conclusions</vt:lpstr>
      <vt:lpstr>P-Value</vt:lpstr>
      <vt:lpstr>null Hypothesis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Mohammad Mahdi Hashemi</cp:lastModifiedBy>
  <dcterms:modified xsi:type="dcterms:W3CDTF">2024-08-25T17:09:28Z</dcterms:modified>
</cp:coreProperties>
</file>