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22\"/>
    </mc:Choice>
  </mc:AlternateContent>
  <xr:revisionPtr revIDLastSave="0" documentId="13_ncr:1_{9D9D7CA4-6F9E-4FFC-ABB8-36A051EBCEEC}" xr6:coauthVersionLast="47" xr6:coauthVersionMax="47" xr10:uidLastSave="{00000000-0000-0000-0000-000000000000}"/>
  <bookViews>
    <workbookView xWindow="22932" yWindow="204" windowWidth="17016" windowHeight="1209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8" i="1" l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3" i="1"/>
  <c r="S33" i="1"/>
  <c r="R33" i="1"/>
  <c r="Q33" i="1"/>
  <c r="AA33" i="1" s="1"/>
  <c r="P33" i="1"/>
  <c r="O33" i="1"/>
  <c r="N33" i="1"/>
  <c r="M33" i="1"/>
  <c r="L33" i="1"/>
  <c r="T32" i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Q14" i="1"/>
  <c r="P14" i="1"/>
  <c r="O14" i="1"/>
  <c r="N14" i="1"/>
  <c r="M14" i="1"/>
  <c r="L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AA21" i="1" l="1"/>
  <c r="Y24" i="1"/>
  <c r="AC6" i="1"/>
  <c r="X12" i="1"/>
  <c r="AA18" i="1"/>
  <c r="AA9" i="1"/>
  <c r="AC3" i="1"/>
  <c r="AC12" i="1"/>
  <c r="AC18" i="1"/>
  <c r="AA27" i="1"/>
  <c r="Z9" i="1"/>
  <c r="AA15" i="1"/>
  <c r="Z24" i="1"/>
  <c r="AA30" i="1"/>
  <c r="Z36" i="1"/>
  <c r="AD15" i="1"/>
  <c r="AB30" i="1"/>
  <c r="AB18" i="1"/>
  <c r="AC27" i="1"/>
  <c r="Z33" i="1"/>
  <c r="AA3" i="1"/>
  <c r="AC36" i="1"/>
  <c r="AD3" i="1"/>
  <c r="AC15" i="1"/>
  <c r="AC24" i="1"/>
  <c r="AD30" i="1"/>
  <c r="X27" i="1"/>
  <c r="AA6" i="1"/>
  <c r="AD6" i="1"/>
  <c r="Z21" i="1"/>
  <c r="AB33" i="1"/>
  <c r="X36" i="1"/>
  <c r="AC30" i="1"/>
  <c r="Y36" i="1"/>
  <c r="Z12" i="1"/>
  <c r="AD18" i="1"/>
  <c r="Y3" i="1"/>
  <c r="AA12" i="1"/>
  <c r="AC21" i="1"/>
  <c r="Y27" i="1"/>
  <c r="AC33" i="1"/>
  <c r="AA36" i="1"/>
  <c r="Z3" i="1"/>
  <c r="X6" i="1"/>
  <c r="AD9" i="1"/>
  <c r="AB12" i="1"/>
  <c r="Z15" i="1"/>
  <c r="X18" i="1"/>
  <c r="AD21" i="1"/>
  <c r="AB24" i="1"/>
  <c r="Z27" i="1"/>
  <c r="X30" i="1"/>
  <c r="AD33" i="1"/>
  <c r="AB36" i="1"/>
  <c r="Y6" i="1"/>
  <c r="Y18" i="1"/>
  <c r="Y30" i="1"/>
  <c r="X3" i="1"/>
  <c r="X15" i="1"/>
  <c r="AA24" i="1"/>
  <c r="Z6" i="1"/>
  <c r="X9" i="1"/>
  <c r="Z18" i="1"/>
  <c r="AD24" i="1"/>
  <c r="Z30" i="1"/>
  <c r="AD36" i="1"/>
  <c r="Y9" i="1"/>
  <c r="Y33" i="1"/>
  <c r="Y12" i="1"/>
  <c r="AB9" i="1"/>
  <c r="AB21" i="1"/>
  <c r="AC9" i="1"/>
  <c r="Y15" i="1"/>
  <c r="AB3" i="1"/>
  <c r="AD12" i="1"/>
  <c r="AB15" i="1"/>
  <c r="X21" i="1"/>
  <c r="AB27" i="1"/>
  <c r="X33" i="1"/>
  <c r="Y21" i="1"/>
  <c r="AB6" i="1"/>
  <c r="X24" i="1"/>
  <c r="AD27" i="1"/>
  <c r="AA41" i="1" l="1"/>
  <c r="AD39" i="1"/>
  <c r="AC41" i="1"/>
  <c r="AB41" i="1"/>
  <c r="AB39" i="1"/>
  <c r="AD41" i="1"/>
  <c r="X39" i="1"/>
  <c r="X41" i="1"/>
  <c r="AC39" i="1"/>
  <c r="Y39" i="1"/>
  <c r="Y41" i="1"/>
  <c r="AA39" i="1"/>
  <c r="Z41" i="1"/>
  <c r="Z39" i="1"/>
  <c r="Y40" i="1" l="1"/>
  <c r="X42" i="1"/>
  <c r="Z40" i="1"/>
  <c r="AB40" i="1"/>
  <c r="X40" i="1"/>
  <c r="AD42" i="1"/>
  <c r="AB42" i="1"/>
  <c r="Y42" i="1"/>
  <c r="AA42" i="1"/>
  <c r="AC42" i="1"/>
  <c r="Z42" i="1"/>
  <c r="AA40" i="1"/>
  <c r="AC40" i="1"/>
  <c r="AD40" i="1"/>
</calcChain>
</file>

<file path=xl/sharedStrings.xml><?xml version="1.0" encoding="utf-8"?>
<sst xmlns="http://schemas.openxmlformats.org/spreadsheetml/2006/main" count="152" uniqueCount="39">
  <si>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</si>
  <si>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</si>
  <si>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</si>
  <si>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</si>
  <si>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</si>
  <si>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</si>
  <si>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</si>
  <si>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</si>
  <si>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</si>
  <si>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</si>
  <si>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</si>
  <si>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</si>
  <si>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Mean</t>
  </si>
  <si>
    <t>Std</t>
  </si>
  <si>
    <t>CPU</t>
  </si>
  <si>
    <t>OLOA</t>
  </si>
  <si>
    <t>LOA</t>
  </si>
  <si>
    <t>GSA</t>
  </si>
  <si>
    <t>PSO</t>
  </si>
  <si>
    <t>GA</t>
  </si>
  <si>
    <t>WOA</t>
  </si>
  <si>
    <t>Functions</t>
  </si>
  <si>
    <t>Mesure</t>
  </si>
  <si>
    <t>Function</t>
  </si>
  <si>
    <t>Comparison of optimization results for the CEC benchmark functions 2022 (10 Dim)</t>
  </si>
  <si>
    <t>OLOA versus LOA</t>
  </si>
  <si>
    <t>OLOA versus PSO</t>
  </si>
  <si>
    <t>OLOA versus GA</t>
  </si>
  <si>
    <t>OLOA versus GSA</t>
  </si>
  <si>
    <t>OLOA versus WOA</t>
  </si>
  <si>
    <t>P-value of the T-test analysis for the CEC benchmark functions 2022 (10 Dim)</t>
  </si>
  <si>
    <t>OLOA versus SSA</t>
  </si>
  <si>
    <t>SSA</t>
  </si>
  <si>
    <t>Total Best Result</t>
  </si>
  <si>
    <t>4\12</t>
  </si>
  <si>
    <t>0\12</t>
  </si>
  <si>
    <t>1\12</t>
  </si>
  <si>
    <t>3\12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</si>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</sst>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1" fontId="1" fillId="0" borderId="3" xfId="0" applyNumberFormat="1" applyFont="1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11" fontId="1" fillId="0" borderId="4" xfId="0" applyNumberFormat="1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L2:T38" totalsRowShown="0" headerRowDxfId="31" dataDxfId="30">
  <autoFilter ref="L2:T38" xr:uid="{00000000-0009-0000-0100-000001000000}"/>
  <tableColumns count="9">
    <tableColumn id="1" xr3:uid="{00000000-0010-0000-0000-000001000000}" name="Functions" dataDxfId="29">
      <calculatedColumnFormula>B3</calculatedColumnFormula>
    </tableColumn>
    <tableColumn id="2" xr3:uid="{00000000-0010-0000-0000-000002000000}" name="Mesure" dataDxfId="28">
      <calculatedColumnFormula>C3</calculatedColumnFormula>
    </tableColumn>
    <tableColumn id="3" xr3:uid="{00000000-0010-0000-0000-000003000000}" name="OLOA" dataDxfId="27">
      <calculatedColumnFormula>D3</calculatedColumnFormula>
    </tableColumn>
    <tableColumn id="4" xr3:uid="{00000000-0010-0000-0000-000004000000}" name="LOA" dataDxfId="26">
      <calculatedColumnFormula>E3</calculatedColumnFormula>
    </tableColumn>
    <tableColumn id="6" xr3:uid="{00000000-0010-0000-0000-000006000000}" name="PSO" dataDxfId="25">
      <calculatedColumnFormula>F3</calculatedColumnFormula>
    </tableColumn>
    <tableColumn id="7" xr3:uid="{00000000-0010-0000-0000-000007000000}" name="GA" dataDxfId="24">
      <calculatedColumnFormula>G3</calculatedColumnFormula>
    </tableColumn>
    <tableColumn id="9" xr3:uid="{00000000-0010-0000-0000-000009000000}" name="GSA" dataDxfId="23">
      <calculatedColumnFormula>H3</calculatedColumnFormula>
    </tableColumn>
    <tableColumn id="10" xr3:uid="{00000000-0010-0000-0000-00000A000000}" name="WOA" dataDxfId="22">
      <calculatedColumnFormula>I3</calculatedColumnFormula>
    </tableColumn>
    <tableColumn id="5" xr3:uid="{00000000-0010-0000-0000-000005000000}" name="SSA" dataDxfId="21">
      <calculatedColumnFormula>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abSelected="1" workbookViewId="0">
      <selection activeCell="F44" sqref="F44"/>
    </sheetView>
  </sheetViews>
  <sheetFormatPr defaultRowHeight="14.4" x14ac:dyDescent="0.3"/>
  <cols>
    <col min="1" max="1" width="1.109375" style="2" customWidth="1"/>
    <col min="2" max="2" width="8.77734375" style="2" bestFit="1" customWidth="1"/>
    <col min="3" max="3" width="5.6640625" style="2" bestFit="1" customWidth="1"/>
    <col min="4" max="9" width="8.5546875" style="2" bestFit="1" customWidth="1"/>
    <col min="10" max="10" width="8.5546875" style="2" customWidth="1"/>
    <col min="11" max="11" width="8.88671875" style="2" customWidth="1"/>
    <col min="12" max="12" width="11" style="2" customWidth="1"/>
    <col min="13" max="13" width="9.21875" style="2" customWidth="1"/>
    <col min="14" max="20" width="8.88671875" style="2" customWidth="1"/>
    <col min="21" max="21" width="8.88671875" style="2"/>
    <col min="22" max="22" width="8.77734375" style="2" bestFit="1" customWidth="1"/>
    <col min="23" max="23" width="7.109375" style="2" bestFit="1" customWidth="1"/>
    <col min="24" max="24" width="5.6640625" style="2" bestFit="1" customWidth="1"/>
    <col min="25" max="28" width="4.5546875" style="2" bestFit="1" customWidth="1"/>
    <col min="29" max="29" width="5.21875" style="2" bestFit="1" customWidth="1"/>
    <col min="30" max="30" width="4.5546875" style="2" bestFit="1" customWidth="1"/>
    <col min="31" max="16384" width="8.88671875" style="2"/>
  </cols>
  <sheetData>
    <row r="1" spans="1:30" ht="15" thickBot="1" x14ac:dyDescent="0.35">
      <c r="A1" s="23" t="s">
        <v>24</v>
      </c>
      <c r="B1" s="23"/>
      <c r="C1" s="23"/>
      <c r="D1" s="23"/>
      <c r="E1" s="23"/>
      <c r="F1" s="23"/>
      <c r="G1" s="23"/>
      <c r="H1" s="23"/>
      <c r="I1" s="23"/>
      <c r="J1" s="23"/>
    </row>
    <row r="2" spans="1:30" x14ac:dyDescent="0.3">
      <c r="A2" s="7"/>
      <c r="B2" s="12" t="s">
        <v>21</v>
      </c>
      <c r="C2" s="12"/>
      <c r="D2" s="7" t="s">
        <v>15</v>
      </c>
      <c r="E2" s="7" t="s">
        <v>16</v>
      </c>
      <c r="F2" s="7" t="s">
        <v>18</v>
      </c>
      <c r="G2" s="7" t="s">
        <v>19</v>
      </c>
      <c r="H2" s="7" t="s">
        <v>17</v>
      </c>
      <c r="I2" s="7" t="s">
        <v>20</v>
      </c>
      <c r="J2" s="7" t="s">
        <v>32</v>
      </c>
      <c r="L2" s="1" t="s">
        <v>21</v>
      </c>
      <c r="M2" s="1" t="s">
        <v>22</v>
      </c>
      <c r="N2" s="2" t="s">
        <v>15</v>
      </c>
      <c r="O2" s="2" t="s">
        <v>16</v>
      </c>
      <c r="P2" s="2" t="s">
        <v>18</v>
      </c>
      <c r="Q2" s="2" t="s">
        <v>19</v>
      </c>
      <c r="R2" s="2" t="s">
        <v>17</v>
      </c>
      <c r="S2" s="2" t="s">
        <v>20</v>
      </c>
      <c r="T2" s="1" t="s">
        <v>32</v>
      </c>
      <c r="V2" s="1" t="s">
        <v>21</v>
      </c>
      <c r="W2" s="1" t="s">
        <v>22</v>
      </c>
      <c r="X2" s="2" t="s">
        <v>15</v>
      </c>
      <c r="Y2" s="2" t="s">
        <v>16</v>
      </c>
      <c r="Z2" s="2" t="s">
        <v>18</v>
      </c>
      <c r="AA2" s="2" t="s">
        <v>19</v>
      </c>
      <c r="AB2" s="2" t="s">
        <v>17</v>
      </c>
      <c r="AC2" s="2" t="s">
        <v>20</v>
      </c>
      <c r="AD2" s="1" t="s">
        <v>32</v>
      </c>
    </row>
    <row r="3" spans="1:30" x14ac:dyDescent="0.3">
      <c r="A3" s="3"/>
      <c r="B3" s="20" t="s">
        <v>0</v>
      </c>
      <c r="C3" s="3" t="s">
        <v>12</v>
      </c>
      <c r="D3" s="15">
        <v>413.79834085533838</v>
      </c>
      <c r="E3" s="15">
        <v>12246.917386262885</v>
      </c>
      <c r="F3" s="15">
        <v>23341.237253842632</v>
      </c>
      <c r="G3" s="15">
        <v>11890867.067541897</v>
      </c>
      <c r="H3" s="15">
        <v>10171.193602580955</v>
      </c>
      <c r="I3" s="15">
        <v>28774.822196979461</v>
      </c>
      <c r="J3" s="15">
        <v>3507.0713750220184</v>
      </c>
      <c r="L3" s="2" t="str">
        <f t="shared" ref="L3:L38" si="0">B3</f>
        <v>F1</v>
      </c>
      <c r="M3" s="3" t="str">
        <f t="shared" ref="M3:M38" si="1">C3</f>
        <v>Mean</v>
      </c>
      <c r="N3" s="4">
        <f t="shared" ref="N3:N38" si="2">D3</f>
        <v>413.79834085533838</v>
      </c>
      <c r="O3" s="4">
        <f t="shared" ref="O3:O38" si="3">E3</f>
        <v>12246.917386262885</v>
      </c>
      <c r="P3" s="4">
        <f t="shared" ref="P3:P38" si="4">F3</f>
        <v>23341.237253842632</v>
      </c>
      <c r="Q3" s="4">
        <f t="shared" ref="Q3:Q38" si="5">G3</f>
        <v>11890867.067541897</v>
      </c>
      <c r="R3" s="4">
        <f t="shared" ref="R3:R38" si="6">H3</f>
        <v>10171.193602580955</v>
      </c>
      <c r="S3" s="4">
        <f t="shared" ref="S3:T38" si="7">I3</f>
        <v>28774.822196979461</v>
      </c>
      <c r="T3" s="4">
        <f t="shared" si="7"/>
        <v>3507.0713750220184</v>
      </c>
      <c r="V3" s="20" t="s">
        <v>0</v>
      </c>
      <c r="W3" s="3" t="s">
        <v>12</v>
      </c>
      <c r="X3" s="2">
        <f>_xlfn.RANK.EQ(Table1[[#This Row],[OLOA]],Table1[[#This Row],[OLOA]:[SSA]],1)</f>
        <v>1</v>
      </c>
      <c r="Y3" s="2">
        <f>_xlfn.RANK.EQ(Table1[[#This Row],[LOA]],Table1[[#This Row],[OLOA]:[SSA]],1)</f>
        <v>4</v>
      </c>
      <c r="Z3" s="2">
        <f>_xlfn.RANK.EQ(Table1[[#This Row],[PSO]],Table1[[#This Row],[OLOA]:[SSA]],1)</f>
        <v>5</v>
      </c>
      <c r="AA3" s="2">
        <f>_xlfn.RANK.EQ(Table1[[#This Row],[GA]],Table1[[#This Row],[OLOA]:[SSA]],1)</f>
        <v>7</v>
      </c>
      <c r="AB3" s="2">
        <f>_xlfn.RANK.EQ(Table1[[#This Row],[GSA]],Table1[[#This Row],[OLOA]:[SSA]],1)</f>
        <v>3</v>
      </c>
      <c r="AC3" s="2">
        <f>_xlfn.RANK.EQ(Table1[[#This Row],[WOA]],Table1[[#This Row],[OLOA]:[SSA]],1)</f>
        <v>6</v>
      </c>
      <c r="AD3" s="2">
        <f>_xlfn.RANK.EQ(Table1[[#This Row],[SSA]],Table1[[#This Row],[OLOA]:[SSA]],1)</f>
        <v>2</v>
      </c>
    </row>
    <row r="4" spans="1:30" ht="14.4" customHeight="1" x14ac:dyDescent="0.3">
      <c r="A4" s="10"/>
      <c r="B4" s="21"/>
      <c r="C4" s="10" t="s">
        <v>13</v>
      </c>
      <c r="D4" s="16">
        <v>348.63025944634285</v>
      </c>
      <c r="E4" s="16">
        <v>7155.8779452985009</v>
      </c>
      <c r="F4" s="16">
        <v>10606.377516887631</v>
      </c>
      <c r="G4" s="16">
        <v>55957414.295073435</v>
      </c>
      <c r="H4" s="16">
        <v>2217.2572472433303</v>
      </c>
      <c r="I4" s="16">
        <v>11704.189654378919</v>
      </c>
      <c r="J4" s="16">
        <v>1908.6172924456682</v>
      </c>
      <c r="L4" s="2">
        <f t="shared" si="0"/>
        <v>0</v>
      </c>
      <c r="M4" s="5" t="str">
        <f t="shared" si="1"/>
        <v>Std</v>
      </c>
      <c r="N4" s="6">
        <f t="shared" si="2"/>
        <v>348.63025944634285</v>
      </c>
      <c r="O4" s="6">
        <f t="shared" si="3"/>
        <v>7155.8779452985009</v>
      </c>
      <c r="P4" s="6">
        <f t="shared" si="4"/>
        <v>10606.377516887631</v>
      </c>
      <c r="Q4" s="6">
        <f t="shared" si="5"/>
        <v>55957414.295073435</v>
      </c>
      <c r="R4" s="6">
        <f t="shared" si="6"/>
        <v>2217.2572472433303</v>
      </c>
      <c r="S4" s="6">
        <f t="shared" si="7"/>
        <v>11704.189654378919</v>
      </c>
      <c r="T4" s="6">
        <f t="shared" si="7"/>
        <v>1908.6172924456682</v>
      </c>
      <c r="V4" s="24"/>
      <c r="W4" s="5" t="s">
        <v>13</v>
      </c>
    </row>
    <row r="5" spans="1:30" ht="14.4" customHeight="1" x14ac:dyDescent="0.3">
      <c r="A5" s="10"/>
      <c r="B5" s="22"/>
      <c r="C5" s="7" t="s">
        <v>14</v>
      </c>
      <c r="D5" s="17">
        <v>0.27864583333333331</v>
      </c>
      <c r="E5" s="17">
        <v>0.18072916666666666</v>
      </c>
      <c r="F5" s="17">
        <v>0.33072916666666669</v>
      </c>
      <c r="G5" s="17">
        <v>0.48645833333333333</v>
      </c>
      <c r="H5" s="17">
        <v>0.81874999999999998</v>
      </c>
      <c r="I5" s="17">
        <v>0.36822916666666666</v>
      </c>
      <c r="J5" s="17">
        <v>0.23281250000000001</v>
      </c>
      <c r="L5" s="2">
        <f t="shared" si="0"/>
        <v>0</v>
      </c>
      <c r="M5" s="7" t="str">
        <f t="shared" si="1"/>
        <v>CPU</v>
      </c>
      <c r="N5" s="8">
        <f t="shared" si="2"/>
        <v>0.27864583333333331</v>
      </c>
      <c r="O5" s="8">
        <f t="shared" si="3"/>
        <v>0.18072916666666666</v>
      </c>
      <c r="P5" s="8">
        <f t="shared" si="4"/>
        <v>0.33072916666666669</v>
      </c>
      <c r="Q5" s="8">
        <f t="shared" si="5"/>
        <v>0.48645833333333333</v>
      </c>
      <c r="R5" s="8">
        <f t="shared" si="6"/>
        <v>0.81874999999999998</v>
      </c>
      <c r="S5" s="8">
        <f t="shared" si="7"/>
        <v>0.36822916666666666</v>
      </c>
      <c r="T5" s="8">
        <f t="shared" si="7"/>
        <v>0.23281250000000001</v>
      </c>
      <c r="V5" s="22"/>
      <c r="W5" s="7" t="s">
        <v>14</v>
      </c>
    </row>
    <row r="6" spans="1:30" x14ac:dyDescent="0.3">
      <c r="A6" s="10"/>
      <c r="B6" s="20" t="s">
        <v>1</v>
      </c>
      <c r="C6" s="3" t="s">
        <v>12</v>
      </c>
      <c r="D6" s="15">
        <v>420.14267476539197</v>
      </c>
      <c r="E6" s="15">
        <v>1587.9861955875297</v>
      </c>
      <c r="F6" s="15">
        <v>548.94728547304226</v>
      </c>
      <c r="G6" s="15">
        <v>4002.9462496568954</v>
      </c>
      <c r="H6" s="15">
        <v>452.5158107538735</v>
      </c>
      <c r="I6" s="15">
        <v>486.09439077189978</v>
      </c>
      <c r="J6" s="15">
        <v>437.9239657784189</v>
      </c>
      <c r="L6" s="2" t="str">
        <f t="shared" si="0"/>
        <v>F2</v>
      </c>
      <c r="M6" s="3" t="str">
        <f t="shared" si="1"/>
        <v>Mean</v>
      </c>
      <c r="N6" s="4">
        <f t="shared" si="2"/>
        <v>420.14267476539197</v>
      </c>
      <c r="O6" s="4">
        <f t="shared" si="3"/>
        <v>1587.9861955875297</v>
      </c>
      <c r="P6" s="4">
        <f t="shared" si="4"/>
        <v>548.94728547304226</v>
      </c>
      <c r="Q6" s="4">
        <f t="shared" si="5"/>
        <v>4002.9462496568954</v>
      </c>
      <c r="R6" s="4">
        <f t="shared" si="6"/>
        <v>452.5158107538735</v>
      </c>
      <c r="S6" s="4">
        <f t="shared" si="7"/>
        <v>486.09439077189978</v>
      </c>
      <c r="T6" s="4">
        <f t="shared" si="7"/>
        <v>437.9239657784189</v>
      </c>
      <c r="V6" s="20" t="s">
        <v>1</v>
      </c>
      <c r="W6" s="3" t="s">
        <v>12</v>
      </c>
      <c r="X6" s="2">
        <f>_xlfn.RANK.EQ(Table1[[#This Row],[OLOA]],Table1[[#This Row],[OLOA]:[SSA]],1)</f>
        <v>1</v>
      </c>
      <c r="Y6" s="2">
        <f>_xlfn.RANK.EQ(Table1[[#This Row],[LOA]],Table1[[#This Row],[OLOA]:[SSA]],1)</f>
        <v>6</v>
      </c>
      <c r="Z6" s="2">
        <f>_xlfn.RANK.EQ(Table1[[#This Row],[PSO]],Table1[[#This Row],[OLOA]:[SSA]],1)</f>
        <v>5</v>
      </c>
      <c r="AA6" s="2">
        <f>_xlfn.RANK.EQ(Table1[[#This Row],[GA]],Table1[[#This Row],[OLOA]:[SSA]],1)</f>
        <v>7</v>
      </c>
      <c r="AB6" s="2">
        <f>_xlfn.RANK.EQ(Table1[[#This Row],[GSA]],Table1[[#This Row],[OLOA]:[SSA]],1)</f>
        <v>3</v>
      </c>
      <c r="AC6" s="2">
        <f>_xlfn.RANK.EQ(Table1[[#This Row],[WOA]],Table1[[#This Row],[OLOA]:[SSA]],1)</f>
        <v>4</v>
      </c>
      <c r="AD6" s="2">
        <f>_xlfn.RANK.EQ(Table1[[#This Row],[SSA]],Table1[[#This Row],[OLOA]:[SSA]],1)</f>
        <v>2</v>
      </c>
    </row>
    <row r="7" spans="1:30" ht="14.4" customHeight="1" x14ac:dyDescent="0.3">
      <c r="A7" s="10"/>
      <c r="B7" s="21"/>
      <c r="C7" s="10" t="s">
        <v>13</v>
      </c>
      <c r="D7" s="16">
        <v>36.864205973065175</v>
      </c>
      <c r="E7" s="16">
        <v>914.8956437627993</v>
      </c>
      <c r="F7" s="16">
        <v>95.969054007222923</v>
      </c>
      <c r="G7" s="16">
        <v>2189.894228812987</v>
      </c>
      <c r="H7" s="16">
        <v>47.741892937504623</v>
      </c>
      <c r="I7" s="16">
        <v>106.48178821752482</v>
      </c>
      <c r="J7" s="16">
        <v>30.998391619865156</v>
      </c>
      <c r="L7" s="2">
        <f t="shared" si="0"/>
        <v>0</v>
      </c>
      <c r="M7" s="5" t="str">
        <f t="shared" si="1"/>
        <v>Std</v>
      </c>
      <c r="N7" s="6">
        <f t="shared" si="2"/>
        <v>36.864205973065175</v>
      </c>
      <c r="O7" s="6">
        <f t="shared" si="3"/>
        <v>914.8956437627993</v>
      </c>
      <c r="P7" s="6">
        <f t="shared" si="4"/>
        <v>95.969054007222923</v>
      </c>
      <c r="Q7" s="6">
        <f t="shared" si="5"/>
        <v>2189.894228812987</v>
      </c>
      <c r="R7" s="6">
        <f t="shared" si="6"/>
        <v>47.741892937504623</v>
      </c>
      <c r="S7" s="6">
        <f t="shared" si="7"/>
        <v>106.48178821752482</v>
      </c>
      <c r="T7" s="6">
        <f t="shared" si="7"/>
        <v>30.998391619865156</v>
      </c>
      <c r="V7" s="24"/>
      <c r="W7" s="5" t="s">
        <v>13</v>
      </c>
    </row>
    <row r="8" spans="1:30" ht="14.4" customHeight="1" x14ac:dyDescent="0.3">
      <c r="A8" s="10"/>
      <c r="B8" s="22"/>
      <c r="C8" s="7" t="s">
        <v>14</v>
      </c>
      <c r="D8" s="17">
        <v>0.16145833333333334</v>
      </c>
      <c r="E8" s="17">
        <v>0.13177083333333334</v>
      </c>
      <c r="F8" s="17">
        <v>0.2109375</v>
      </c>
      <c r="G8" s="17">
        <v>0.26614583333333336</v>
      </c>
      <c r="H8" s="17">
        <v>0.60624999999999996</v>
      </c>
      <c r="I8" s="17">
        <v>0.13385416666666666</v>
      </c>
      <c r="J8" s="17">
        <v>0.10781250000000001</v>
      </c>
      <c r="L8" s="2">
        <f t="shared" si="0"/>
        <v>0</v>
      </c>
      <c r="M8" s="7" t="str">
        <f t="shared" si="1"/>
        <v>CPU</v>
      </c>
      <c r="N8" s="8">
        <f t="shared" si="2"/>
        <v>0.16145833333333334</v>
      </c>
      <c r="O8" s="8">
        <f t="shared" si="3"/>
        <v>0.13177083333333334</v>
      </c>
      <c r="P8" s="8">
        <f t="shared" si="4"/>
        <v>0.2109375</v>
      </c>
      <c r="Q8" s="8">
        <f t="shared" si="5"/>
        <v>0.26614583333333336</v>
      </c>
      <c r="R8" s="8">
        <f t="shared" si="6"/>
        <v>0.60624999999999996</v>
      </c>
      <c r="S8" s="8">
        <f t="shared" si="7"/>
        <v>0.13385416666666666</v>
      </c>
      <c r="T8" s="8">
        <f t="shared" si="7"/>
        <v>0.10781250000000001</v>
      </c>
      <c r="V8" s="22"/>
      <c r="W8" s="7" t="s">
        <v>14</v>
      </c>
    </row>
    <row r="9" spans="1:30" x14ac:dyDescent="0.3">
      <c r="A9" s="10"/>
      <c r="B9" s="20" t="s">
        <v>2</v>
      </c>
      <c r="C9" s="3" t="s">
        <v>12</v>
      </c>
      <c r="D9" s="15">
        <v>641.18810422052422</v>
      </c>
      <c r="E9" s="15">
        <v>638.12573921836145</v>
      </c>
      <c r="F9" s="15">
        <v>641.36178463869123</v>
      </c>
      <c r="G9" s="15">
        <v>669.14338238995174</v>
      </c>
      <c r="H9" s="15">
        <v>637.22121216893925</v>
      </c>
      <c r="I9" s="15">
        <v>639.50358764390649</v>
      </c>
      <c r="J9" s="15">
        <v>629.44382811598598</v>
      </c>
      <c r="L9" s="2" t="str">
        <f t="shared" si="0"/>
        <v>F3</v>
      </c>
      <c r="M9" s="3" t="str">
        <f t="shared" si="1"/>
        <v>Mean</v>
      </c>
      <c r="N9" s="4">
        <f t="shared" si="2"/>
        <v>641.18810422052422</v>
      </c>
      <c r="O9" s="4">
        <f t="shared" si="3"/>
        <v>638.12573921836145</v>
      </c>
      <c r="P9" s="4">
        <f t="shared" si="4"/>
        <v>641.36178463869123</v>
      </c>
      <c r="Q9" s="4">
        <f t="shared" si="5"/>
        <v>669.14338238995174</v>
      </c>
      <c r="R9" s="4">
        <f t="shared" si="6"/>
        <v>637.22121216893925</v>
      </c>
      <c r="S9" s="4">
        <f t="shared" si="7"/>
        <v>639.50358764390649</v>
      </c>
      <c r="T9" s="4">
        <f t="shared" si="7"/>
        <v>629.44382811598598</v>
      </c>
      <c r="V9" s="20" t="s">
        <v>2</v>
      </c>
      <c r="W9" s="3" t="s">
        <v>12</v>
      </c>
      <c r="X9" s="2">
        <f>_xlfn.RANK.EQ(Table1[[#This Row],[OLOA]],Table1[[#This Row],[OLOA]:[SSA]],1)</f>
        <v>5</v>
      </c>
      <c r="Y9" s="2">
        <f>_xlfn.RANK.EQ(Table1[[#This Row],[LOA]],Table1[[#This Row],[OLOA]:[SSA]],1)</f>
        <v>3</v>
      </c>
      <c r="Z9" s="2">
        <f>_xlfn.RANK.EQ(Table1[[#This Row],[PSO]],Table1[[#This Row],[OLOA]:[SSA]],1)</f>
        <v>6</v>
      </c>
      <c r="AA9" s="2">
        <f>_xlfn.RANK.EQ(Table1[[#This Row],[GA]],Table1[[#This Row],[OLOA]:[SSA]],1)</f>
        <v>7</v>
      </c>
      <c r="AB9" s="2">
        <f>_xlfn.RANK.EQ(Table1[[#This Row],[GSA]],Table1[[#This Row],[OLOA]:[SSA]],1)</f>
        <v>2</v>
      </c>
      <c r="AC9" s="2">
        <f>_xlfn.RANK.EQ(Table1[[#This Row],[WOA]],Table1[[#This Row],[OLOA]:[SSA]],1)</f>
        <v>4</v>
      </c>
      <c r="AD9" s="2">
        <f>_xlfn.RANK.EQ(Table1[[#This Row],[SSA]],Table1[[#This Row],[OLOA]:[SSA]],1)</f>
        <v>1</v>
      </c>
    </row>
    <row r="10" spans="1:30" ht="14.4" customHeight="1" x14ac:dyDescent="0.3">
      <c r="A10" s="10"/>
      <c r="B10" s="21"/>
      <c r="C10" s="10" t="s">
        <v>13</v>
      </c>
      <c r="D10" s="16">
        <v>9.3591037507665185</v>
      </c>
      <c r="E10" s="16">
        <v>7.2067896275939152</v>
      </c>
      <c r="F10" s="16">
        <v>7.9399404282600763</v>
      </c>
      <c r="G10" s="16">
        <v>9.2835934523349781</v>
      </c>
      <c r="H10" s="16">
        <v>9.9236537391321864</v>
      </c>
      <c r="I10" s="16">
        <v>13.709686386452853</v>
      </c>
      <c r="J10" s="16">
        <v>11.470220477011315</v>
      </c>
      <c r="L10" s="2">
        <f t="shared" si="0"/>
        <v>0</v>
      </c>
      <c r="M10" s="5" t="str">
        <f t="shared" si="1"/>
        <v>Std</v>
      </c>
      <c r="N10" s="6">
        <f t="shared" si="2"/>
        <v>9.3591037507665185</v>
      </c>
      <c r="O10" s="6">
        <f t="shared" si="3"/>
        <v>7.2067896275939152</v>
      </c>
      <c r="P10" s="6">
        <f t="shared" si="4"/>
        <v>7.9399404282600763</v>
      </c>
      <c r="Q10" s="6">
        <f t="shared" si="5"/>
        <v>9.2835934523349781</v>
      </c>
      <c r="R10" s="6">
        <f t="shared" si="6"/>
        <v>9.9236537391321864</v>
      </c>
      <c r="S10" s="6">
        <f t="shared" si="7"/>
        <v>13.709686386452853</v>
      </c>
      <c r="T10" s="6">
        <f t="shared" si="7"/>
        <v>11.470220477011315</v>
      </c>
      <c r="V10" s="24"/>
      <c r="W10" s="5" t="s">
        <v>13</v>
      </c>
    </row>
    <row r="11" spans="1:30" ht="14.4" customHeight="1" x14ac:dyDescent="0.3">
      <c r="A11" s="10"/>
      <c r="B11" s="22"/>
      <c r="C11" s="7" t="s">
        <v>14</v>
      </c>
      <c r="D11" s="17">
        <v>0.28802083333333334</v>
      </c>
      <c r="E11" s="17">
        <v>0.12916666666666668</v>
      </c>
      <c r="F11" s="17">
        <v>0.16666666666666666</v>
      </c>
      <c r="G11" s="17">
        <v>0.27447916666666666</v>
      </c>
      <c r="H11" s="17">
        <v>0.65989583333333335</v>
      </c>
      <c r="I11" s="17">
        <v>0.18020833333333333</v>
      </c>
      <c r="J11" s="17">
        <v>0.13802083333333334</v>
      </c>
      <c r="L11" s="2">
        <f t="shared" si="0"/>
        <v>0</v>
      </c>
      <c r="M11" s="7" t="str">
        <f t="shared" si="1"/>
        <v>CPU</v>
      </c>
      <c r="N11" s="8">
        <f t="shared" si="2"/>
        <v>0.28802083333333334</v>
      </c>
      <c r="O11" s="8">
        <f t="shared" si="3"/>
        <v>0.12916666666666668</v>
      </c>
      <c r="P11" s="8">
        <f t="shared" si="4"/>
        <v>0.16666666666666666</v>
      </c>
      <c r="Q11" s="8">
        <f t="shared" si="5"/>
        <v>0.27447916666666666</v>
      </c>
      <c r="R11" s="8">
        <f t="shared" si="6"/>
        <v>0.65989583333333335</v>
      </c>
      <c r="S11" s="8">
        <f t="shared" si="7"/>
        <v>0.18020833333333333</v>
      </c>
      <c r="T11" s="8">
        <f t="shared" si="7"/>
        <v>0.13802083333333334</v>
      </c>
      <c r="V11" s="22"/>
      <c r="W11" s="7" t="s">
        <v>14</v>
      </c>
    </row>
    <row r="12" spans="1:30" x14ac:dyDescent="0.3">
      <c r="A12" s="10"/>
      <c r="B12" s="20" t="s">
        <v>3</v>
      </c>
      <c r="C12" s="3" t="s">
        <v>12</v>
      </c>
      <c r="D12" s="15">
        <v>827.09907860730959</v>
      </c>
      <c r="E12" s="15">
        <v>821.84568860335094</v>
      </c>
      <c r="F12" s="15">
        <v>872.66995430817474</v>
      </c>
      <c r="G12" s="15">
        <v>881.87013014165962</v>
      </c>
      <c r="H12" s="15">
        <v>821.39157921158767</v>
      </c>
      <c r="I12" s="15">
        <v>841.7510953854993</v>
      </c>
      <c r="J12" s="15">
        <v>823.97855562765221</v>
      </c>
      <c r="L12" s="2" t="str">
        <f t="shared" si="0"/>
        <v>F4</v>
      </c>
      <c r="M12" s="3" t="str">
        <f t="shared" si="1"/>
        <v>Mean</v>
      </c>
      <c r="N12" s="4">
        <f t="shared" si="2"/>
        <v>827.09907860730959</v>
      </c>
      <c r="O12" s="4">
        <f t="shared" si="3"/>
        <v>821.84568860335094</v>
      </c>
      <c r="P12" s="4">
        <f t="shared" si="4"/>
        <v>872.66995430817474</v>
      </c>
      <c r="Q12" s="4">
        <f t="shared" si="5"/>
        <v>881.87013014165962</v>
      </c>
      <c r="R12" s="4">
        <f t="shared" si="6"/>
        <v>821.39157921158767</v>
      </c>
      <c r="S12" s="4">
        <f t="shared" si="7"/>
        <v>841.7510953854993</v>
      </c>
      <c r="T12" s="4">
        <f t="shared" si="7"/>
        <v>823.97855562765221</v>
      </c>
      <c r="V12" s="20" t="s">
        <v>3</v>
      </c>
      <c r="W12" s="3" t="s">
        <v>12</v>
      </c>
      <c r="X12" s="2">
        <f>_xlfn.RANK.EQ(Table1[[#This Row],[OLOA]],Table1[[#This Row],[OLOA]:[SSA]],1)</f>
        <v>4</v>
      </c>
      <c r="Y12" s="2">
        <f>_xlfn.RANK.EQ(Table1[[#This Row],[LOA]],Table1[[#This Row],[OLOA]:[SSA]],1)</f>
        <v>2</v>
      </c>
      <c r="Z12" s="2">
        <f>_xlfn.RANK.EQ(Table1[[#This Row],[PSO]],Table1[[#This Row],[OLOA]:[SSA]],1)</f>
        <v>6</v>
      </c>
      <c r="AA12" s="2">
        <f>_xlfn.RANK.EQ(Table1[[#This Row],[GA]],Table1[[#This Row],[OLOA]:[SSA]],1)</f>
        <v>7</v>
      </c>
      <c r="AB12" s="2">
        <f>_xlfn.RANK.EQ(Table1[[#This Row],[GSA]],Table1[[#This Row],[OLOA]:[SSA]],1)</f>
        <v>1</v>
      </c>
      <c r="AC12" s="2">
        <f>_xlfn.RANK.EQ(Table1[[#This Row],[WOA]],Table1[[#This Row],[OLOA]:[SSA]],1)</f>
        <v>5</v>
      </c>
      <c r="AD12" s="2">
        <f>_xlfn.RANK.EQ(Table1[[#This Row],[SSA]],Table1[[#This Row],[OLOA]:[SSA]],1)</f>
        <v>3</v>
      </c>
    </row>
    <row r="13" spans="1:30" ht="14.4" customHeight="1" x14ac:dyDescent="0.3">
      <c r="A13" s="10"/>
      <c r="B13" s="21"/>
      <c r="C13" s="10" t="s">
        <v>13</v>
      </c>
      <c r="D13" s="16">
        <v>7.3135935747294729</v>
      </c>
      <c r="E13" s="16">
        <v>11.903673577338068</v>
      </c>
      <c r="F13" s="16">
        <v>8.2320585883590667</v>
      </c>
      <c r="G13" s="16">
        <v>11.00575732197777</v>
      </c>
      <c r="H13" s="16">
        <v>5.2175912497556309</v>
      </c>
      <c r="I13" s="16">
        <v>17.045728568251963</v>
      </c>
      <c r="J13" s="16">
        <v>9.0320490560513029</v>
      </c>
      <c r="L13" s="2">
        <f t="shared" si="0"/>
        <v>0</v>
      </c>
      <c r="M13" s="5" t="str">
        <f t="shared" si="1"/>
        <v>Std</v>
      </c>
      <c r="N13" s="6">
        <f t="shared" si="2"/>
        <v>7.3135935747294729</v>
      </c>
      <c r="O13" s="6">
        <f t="shared" si="3"/>
        <v>11.903673577338068</v>
      </c>
      <c r="P13" s="6">
        <f t="shared" si="4"/>
        <v>8.2320585883590667</v>
      </c>
      <c r="Q13" s="6">
        <f t="shared" si="5"/>
        <v>11.00575732197777</v>
      </c>
      <c r="R13" s="6">
        <f t="shared" si="6"/>
        <v>5.2175912497556309</v>
      </c>
      <c r="S13" s="6">
        <f t="shared" si="7"/>
        <v>17.045728568251963</v>
      </c>
      <c r="T13" s="6">
        <f t="shared" si="7"/>
        <v>9.0320490560513029</v>
      </c>
      <c r="V13" s="24"/>
      <c r="W13" s="5" t="s">
        <v>13</v>
      </c>
    </row>
    <row r="14" spans="1:30" ht="14.4" customHeight="1" x14ac:dyDescent="0.3">
      <c r="A14" s="10"/>
      <c r="B14" s="22"/>
      <c r="C14" s="7" t="s">
        <v>14</v>
      </c>
      <c r="D14" s="17">
        <v>0.13020833333333334</v>
      </c>
      <c r="E14" s="17">
        <v>8.2812499999999997E-2</v>
      </c>
      <c r="F14" s="17">
        <v>0.12812499999999999</v>
      </c>
      <c r="G14" s="17">
        <v>0.23072916666666668</v>
      </c>
      <c r="H14" s="17">
        <v>0.69947916666666665</v>
      </c>
      <c r="I14" s="17">
        <v>0.14270833333333333</v>
      </c>
      <c r="J14" s="17">
        <v>0.12708333333333333</v>
      </c>
      <c r="L14" s="2">
        <f t="shared" si="0"/>
        <v>0</v>
      </c>
      <c r="M14" s="7" t="str">
        <f t="shared" si="1"/>
        <v>CPU</v>
      </c>
      <c r="N14" s="8">
        <f t="shared" si="2"/>
        <v>0.13020833333333334</v>
      </c>
      <c r="O14" s="8">
        <f t="shared" si="3"/>
        <v>8.2812499999999997E-2</v>
      </c>
      <c r="P14" s="8">
        <f t="shared" si="4"/>
        <v>0.12812499999999999</v>
      </c>
      <c r="Q14" s="8">
        <f t="shared" si="5"/>
        <v>0.23072916666666668</v>
      </c>
      <c r="R14" s="8">
        <f t="shared" si="6"/>
        <v>0.69947916666666665</v>
      </c>
      <c r="S14" s="8">
        <f t="shared" si="7"/>
        <v>0.14270833333333333</v>
      </c>
      <c r="T14" s="8">
        <f t="shared" si="7"/>
        <v>0.12708333333333333</v>
      </c>
      <c r="V14" s="22"/>
      <c r="W14" s="7" t="s">
        <v>14</v>
      </c>
    </row>
    <row r="15" spans="1:30" x14ac:dyDescent="0.3">
      <c r="A15" s="10"/>
      <c r="B15" s="20" t="s">
        <v>4</v>
      </c>
      <c r="C15" s="3" t="s">
        <v>12</v>
      </c>
      <c r="D15" s="15">
        <v>1367.782071294263</v>
      </c>
      <c r="E15" s="15">
        <v>1315.4971960719893</v>
      </c>
      <c r="F15" s="15">
        <v>2246.9723723821307</v>
      </c>
      <c r="G15" s="15">
        <v>4191.0822250349565</v>
      </c>
      <c r="H15" s="15">
        <v>1024.2154397966449</v>
      </c>
      <c r="I15" s="15">
        <v>1588.527263585808</v>
      </c>
      <c r="J15" s="15">
        <v>1195.6552513759175</v>
      </c>
      <c r="L15" s="2" t="str">
        <f t="shared" si="0"/>
        <v>F5</v>
      </c>
      <c r="M15" s="3" t="str">
        <f t="shared" si="1"/>
        <v>Mean</v>
      </c>
      <c r="N15" s="4">
        <f t="shared" si="2"/>
        <v>1367.782071294263</v>
      </c>
      <c r="O15" s="4">
        <f t="shared" si="3"/>
        <v>1315.4971960719893</v>
      </c>
      <c r="P15" s="4">
        <f t="shared" si="4"/>
        <v>2246.9723723821307</v>
      </c>
      <c r="Q15" s="4">
        <f t="shared" si="5"/>
        <v>4191.0822250349565</v>
      </c>
      <c r="R15" s="4">
        <f t="shared" si="6"/>
        <v>1024.2154397966449</v>
      </c>
      <c r="S15" s="4">
        <f t="shared" si="7"/>
        <v>1588.527263585808</v>
      </c>
      <c r="T15" s="4">
        <f t="shared" si="7"/>
        <v>1195.6552513759175</v>
      </c>
      <c r="V15" s="20" t="s">
        <v>4</v>
      </c>
      <c r="W15" s="3" t="s">
        <v>12</v>
      </c>
      <c r="X15" s="2">
        <f>_xlfn.RANK.EQ(Table1[[#This Row],[OLOA]],Table1[[#This Row],[OLOA]:[SSA]],1)</f>
        <v>4</v>
      </c>
      <c r="Y15" s="2">
        <f>_xlfn.RANK.EQ(Table1[[#This Row],[LOA]],Table1[[#This Row],[OLOA]:[SSA]],1)</f>
        <v>3</v>
      </c>
      <c r="Z15" s="2">
        <f>_xlfn.RANK.EQ(Table1[[#This Row],[PSO]],Table1[[#This Row],[OLOA]:[SSA]],1)</f>
        <v>6</v>
      </c>
      <c r="AA15" s="2">
        <f>_xlfn.RANK.EQ(Table1[[#This Row],[GA]],Table1[[#This Row],[OLOA]:[SSA]],1)</f>
        <v>7</v>
      </c>
      <c r="AB15" s="2">
        <f>_xlfn.RANK.EQ(Table1[[#This Row],[GSA]],Table1[[#This Row],[OLOA]:[SSA]],1)</f>
        <v>1</v>
      </c>
      <c r="AC15" s="2">
        <f>_xlfn.RANK.EQ(Table1[[#This Row],[WOA]],Table1[[#This Row],[OLOA]:[SSA]],1)</f>
        <v>5</v>
      </c>
      <c r="AD15" s="2">
        <f>_xlfn.RANK.EQ(Table1[[#This Row],[SSA]],Table1[[#This Row],[OLOA]:[SSA]],1)</f>
        <v>2</v>
      </c>
    </row>
    <row r="16" spans="1:30" ht="14.4" customHeight="1" x14ac:dyDescent="0.3">
      <c r="A16" s="10"/>
      <c r="B16" s="21"/>
      <c r="C16" s="10" t="s">
        <v>13</v>
      </c>
      <c r="D16" s="16">
        <v>197.68439390456291</v>
      </c>
      <c r="E16" s="16">
        <v>181.13228968862714</v>
      </c>
      <c r="F16" s="16">
        <v>410.84465884112097</v>
      </c>
      <c r="G16" s="16">
        <v>788.45415241304522</v>
      </c>
      <c r="H16" s="16">
        <v>111.86399785865504</v>
      </c>
      <c r="I16" s="16">
        <v>393.2733152214725</v>
      </c>
      <c r="J16" s="16">
        <v>175.16132104572074</v>
      </c>
      <c r="L16" s="2">
        <f t="shared" si="0"/>
        <v>0</v>
      </c>
      <c r="M16" s="5" t="str">
        <f t="shared" si="1"/>
        <v>Std</v>
      </c>
      <c r="N16" s="6">
        <f t="shared" si="2"/>
        <v>197.68439390456291</v>
      </c>
      <c r="O16" s="6">
        <f t="shared" si="3"/>
        <v>181.13228968862714</v>
      </c>
      <c r="P16" s="6">
        <f t="shared" si="4"/>
        <v>410.84465884112097</v>
      </c>
      <c r="Q16" s="6">
        <f t="shared" si="5"/>
        <v>788.45415241304522</v>
      </c>
      <c r="R16" s="6">
        <f t="shared" si="6"/>
        <v>111.86399785865504</v>
      </c>
      <c r="S16" s="6">
        <f t="shared" si="7"/>
        <v>393.2733152214725</v>
      </c>
      <c r="T16" s="6">
        <f t="shared" si="7"/>
        <v>175.16132104572074</v>
      </c>
      <c r="V16" s="24"/>
      <c r="W16" s="5" t="s">
        <v>13</v>
      </c>
    </row>
    <row r="17" spans="1:30" ht="14.4" customHeight="1" x14ac:dyDescent="0.3">
      <c r="A17" s="10"/>
      <c r="B17" s="22"/>
      <c r="C17" s="7" t="s">
        <v>14</v>
      </c>
      <c r="D17" s="17">
        <v>0.18177083333333333</v>
      </c>
      <c r="E17" s="17">
        <v>8.5416666666666669E-2</v>
      </c>
      <c r="F17" s="17">
        <v>0.12552083333333333</v>
      </c>
      <c r="G17" s="17">
        <v>0.23177083333333334</v>
      </c>
      <c r="H17" s="17">
        <v>0.59635416666666663</v>
      </c>
      <c r="I17" s="17">
        <v>0.14895833333333333</v>
      </c>
      <c r="J17" s="17">
        <v>9.8437499999999997E-2</v>
      </c>
      <c r="L17" s="2">
        <f t="shared" si="0"/>
        <v>0</v>
      </c>
      <c r="M17" s="7" t="str">
        <f t="shared" si="1"/>
        <v>CPU</v>
      </c>
      <c r="N17" s="8">
        <f t="shared" si="2"/>
        <v>0.18177083333333333</v>
      </c>
      <c r="O17" s="8">
        <f t="shared" si="3"/>
        <v>8.5416666666666669E-2</v>
      </c>
      <c r="P17" s="8">
        <f t="shared" si="4"/>
        <v>0.12552083333333333</v>
      </c>
      <c r="Q17" s="8">
        <f t="shared" si="5"/>
        <v>0.23177083333333334</v>
      </c>
      <c r="R17" s="8">
        <f t="shared" si="6"/>
        <v>0.59635416666666663</v>
      </c>
      <c r="S17" s="8">
        <f t="shared" si="7"/>
        <v>0.14895833333333333</v>
      </c>
      <c r="T17" s="8">
        <f t="shared" si="7"/>
        <v>9.8437499999999997E-2</v>
      </c>
      <c r="V17" s="22"/>
      <c r="W17" s="7" t="s">
        <v>14</v>
      </c>
    </row>
    <row r="18" spans="1:30" x14ac:dyDescent="0.3">
      <c r="A18" s="10"/>
      <c r="B18" s="20" t="s">
        <v>5</v>
      </c>
      <c r="C18" s="3" t="s">
        <v>12</v>
      </c>
      <c r="D18" s="15">
        <v>7821.0000485147184</v>
      </c>
      <c r="E18" s="15">
        <v>116539741.65500541</v>
      </c>
      <c r="F18" s="15">
        <v>6887472.4186804304</v>
      </c>
      <c r="G18" s="15">
        <v>1147223617.4133317</v>
      </c>
      <c r="H18" s="15">
        <v>2649.127241520282</v>
      </c>
      <c r="I18" s="15">
        <v>6348.8214438080659</v>
      </c>
      <c r="J18" s="15">
        <v>2879.9985048476433</v>
      </c>
      <c r="L18" s="2" t="str">
        <f t="shared" si="0"/>
        <v>F6</v>
      </c>
      <c r="M18" s="3" t="str">
        <f t="shared" si="1"/>
        <v>Mean</v>
      </c>
      <c r="N18" s="4">
        <f t="shared" si="2"/>
        <v>7821.0000485147184</v>
      </c>
      <c r="O18" s="4">
        <f t="shared" si="3"/>
        <v>116539741.65500541</v>
      </c>
      <c r="P18" s="4">
        <f t="shared" si="4"/>
        <v>6887472.4186804304</v>
      </c>
      <c r="Q18" s="4">
        <f t="shared" si="5"/>
        <v>1147223617.4133317</v>
      </c>
      <c r="R18" s="4">
        <f t="shared" si="6"/>
        <v>2649.127241520282</v>
      </c>
      <c r="S18" s="4">
        <f t="shared" si="7"/>
        <v>6348.8214438080659</v>
      </c>
      <c r="T18" s="4">
        <f t="shared" si="7"/>
        <v>2879.9985048476433</v>
      </c>
      <c r="V18" s="20" t="s">
        <v>5</v>
      </c>
      <c r="W18" s="3" t="s">
        <v>12</v>
      </c>
      <c r="X18" s="2">
        <f>_xlfn.RANK.EQ(Table1[[#This Row],[OLOA]],Table1[[#This Row],[OLOA]:[SSA]],1)</f>
        <v>4</v>
      </c>
      <c r="Y18" s="2">
        <f>_xlfn.RANK.EQ(Table1[[#This Row],[LOA]],Table1[[#This Row],[OLOA]:[SSA]],1)</f>
        <v>6</v>
      </c>
      <c r="Z18" s="2">
        <f>_xlfn.RANK.EQ(Table1[[#This Row],[PSO]],Table1[[#This Row],[OLOA]:[SSA]],1)</f>
        <v>5</v>
      </c>
      <c r="AA18" s="2">
        <f>_xlfn.RANK.EQ(Table1[[#This Row],[GA]],Table1[[#This Row],[OLOA]:[SSA]],1)</f>
        <v>7</v>
      </c>
      <c r="AB18" s="2">
        <f>_xlfn.RANK.EQ(Table1[[#This Row],[GSA]],Table1[[#This Row],[OLOA]:[SSA]],1)</f>
        <v>1</v>
      </c>
      <c r="AC18" s="2">
        <f>_xlfn.RANK.EQ(Table1[[#This Row],[WOA]],Table1[[#This Row],[OLOA]:[SSA]],1)</f>
        <v>3</v>
      </c>
      <c r="AD18" s="2">
        <f>_xlfn.RANK.EQ(Table1[[#This Row],[SSA]],Table1[[#This Row],[OLOA]:[SSA]],1)</f>
        <v>2</v>
      </c>
    </row>
    <row r="19" spans="1:30" ht="14.4" customHeight="1" x14ac:dyDescent="0.3">
      <c r="A19" s="10"/>
      <c r="B19" s="21"/>
      <c r="C19" s="10" t="s">
        <v>13</v>
      </c>
      <c r="D19" s="16">
        <v>5016.5624811440794</v>
      </c>
      <c r="E19" s="16">
        <v>191794568.66258675</v>
      </c>
      <c r="F19" s="16">
        <v>4159181.2845579288</v>
      </c>
      <c r="G19" s="16">
        <v>861822712.25019538</v>
      </c>
      <c r="H19" s="16">
        <v>928.15761208872232</v>
      </c>
      <c r="I19" s="16">
        <v>5619.2275188496042</v>
      </c>
      <c r="J19" s="16">
        <v>1314.0880083210311</v>
      </c>
      <c r="L19" s="2">
        <f t="shared" si="0"/>
        <v>0</v>
      </c>
      <c r="M19" s="5" t="str">
        <f t="shared" si="1"/>
        <v>Std</v>
      </c>
      <c r="N19" s="6">
        <f t="shared" si="2"/>
        <v>5016.5624811440794</v>
      </c>
      <c r="O19" s="6">
        <f t="shared" si="3"/>
        <v>191794568.66258675</v>
      </c>
      <c r="P19" s="6">
        <f t="shared" si="4"/>
        <v>4159181.2845579288</v>
      </c>
      <c r="Q19" s="6">
        <f t="shared" si="5"/>
        <v>861822712.25019538</v>
      </c>
      <c r="R19" s="6">
        <f t="shared" si="6"/>
        <v>928.15761208872232</v>
      </c>
      <c r="S19" s="6">
        <f t="shared" si="7"/>
        <v>5619.2275188496042</v>
      </c>
      <c r="T19" s="6">
        <f t="shared" si="7"/>
        <v>1314.0880083210311</v>
      </c>
      <c r="V19" s="24"/>
      <c r="W19" s="5" t="s">
        <v>13</v>
      </c>
    </row>
    <row r="20" spans="1:30" ht="14.4" customHeight="1" x14ac:dyDescent="0.3">
      <c r="A20" s="10"/>
      <c r="B20" s="22"/>
      <c r="C20" s="7" t="s">
        <v>14</v>
      </c>
      <c r="D20" s="17">
        <v>0.11302083333333333</v>
      </c>
      <c r="E20" s="17">
        <v>7.4999999999999997E-2</v>
      </c>
      <c r="F20" s="17">
        <v>0.19427083333333334</v>
      </c>
      <c r="G20" s="17">
        <v>0.2109375</v>
      </c>
      <c r="H20" s="17">
        <v>0.5859375</v>
      </c>
      <c r="I20" s="17">
        <v>0.14010416666666667</v>
      </c>
      <c r="J20" s="17">
        <v>0.20781250000000001</v>
      </c>
      <c r="L20" s="2">
        <f t="shared" si="0"/>
        <v>0</v>
      </c>
      <c r="M20" s="7" t="str">
        <f t="shared" si="1"/>
        <v>CPU</v>
      </c>
      <c r="N20" s="8">
        <f t="shared" si="2"/>
        <v>0.11302083333333333</v>
      </c>
      <c r="O20" s="8">
        <f t="shared" si="3"/>
        <v>7.4999999999999997E-2</v>
      </c>
      <c r="P20" s="8">
        <f t="shared" si="4"/>
        <v>0.19427083333333334</v>
      </c>
      <c r="Q20" s="8">
        <f t="shared" si="5"/>
        <v>0.2109375</v>
      </c>
      <c r="R20" s="8">
        <f t="shared" si="6"/>
        <v>0.5859375</v>
      </c>
      <c r="S20" s="8">
        <f t="shared" si="7"/>
        <v>0.14010416666666667</v>
      </c>
      <c r="T20" s="8">
        <f t="shared" si="7"/>
        <v>0.20781250000000001</v>
      </c>
      <c r="V20" s="22"/>
      <c r="W20" s="7" t="s">
        <v>14</v>
      </c>
    </row>
    <row r="21" spans="1:30" x14ac:dyDescent="0.3">
      <c r="A21" s="10"/>
      <c r="B21" s="20" t="s">
        <v>6</v>
      </c>
      <c r="C21" s="3" t="s">
        <v>12</v>
      </c>
      <c r="D21" s="15">
        <v>2086.3840698894501</v>
      </c>
      <c r="E21" s="15">
        <v>2095.8214567376967</v>
      </c>
      <c r="F21" s="15">
        <v>2100.379057460445</v>
      </c>
      <c r="G21" s="15">
        <v>2147.7886043323247</v>
      </c>
      <c r="H21" s="15">
        <v>2122.6159538570496</v>
      </c>
      <c r="I21" s="15">
        <v>2085.0695177442062</v>
      </c>
      <c r="J21" s="15">
        <v>2068.1819538900413</v>
      </c>
      <c r="L21" s="2" t="str">
        <f t="shared" si="0"/>
        <v>F7</v>
      </c>
      <c r="M21" s="3" t="str">
        <f t="shared" si="1"/>
        <v>Mean</v>
      </c>
      <c r="N21" s="4">
        <f t="shared" si="2"/>
        <v>2086.3840698894501</v>
      </c>
      <c r="O21" s="4">
        <f t="shared" si="3"/>
        <v>2095.8214567376967</v>
      </c>
      <c r="P21" s="4">
        <f t="shared" si="4"/>
        <v>2100.379057460445</v>
      </c>
      <c r="Q21" s="4">
        <f t="shared" si="5"/>
        <v>2147.7886043323247</v>
      </c>
      <c r="R21" s="4">
        <f t="shared" si="6"/>
        <v>2122.6159538570496</v>
      </c>
      <c r="S21" s="4">
        <f t="shared" si="7"/>
        <v>2085.0695177442062</v>
      </c>
      <c r="T21" s="4">
        <f t="shared" si="7"/>
        <v>2068.1819538900413</v>
      </c>
      <c r="V21" s="20" t="s">
        <v>6</v>
      </c>
      <c r="W21" s="3" t="s">
        <v>12</v>
      </c>
      <c r="X21" s="2">
        <f>_xlfn.RANK.EQ(Table1[[#This Row],[OLOA]],Table1[[#This Row],[OLOA]:[SSA]],1)</f>
        <v>3</v>
      </c>
      <c r="Y21" s="2">
        <f>_xlfn.RANK.EQ(Table1[[#This Row],[LOA]],Table1[[#This Row],[OLOA]:[SSA]],1)</f>
        <v>4</v>
      </c>
      <c r="Z21" s="2">
        <f>_xlfn.RANK.EQ(Table1[[#This Row],[PSO]],Table1[[#This Row],[OLOA]:[SSA]],1)</f>
        <v>5</v>
      </c>
      <c r="AA21" s="2">
        <f>_xlfn.RANK.EQ(Table1[[#This Row],[GA]],Table1[[#This Row],[OLOA]:[SSA]],1)</f>
        <v>7</v>
      </c>
      <c r="AB21" s="2">
        <f>_xlfn.RANK.EQ(Table1[[#This Row],[GSA]],Table1[[#This Row],[OLOA]:[SSA]],1)</f>
        <v>6</v>
      </c>
      <c r="AC21" s="2">
        <f>_xlfn.RANK.EQ(Table1[[#This Row],[WOA]],Table1[[#This Row],[OLOA]:[SSA]],1)</f>
        <v>2</v>
      </c>
      <c r="AD21" s="2">
        <f>_xlfn.RANK.EQ(Table1[[#This Row],[SSA]],Table1[[#This Row],[OLOA]:[SSA]],1)</f>
        <v>1</v>
      </c>
    </row>
    <row r="22" spans="1:30" ht="14.4" customHeight="1" x14ac:dyDescent="0.3">
      <c r="A22" s="10"/>
      <c r="B22" s="21"/>
      <c r="C22" s="10" t="s">
        <v>13</v>
      </c>
      <c r="D22" s="16">
        <v>26.778990538678446</v>
      </c>
      <c r="E22" s="16">
        <v>32.91510135241257</v>
      </c>
      <c r="F22" s="16">
        <v>35.451101274151405</v>
      </c>
      <c r="G22" s="16">
        <v>28.298748469580815</v>
      </c>
      <c r="H22" s="16">
        <v>52.738321631797319</v>
      </c>
      <c r="I22" s="16">
        <v>36.131364256681465</v>
      </c>
      <c r="J22" s="16">
        <v>16.595575481605287</v>
      </c>
      <c r="L22" s="2">
        <f t="shared" si="0"/>
        <v>0</v>
      </c>
      <c r="M22" s="5" t="str">
        <f t="shared" si="1"/>
        <v>Std</v>
      </c>
      <c r="N22" s="6">
        <f t="shared" si="2"/>
        <v>26.778990538678446</v>
      </c>
      <c r="O22" s="6">
        <f t="shared" si="3"/>
        <v>32.91510135241257</v>
      </c>
      <c r="P22" s="6">
        <f t="shared" si="4"/>
        <v>35.451101274151405</v>
      </c>
      <c r="Q22" s="6">
        <f t="shared" si="5"/>
        <v>28.298748469580815</v>
      </c>
      <c r="R22" s="6">
        <f t="shared" si="6"/>
        <v>52.738321631797319</v>
      </c>
      <c r="S22" s="6">
        <f t="shared" si="7"/>
        <v>36.131364256681465</v>
      </c>
      <c r="T22" s="6">
        <f t="shared" si="7"/>
        <v>16.595575481605287</v>
      </c>
      <c r="V22" s="24"/>
      <c r="W22" s="5" t="s">
        <v>13</v>
      </c>
    </row>
    <row r="23" spans="1:30" ht="14.4" customHeight="1" x14ac:dyDescent="0.3">
      <c r="A23" s="10"/>
      <c r="B23" s="22"/>
      <c r="C23" s="7" t="s">
        <v>14</v>
      </c>
      <c r="D23" s="17">
        <v>0.53281250000000002</v>
      </c>
      <c r="E23" s="17">
        <v>0.47968749999999999</v>
      </c>
      <c r="F23" s="17">
        <v>0.23645833333333333</v>
      </c>
      <c r="G23" s="17">
        <v>0.30156250000000001</v>
      </c>
      <c r="H23" s="17">
        <v>0.77447916666666672</v>
      </c>
      <c r="I23" s="17">
        <v>0.25885416666666666</v>
      </c>
      <c r="J23" s="17">
        <v>0.18906249999999999</v>
      </c>
      <c r="L23" s="2">
        <f t="shared" si="0"/>
        <v>0</v>
      </c>
      <c r="M23" s="7" t="str">
        <f t="shared" si="1"/>
        <v>CPU</v>
      </c>
      <c r="N23" s="8">
        <f t="shared" si="2"/>
        <v>0.53281250000000002</v>
      </c>
      <c r="O23" s="8">
        <f t="shared" si="3"/>
        <v>0.47968749999999999</v>
      </c>
      <c r="P23" s="8">
        <f t="shared" si="4"/>
        <v>0.23645833333333333</v>
      </c>
      <c r="Q23" s="8">
        <f t="shared" si="5"/>
        <v>0.30156250000000001</v>
      </c>
      <c r="R23" s="8">
        <f t="shared" si="6"/>
        <v>0.77447916666666672</v>
      </c>
      <c r="S23" s="8">
        <f t="shared" si="7"/>
        <v>0.25885416666666666</v>
      </c>
      <c r="T23" s="8">
        <f t="shared" si="7"/>
        <v>0.18906249999999999</v>
      </c>
      <c r="V23" s="22"/>
      <c r="W23" s="7" t="s">
        <v>14</v>
      </c>
    </row>
    <row r="24" spans="1:30" x14ac:dyDescent="0.3">
      <c r="A24" s="10"/>
      <c r="B24" s="20" t="s">
        <v>7</v>
      </c>
      <c r="C24" s="3" t="s">
        <v>12</v>
      </c>
      <c r="D24" s="15">
        <v>2293.9262545695196</v>
      </c>
      <c r="E24" s="15">
        <v>2272.6238773156001</v>
      </c>
      <c r="F24" s="15">
        <v>2262.5534480288575</v>
      </c>
      <c r="G24" s="15">
        <v>2419.6845444286278</v>
      </c>
      <c r="H24" s="15">
        <v>2419.4852144672341</v>
      </c>
      <c r="I24" s="15">
        <v>2240.4336585476199</v>
      </c>
      <c r="J24" s="15">
        <v>2235.9692794614625</v>
      </c>
      <c r="L24" s="2" t="str">
        <f t="shared" si="0"/>
        <v>F8</v>
      </c>
      <c r="M24" s="3" t="str">
        <f t="shared" si="1"/>
        <v>Mean</v>
      </c>
      <c r="N24" s="4">
        <f t="shared" si="2"/>
        <v>2293.9262545695196</v>
      </c>
      <c r="O24" s="4">
        <f t="shared" si="3"/>
        <v>2272.6238773156001</v>
      </c>
      <c r="P24" s="4">
        <f t="shared" si="4"/>
        <v>2262.5534480288575</v>
      </c>
      <c r="Q24" s="4">
        <f t="shared" si="5"/>
        <v>2419.6845444286278</v>
      </c>
      <c r="R24" s="4">
        <f t="shared" si="6"/>
        <v>2419.4852144672341</v>
      </c>
      <c r="S24" s="4">
        <f t="shared" si="7"/>
        <v>2240.4336585476199</v>
      </c>
      <c r="T24" s="4">
        <f t="shared" si="7"/>
        <v>2235.9692794614625</v>
      </c>
      <c r="V24" s="20" t="s">
        <v>7</v>
      </c>
      <c r="W24" s="3" t="s">
        <v>12</v>
      </c>
      <c r="X24" s="2">
        <f>_xlfn.RANK.EQ(Table1[[#This Row],[OLOA]],Table1[[#This Row],[OLOA]:[SSA]],1)</f>
        <v>5</v>
      </c>
      <c r="Y24" s="2">
        <f>_xlfn.RANK.EQ(Table1[[#This Row],[LOA]],Table1[[#This Row],[OLOA]:[SSA]],1)</f>
        <v>4</v>
      </c>
      <c r="Z24" s="2">
        <f>_xlfn.RANK.EQ(Table1[[#This Row],[PSO]],Table1[[#This Row],[OLOA]:[SSA]],1)</f>
        <v>3</v>
      </c>
      <c r="AA24" s="2">
        <f>_xlfn.RANK.EQ(Table1[[#This Row],[GA]],Table1[[#This Row],[OLOA]:[SSA]],1)</f>
        <v>7</v>
      </c>
      <c r="AB24" s="2">
        <f>_xlfn.RANK.EQ(Table1[[#This Row],[GSA]],Table1[[#This Row],[OLOA]:[SSA]],1)</f>
        <v>6</v>
      </c>
      <c r="AC24" s="2">
        <f>_xlfn.RANK.EQ(Table1[[#This Row],[WOA]],Table1[[#This Row],[OLOA]:[SSA]],1)</f>
        <v>2</v>
      </c>
      <c r="AD24" s="2">
        <f>_xlfn.RANK.EQ(Table1[[#This Row],[SSA]],Table1[[#This Row],[OLOA]:[SSA]],1)</f>
        <v>1</v>
      </c>
    </row>
    <row r="25" spans="1:30" ht="14.4" customHeight="1" x14ac:dyDescent="0.3">
      <c r="A25" s="10"/>
      <c r="B25" s="21"/>
      <c r="C25" s="10" t="s">
        <v>13</v>
      </c>
      <c r="D25" s="16">
        <v>116.6500223285307</v>
      </c>
      <c r="E25" s="16">
        <v>68.462987771263229</v>
      </c>
      <c r="F25" s="16">
        <v>50.767612614530826</v>
      </c>
      <c r="G25" s="16">
        <v>189.7607707820749</v>
      </c>
      <c r="H25" s="16">
        <v>103.61211200790041</v>
      </c>
      <c r="I25" s="16">
        <v>15.895000143408165</v>
      </c>
      <c r="J25" s="16">
        <v>31.084281996886066</v>
      </c>
      <c r="L25" s="2">
        <f t="shared" si="0"/>
        <v>0</v>
      </c>
      <c r="M25" s="5" t="str">
        <f t="shared" si="1"/>
        <v>Std</v>
      </c>
      <c r="N25" s="6">
        <f t="shared" si="2"/>
        <v>116.6500223285307</v>
      </c>
      <c r="O25" s="6">
        <f t="shared" si="3"/>
        <v>68.462987771263229</v>
      </c>
      <c r="P25" s="6">
        <f t="shared" si="4"/>
        <v>50.767612614530826</v>
      </c>
      <c r="Q25" s="6">
        <f t="shared" si="5"/>
        <v>189.7607707820749</v>
      </c>
      <c r="R25" s="6">
        <f t="shared" si="6"/>
        <v>103.61211200790041</v>
      </c>
      <c r="S25" s="6">
        <f t="shared" si="7"/>
        <v>15.895000143408165</v>
      </c>
      <c r="T25" s="6">
        <f t="shared" si="7"/>
        <v>31.084281996886066</v>
      </c>
      <c r="V25" s="24"/>
      <c r="W25" s="5" t="s">
        <v>13</v>
      </c>
    </row>
    <row r="26" spans="1:30" ht="14.4" customHeight="1" x14ac:dyDescent="0.3">
      <c r="A26" s="10"/>
      <c r="B26" s="22"/>
      <c r="C26" s="7" t="s">
        <v>14</v>
      </c>
      <c r="D26" s="17">
        <v>0.67760416666666667</v>
      </c>
      <c r="E26" s="17">
        <v>0.24427083333333333</v>
      </c>
      <c r="F26" s="17">
        <v>0.24427083333333333</v>
      </c>
      <c r="G26" s="17">
        <v>0.35572916666666665</v>
      </c>
      <c r="H26" s="17">
        <v>0.7182291666666667</v>
      </c>
      <c r="I26" s="17">
        <v>0.27500000000000002</v>
      </c>
      <c r="J26" s="17">
        <v>0.22760416666666666</v>
      </c>
      <c r="L26" s="2">
        <f t="shared" si="0"/>
        <v>0</v>
      </c>
      <c r="M26" s="7" t="str">
        <f t="shared" si="1"/>
        <v>CPU</v>
      </c>
      <c r="N26" s="8">
        <f t="shared" si="2"/>
        <v>0.67760416666666667</v>
      </c>
      <c r="O26" s="8">
        <f t="shared" si="3"/>
        <v>0.24427083333333333</v>
      </c>
      <c r="P26" s="8">
        <f t="shared" si="4"/>
        <v>0.24427083333333333</v>
      </c>
      <c r="Q26" s="8">
        <f t="shared" si="5"/>
        <v>0.35572916666666665</v>
      </c>
      <c r="R26" s="8">
        <f t="shared" si="6"/>
        <v>0.7182291666666667</v>
      </c>
      <c r="S26" s="8">
        <f t="shared" si="7"/>
        <v>0.27500000000000002</v>
      </c>
      <c r="T26" s="8">
        <f t="shared" si="7"/>
        <v>0.22760416666666666</v>
      </c>
      <c r="V26" s="22"/>
      <c r="W26" s="7" t="s">
        <v>14</v>
      </c>
    </row>
    <row r="27" spans="1:30" x14ac:dyDescent="0.3">
      <c r="A27" s="10"/>
      <c r="B27" s="20" t="s">
        <v>8</v>
      </c>
      <c r="C27" s="3" t="s">
        <v>12</v>
      </c>
      <c r="D27" s="15">
        <v>2579.0199737583052</v>
      </c>
      <c r="E27" s="15">
        <v>2748.3620918501779</v>
      </c>
      <c r="F27" s="15">
        <v>2637.3733499013733</v>
      </c>
      <c r="G27" s="15">
        <v>2899.5060322049585</v>
      </c>
      <c r="H27" s="15">
        <v>2651.7670232849582</v>
      </c>
      <c r="I27" s="15">
        <v>2610.1105594475112</v>
      </c>
      <c r="J27" s="15">
        <v>2648.8533213868591</v>
      </c>
      <c r="L27" s="2" t="str">
        <f t="shared" si="0"/>
        <v>F9</v>
      </c>
      <c r="M27" s="3" t="str">
        <f t="shared" si="1"/>
        <v>Mean</v>
      </c>
      <c r="N27" s="4">
        <f t="shared" si="2"/>
        <v>2579.0199737583052</v>
      </c>
      <c r="O27" s="4">
        <f t="shared" si="3"/>
        <v>2748.3620918501779</v>
      </c>
      <c r="P27" s="4">
        <f t="shared" si="4"/>
        <v>2637.3733499013733</v>
      </c>
      <c r="Q27" s="4">
        <f t="shared" si="5"/>
        <v>2899.5060322049585</v>
      </c>
      <c r="R27" s="4">
        <f t="shared" si="6"/>
        <v>2651.7670232849582</v>
      </c>
      <c r="S27" s="4">
        <f t="shared" si="7"/>
        <v>2610.1105594475112</v>
      </c>
      <c r="T27" s="4">
        <f t="shared" si="7"/>
        <v>2648.8533213868591</v>
      </c>
      <c r="V27" s="20" t="s">
        <v>8</v>
      </c>
      <c r="W27" s="3" t="s">
        <v>12</v>
      </c>
      <c r="X27" s="2">
        <f>_xlfn.RANK.EQ(Table1[[#This Row],[OLOA]],Table1[[#This Row],[OLOA]:[SSA]],1)</f>
        <v>1</v>
      </c>
      <c r="Y27" s="2">
        <f>_xlfn.RANK.EQ(Table1[[#This Row],[LOA]],Table1[[#This Row],[OLOA]:[SSA]],1)</f>
        <v>6</v>
      </c>
      <c r="Z27" s="2">
        <f>_xlfn.RANK.EQ(Table1[[#This Row],[PSO]],Table1[[#This Row],[OLOA]:[SSA]],1)</f>
        <v>3</v>
      </c>
      <c r="AA27" s="2">
        <f>_xlfn.RANK.EQ(Table1[[#This Row],[GA]],Table1[[#This Row],[OLOA]:[SSA]],1)</f>
        <v>7</v>
      </c>
      <c r="AB27" s="2">
        <f>_xlfn.RANK.EQ(Table1[[#This Row],[GSA]],Table1[[#This Row],[OLOA]:[SSA]],1)</f>
        <v>5</v>
      </c>
      <c r="AC27" s="2">
        <f>_xlfn.RANK.EQ(Table1[[#This Row],[WOA]],Table1[[#This Row],[OLOA]:[SSA]],1)</f>
        <v>2</v>
      </c>
      <c r="AD27" s="2">
        <f>_xlfn.RANK.EQ(Table1[[#This Row],[SSA]],Table1[[#This Row],[OLOA]:[SSA]],1)</f>
        <v>4</v>
      </c>
    </row>
    <row r="28" spans="1:30" ht="14.4" customHeight="1" x14ac:dyDescent="0.3">
      <c r="A28" s="10"/>
      <c r="B28" s="21"/>
      <c r="C28" s="10" t="s">
        <v>13</v>
      </c>
      <c r="D28" s="16">
        <v>40.164459095434125</v>
      </c>
      <c r="E28" s="16">
        <v>66.928469919450706</v>
      </c>
      <c r="F28" s="16">
        <v>65.937114880522444</v>
      </c>
      <c r="G28" s="16">
        <v>123.21439013330405</v>
      </c>
      <c r="H28" s="16">
        <v>23.235117305694615</v>
      </c>
      <c r="I28" s="16">
        <v>56.628117432484757</v>
      </c>
      <c r="J28" s="16">
        <v>31.153738400316179</v>
      </c>
      <c r="L28" s="2">
        <f t="shared" si="0"/>
        <v>0</v>
      </c>
      <c r="M28" s="5" t="str">
        <f t="shared" si="1"/>
        <v>Std</v>
      </c>
      <c r="N28" s="6">
        <f t="shared" si="2"/>
        <v>40.164459095434125</v>
      </c>
      <c r="O28" s="6">
        <f t="shared" si="3"/>
        <v>66.928469919450706</v>
      </c>
      <c r="P28" s="6">
        <f t="shared" si="4"/>
        <v>65.937114880522444</v>
      </c>
      <c r="Q28" s="6">
        <f t="shared" si="5"/>
        <v>123.21439013330405</v>
      </c>
      <c r="R28" s="6">
        <f t="shared" si="6"/>
        <v>23.235117305694615</v>
      </c>
      <c r="S28" s="6">
        <f t="shared" si="7"/>
        <v>56.628117432484757</v>
      </c>
      <c r="T28" s="6">
        <f t="shared" si="7"/>
        <v>31.153738400316179</v>
      </c>
      <c r="V28" s="24"/>
      <c r="W28" s="5" t="s">
        <v>13</v>
      </c>
    </row>
    <row r="29" spans="1:30" ht="14.4" customHeight="1" x14ac:dyDescent="0.3">
      <c r="A29" s="10"/>
      <c r="B29" s="22"/>
      <c r="C29" s="7" t="s">
        <v>14</v>
      </c>
      <c r="D29" s="17">
        <v>0.32656249999999998</v>
      </c>
      <c r="E29" s="17">
        <v>0.14166666666666666</v>
      </c>
      <c r="F29" s="17">
        <v>0.18489583333333334</v>
      </c>
      <c r="G29" s="17">
        <v>0.26770833333333333</v>
      </c>
      <c r="H29" s="17">
        <v>0.64270833333333333</v>
      </c>
      <c r="I29" s="17">
        <v>0.19895833333333332</v>
      </c>
      <c r="J29" s="17">
        <v>0.15572916666666667</v>
      </c>
      <c r="L29" s="2">
        <f t="shared" si="0"/>
        <v>0</v>
      </c>
      <c r="M29" s="7" t="str">
        <f t="shared" si="1"/>
        <v>CPU</v>
      </c>
      <c r="N29" s="8">
        <f t="shared" si="2"/>
        <v>0.32656249999999998</v>
      </c>
      <c r="O29" s="8">
        <f t="shared" si="3"/>
        <v>0.14166666666666666</v>
      </c>
      <c r="P29" s="8">
        <f t="shared" si="4"/>
        <v>0.18489583333333334</v>
      </c>
      <c r="Q29" s="8">
        <f t="shared" si="5"/>
        <v>0.26770833333333333</v>
      </c>
      <c r="R29" s="8">
        <f t="shared" si="6"/>
        <v>0.64270833333333333</v>
      </c>
      <c r="S29" s="8">
        <f t="shared" si="7"/>
        <v>0.19895833333333332</v>
      </c>
      <c r="T29" s="8">
        <f t="shared" si="7"/>
        <v>0.15572916666666667</v>
      </c>
      <c r="V29" s="22"/>
      <c r="W29" s="7" t="s">
        <v>14</v>
      </c>
    </row>
    <row r="30" spans="1:30" x14ac:dyDescent="0.3">
      <c r="A30" s="10"/>
      <c r="B30" s="20" t="s">
        <v>9</v>
      </c>
      <c r="C30" s="3" t="s">
        <v>12</v>
      </c>
      <c r="D30" s="15">
        <v>2568.5149400578416</v>
      </c>
      <c r="E30" s="15">
        <v>2843.3105762724012</v>
      </c>
      <c r="F30" s="15">
        <v>2601.9514023745446</v>
      </c>
      <c r="G30" s="15">
        <v>2554.2212610385982</v>
      </c>
      <c r="H30" s="15">
        <v>2753.3706981216847</v>
      </c>
      <c r="I30" s="15">
        <v>2641.6733302270991</v>
      </c>
      <c r="J30" s="15">
        <v>2576.1491588917825</v>
      </c>
      <c r="L30" s="2" t="str">
        <f t="shared" si="0"/>
        <v>F10</v>
      </c>
      <c r="M30" s="3" t="str">
        <f t="shared" si="1"/>
        <v>Mean</v>
      </c>
      <c r="N30" s="4">
        <f t="shared" si="2"/>
        <v>2568.5149400578416</v>
      </c>
      <c r="O30" s="4">
        <f t="shared" si="3"/>
        <v>2843.3105762724012</v>
      </c>
      <c r="P30" s="4">
        <f t="shared" si="4"/>
        <v>2601.9514023745446</v>
      </c>
      <c r="Q30" s="4">
        <f t="shared" si="5"/>
        <v>2554.2212610385982</v>
      </c>
      <c r="R30" s="4">
        <f t="shared" si="6"/>
        <v>2753.3706981216847</v>
      </c>
      <c r="S30" s="4">
        <f t="shared" si="7"/>
        <v>2641.6733302270991</v>
      </c>
      <c r="T30" s="4">
        <f t="shared" si="7"/>
        <v>2576.1491588917825</v>
      </c>
      <c r="V30" s="20" t="s">
        <v>9</v>
      </c>
      <c r="W30" s="3" t="s">
        <v>12</v>
      </c>
      <c r="X30" s="2">
        <f>_xlfn.RANK.EQ(Table1[[#This Row],[OLOA]],Table1[[#This Row],[OLOA]:[SSA]],1)</f>
        <v>2</v>
      </c>
      <c r="Y30" s="2">
        <f>_xlfn.RANK.EQ(Table1[[#This Row],[LOA]],Table1[[#This Row],[OLOA]:[SSA]],1)</f>
        <v>7</v>
      </c>
      <c r="Z30" s="2">
        <f>_xlfn.RANK.EQ(Table1[[#This Row],[PSO]],Table1[[#This Row],[OLOA]:[SSA]],1)</f>
        <v>4</v>
      </c>
      <c r="AA30" s="2">
        <f>_xlfn.RANK.EQ(Table1[[#This Row],[GA]],Table1[[#This Row],[OLOA]:[SSA]],1)</f>
        <v>1</v>
      </c>
      <c r="AB30" s="2">
        <f>_xlfn.RANK.EQ(Table1[[#This Row],[GSA]],Table1[[#This Row],[OLOA]:[SSA]],1)</f>
        <v>6</v>
      </c>
      <c r="AC30" s="2">
        <f>_xlfn.RANK.EQ(Table1[[#This Row],[WOA]],Table1[[#This Row],[OLOA]:[SSA]],1)</f>
        <v>5</v>
      </c>
      <c r="AD30" s="2">
        <f>_xlfn.RANK.EQ(Table1[[#This Row],[SSA]],Table1[[#This Row],[OLOA]:[SSA]],1)</f>
        <v>3</v>
      </c>
    </row>
    <row r="31" spans="1:30" ht="14.4" customHeight="1" x14ac:dyDescent="0.3">
      <c r="A31" s="10"/>
      <c r="B31" s="21"/>
      <c r="C31" s="10" t="s">
        <v>13</v>
      </c>
      <c r="D31" s="16">
        <v>79.678254352815856</v>
      </c>
      <c r="E31" s="16">
        <v>316.76853882106121</v>
      </c>
      <c r="F31" s="16">
        <v>99.422651918873186</v>
      </c>
      <c r="G31" s="16">
        <v>25.142665704016046</v>
      </c>
      <c r="H31" s="16">
        <v>348.57045321292884</v>
      </c>
      <c r="I31" s="16">
        <v>316.68671314740061</v>
      </c>
      <c r="J31" s="16">
        <v>67.069683712636106</v>
      </c>
      <c r="L31" s="2">
        <f t="shared" si="0"/>
        <v>0</v>
      </c>
      <c r="M31" s="5" t="str">
        <f t="shared" si="1"/>
        <v>Std</v>
      </c>
      <c r="N31" s="6">
        <f t="shared" si="2"/>
        <v>79.678254352815856</v>
      </c>
      <c r="O31" s="6">
        <f t="shared" si="3"/>
        <v>316.76853882106121</v>
      </c>
      <c r="P31" s="6">
        <f t="shared" si="4"/>
        <v>99.422651918873186</v>
      </c>
      <c r="Q31" s="6">
        <f t="shared" si="5"/>
        <v>25.142665704016046</v>
      </c>
      <c r="R31" s="6">
        <f t="shared" si="6"/>
        <v>348.57045321292884</v>
      </c>
      <c r="S31" s="6">
        <f t="shared" si="7"/>
        <v>316.68671314740061</v>
      </c>
      <c r="T31" s="6">
        <f t="shared" si="7"/>
        <v>67.069683712636106</v>
      </c>
      <c r="V31" s="24"/>
      <c r="W31" s="5" t="s">
        <v>13</v>
      </c>
    </row>
    <row r="32" spans="1:30" ht="14.4" customHeight="1" x14ac:dyDescent="0.3">
      <c r="A32" s="10"/>
      <c r="B32" s="22"/>
      <c r="C32" s="7" t="s">
        <v>14</v>
      </c>
      <c r="D32" s="17">
        <v>0.27395833333333336</v>
      </c>
      <c r="E32" s="17">
        <v>0.13854166666666667</v>
      </c>
      <c r="F32" s="17">
        <v>0.17604166666666668</v>
      </c>
      <c r="G32" s="17">
        <v>0.29010416666666666</v>
      </c>
      <c r="H32" s="17">
        <v>0.67447916666666663</v>
      </c>
      <c r="I32" s="17">
        <v>0.18020833333333333</v>
      </c>
      <c r="J32" s="17">
        <v>0.13593749999999999</v>
      </c>
      <c r="L32" s="2">
        <f t="shared" si="0"/>
        <v>0</v>
      </c>
      <c r="M32" s="7" t="str">
        <f t="shared" si="1"/>
        <v>CPU</v>
      </c>
      <c r="N32" s="8">
        <f t="shared" si="2"/>
        <v>0.27395833333333336</v>
      </c>
      <c r="O32" s="8">
        <f t="shared" si="3"/>
        <v>0.13854166666666667</v>
      </c>
      <c r="P32" s="8">
        <f t="shared" si="4"/>
        <v>0.17604166666666668</v>
      </c>
      <c r="Q32" s="8">
        <f t="shared" si="5"/>
        <v>0.29010416666666666</v>
      </c>
      <c r="R32" s="8">
        <f t="shared" si="6"/>
        <v>0.67447916666666663</v>
      </c>
      <c r="S32" s="8">
        <f t="shared" si="7"/>
        <v>0.18020833333333333</v>
      </c>
      <c r="T32" s="8">
        <f t="shared" si="7"/>
        <v>0.13593749999999999</v>
      </c>
      <c r="V32" s="22"/>
      <c r="W32" s="7" t="s">
        <v>14</v>
      </c>
    </row>
    <row r="33" spans="1:30" x14ac:dyDescent="0.3">
      <c r="A33" s="10"/>
      <c r="B33" s="20" t="s">
        <v>10</v>
      </c>
      <c r="C33" s="3" t="s">
        <v>12</v>
      </c>
      <c r="D33" s="15">
        <v>2708.0693110346297</v>
      </c>
      <c r="E33" s="15">
        <v>3636.618223327358</v>
      </c>
      <c r="F33" s="15">
        <v>3194.7699759440738</v>
      </c>
      <c r="G33" s="15">
        <v>4569.6714019733618</v>
      </c>
      <c r="H33" s="15">
        <v>2795.1875415039658</v>
      </c>
      <c r="I33" s="15">
        <v>2873.1530429470399</v>
      </c>
      <c r="J33" s="15">
        <v>2815.5631082931</v>
      </c>
      <c r="L33" s="2" t="str">
        <f t="shared" si="0"/>
        <v>F11</v>
      </c>
      <c r="M33" s="3" t="str">
        <f t="shared" si="1"/>
        <v>Mean</v>
      </c>
      <c r="N33" s="4">
        <f t="shared" si="2"/>
        <v>2708.0693110346297</v>
      </c>
      <c r="O33" s="4">
        <f t="shared" si="3"/>
        <v>3636.618223327358</v>
      </c>
      <c r="P33" s="4">
        <f t="shared" si="4"/>
        <v>3194.7699759440738</v>
      </c>
      <c r="Q33" s="4">
        <f t="shared" si="5"/>
        <v>4569.6714019733618</v>
      </c>
      <c r="R33" s="4">
        <f t="shared" si="6"/>
        <v>2795.1875415039658</v>
      </c>
      <c r="S33" s="4">
        <f t="shared" si="7"/>
        <v>2873.1530429470399</v>
      </c>
      <c r="T33" s="4">
        <f t="shared" si="7"/>
        <v>2815.5631082931</v>
      </c>
      <c r="V33" s="20" t="s">
        <v>10</v>
      </c>
      <c r="W33" s="3" t="s">
        <v>12</v>
      </c>
      <c r="X33" s="2">
        <f>_xlfn.RANK.EQ(Table1[[#This Row],[OLOA]],Table1[[#This Row],[OLOA]:[SSA]],1)</f>
        <v>1</v>
      </c>
      <c r="Y33" s="2">
        <f>_xlfn.RANK.EQ(Table1[[#This Row],[LOA]],Table1[[#This Row],[OLOA]:[SSA]],1)</f>
        <v>6</v>
      </c>
      <c r="Z33" s="2">
        <f>_xlfn.RANK.EQ(Table1[[#This Row],[PSO]],Table1[[#This Row],[OLOA]:[SSA]],1)</f>
        <v>5</v>
      </c>
      <c r="AA33" s="2">
        <f>_xlfn.RANK.EQ(Table1[[#This Row],[GA]],Table1[[#This Row],[OLOA]:[SSA]],1)</f>
        <v>7</v>
      </c>
      <c r="AB33" s="2">
        <f>_xlfn.RANK.EQ(Table1[[#This Row],[GSA]],Table1[[#This Row],[OLOA]:[SSA]],1)</f>
        <v>2</v>
      </c>
      <c r="AC33" s="2">
        <f>_xlfn.RANK.EQ(Table1[[#This Row],[WOA]],Table1[[#This Row],[OLOA]:[SSA]],1)</f>
        <v>4</v>
      </c>
      <c r="AD33" s="2">
        <f>_xlfn.RANK.EQ(Table1[[#This Row],[SSA]],Table1[[#This Row],[OLOA]:[SSA]],1)</f>
        <v>3</v>
      </c>
    </row>
    <row r="34" spans="1:30" ht="14.4" customHeight="1" x14ac:dyDescent="0.3">
      <c r="A34" s="10"/>
      <c r="B34" s="21"/>
      <c r="C34" s="10" t="s">
        <v>13</v>
      </c>
      <c r="D34" s="16">
        <v>149.7133356143778</v>
      </c>
      <c r="E34" s="16">
        <v>538.86222725270909</v>
      </c>
      <c r="F34" s="16">
        <v>448.15791015297981</v>
      </c>
      <c r="G34" s="16">
        <v>720.13620267543172</v>
      </c>
      <c r="H34" s="16">
        <v>136.02310906535106</v>
      </c>
      <c r="I34" s="16">
        <v>174.2371110036899</v>
      </c>
      <c r="J34" s="16">
        <v>143.88921223282625</v>
      </c>
      <c r="L34" s="2">
        <f t="shared" si="0"/>
        <v>0</v>
      </c>
      <c r="M34" s="5" t="str">
        <f t="shared" si="1"/>
        <v>Std</v>
      </c>
      <c r="N34" s="6">
        <f t="shared" si="2"/>
        <v>149.7133356143778</v>
      </c>
      <c r="O34" s="6">
        <f t="shared" si="3"/>
        <v>538.86222725270909</v>
      </c>
      <c r="P34" s="6">
        <f t="shared" si="4"/>
        <v>448.15791015297981</v>
      </c>
      <c r="Q34" s="6">
        <f t="shared" si="5"/>
        <v>720.13620267543172</v>
      </c>
      <c r="R34" s="6">
        <f t="shared" si="6"/>
        <v>136.02310906535106</v>
      </c>
      <c r="S34" s="6">
        <f t="shared" si="7"/>
        <v>174.2371110036899</v>
      </c>
      <c r="T34" s="6">
        <f t="shared" si="7"/>
        <v>143.88921223282625</v>
      </c>
      <c r="V34" s="24"/>
      <c r="W34" s="5" t="s">
        <v>13</v>
      </c>
    </row>
    <row r="35" spans="1:30" ht="14.4" customHeight="1" x14ac:dyDescent="0.3">
      <c r="A35" s="10"/>
      <c r="B35" s="22"/>
      <c r="C35" s="7" t="s">
        <v>14</v>
      </c>
      <c r="D35" s="17">
        <v>0.4296875</v>
      </c>
      <c r="E35" s="17">
        <v>0.16510416666666666</v>
      </c>
      <c r="F35" s="17">
        <v>0.234375</v>
      </c>
      <c r="G35" s="17">
        <v>0.32500000000000001</v>
      </c>
      <c r="H35" s="17">
        <v>0.65468749999999998</v>
      </c>
      <c r="I35" s="17">
        <v>0.23072916666666668</v>
      </c>
      <c r="J35" s="17">
        <v>0.18020833333333333</v>
      </c>
      <c r="L35" s="2">
        <f t="shared" si="0"/>
        <v>0</v>
      </c>
      <c r="M35" s="7" t="str">
        <f t="shared" si="1"/>
        <v>CPU</v>
      </c>
      <c r="N35" s="8">
        <f t="shared" si="2"/>
        <v>0.4296875</v>
      </c>
      <c r="O35" s="8">
        <f t="shared" si="3"/>
        <v>0.16510416666666666</v>
      </c>
      <c r="P35" s="8">
        <f t="shared" si="4"/>
        <v>0.234375</v>
      </c>
      <c r="Q35" s="8">
        <f t="shared" si="5"/>
        <v>0.32500000000000001</v>
      </c>
      <c r="R35" s="8">
        <f t="shared" si="6"/>
        <v>0.65468749999999998</v>
      </c>
      <c r="S35" s="8">
        <f t="shared" si="7"/>
        <v>0.23072916666666668</v>
      </c>
      <c r="T35" s="8">
        <f t="shared" si="7"/>
        <v>0.18020833333333333</v>
      </c>
      <c r="V35" s="22"/>
      <c r="W35" s="7" t="s">
        <v>14</v>
      </c>
    </row>
    <row r="36" spans="1:30" x14ac:dyDescent="0.3">
      <c r="A36" s="10"/>
      <c r="B36" s="20" t="s">
        <v>11</v>
      </c>
      <c r="C36" s="3" t="s">
        <v>12</v>
      </c>
      <c r="D36" s="15">
        <v>2989.1716470115357</v>
      </c>
      <c r="E36" s="15">
        <v>3104.8901336427862</v>
      </c>
      <c r="F36" s="15">
        <v>2882.4269095578775</v>
      </c>
      <c r="G36" s="15">
        <v>3163.3385319160366</v>
      </c>
      <c r="H36" s="15">
        <v>3101.7002122929912</v>
      </c>
      <c r="I36" s="15">
        <v>2898.8229011396415</v>
      </c>
      <c r="J36" s="15">
        <v>2873.1093765410192</v>
      </c>
      <c r="L36" s="2" t="str">
        <f t="shared" si="0"/>
        <v>F12</v>
      </c>
      <c r="M36" s="3" t="str">
        <f t="shared" si="1"/>
        <v>Mean</v>
      </c>
      <c r="N36" s="4">
        <f t="shared" si="2"/>
        <v>2989.1716470115357</v>
      </c>
      <c r="O36" s="4">
        <f t="shared" si="3"/>
        <v>3104.8901336427862</v>
      </c>
      <c r="P36" s="4">
        <f t="shared" si="4"/>
        <v>2882.4269095578775</v>
      </c>
      <c r="Q36" s="4">
        <f t="shared" si="5"/>
        <v>3163.3385319160366</v>
      </c>
      <c r="R36" s="4">
        <f t="shared" si="6"/>
        <v>3101.7002122929912</v>
      </c>
      <c r="S36" s="4">
        <f t="shared" si="7"/>
        <v>2898.8229011396415</v>
      </c>
      <c r="T36" s="4">
        <f t="shared" si="7"/>
        <v>2873.1093765410192</v>
      </c>
      <c r="V36" s="20" t="s">
        <v>11</v>
      </c>
      <c r="W36" s="3" t="s">
        <v>12</v>
      </c>
      <c r="X36" s="2">
        <f>_xlfn.RANK.EQ(Table1[[#This Row],[OLOA]],Table1[[#This Row],[OLOA]:[SSA]],1)</f>
        <v>4</v>
      </c>
      <c r="Y36" s="2">
        <f>_xlfn.RANK.EQ(Table1[[#This Row],[LOA]],Table1[[#This Row],[OLOA]:[SSA]],1)</f>
        <v>6</v>
      </c>
      <c r="Z36" s="2">
        <f>_xlfn.RANK.EQ(Table1[[#This Row],[PSO]],Table1[[#This Row],[OLOA]:[SSA]],1)</f>
        <v>2</v>
      </c>
      <c r="AA36" s="2">
        <f>_xlfn.RANK.EQ(Table1[[#This Row],[GA]],Table1[[#This Row],[OLOA]:[SSA]],1)</f>
        <v>7</v>
      </c>
      <c r="AB36" s="2">
        <f>_xlfn.RANK.EQ(Table1[[#This Row],[GSA]],Table1[[#This Row],[OLOA]:[SSA]],1)</f>
        <v>5</v>
      </c>
      <c r="AC36" s="2">
        <f>_xlfn.RANK.EQ(Table1[[#This Row],[WOA]],Table1[[#This Row],[OLOA]:[SSA]],1)</f>
        <v>3</v>
      </c>
      <c r="AD36" s="2">
        <f>_xlfn.RANK.EQ(Table1[[#This Row],[SSA]],Table1[[#This Row],[OLOA]:[SSA]],1)</f>
        <v>1</v>
      </c>
    </row>
    <row r="37" spans="1:30" ht="14.4" customHeight="1" x14ac:dyDescent="0.3">
      <c r="A37" s="10"/>
      <c r="B37" s="21"/>
      <c r="C37" s="10" t="s">
        <v>13</v>
      </c>
      <c r="D37" s="16">
        <v>49.870432242473015</v>
      </c>
      <c r="E37" s="16">
        <v>90.243903335183759</v>
      </c>
      <c r="F37" s="16">
        <v>23.640168669681675</v>
      </c>
      <c r="G37" s="16">
        <v>108.1180063972938</v>
      </c>
      <c r="H37" s="16">
        <v>87.777565127016103</v>
      </c>
      <c r="I37" s="16">
        <v>35.315624876014788</v>
      </c>
      <c r="J37" s="16">
        <v>10.834589832472748</v>
      </c>
      <c r="L37" s="2">
        <f t="shared" si="0"/>
        <v>0</v>
      </c>
      <c r="M37" s="5" t="str">
        <f t="shared" si="1"/>
        <v>Std</v>
      </c>
      <c r="N37" s="6">
        <f t="shared" si="2"/>
        <v>49.870432242473015</v>
      </c>
      <c r="O37" s="6">
        <f t="shared" si="3"/>
        <v>90.243903335183759</v>
      </c>
      <c r="P37" s="6">
        <f t="shared" si="4"/>
        <v>23.640168669681675</v>
      </c>
      <c r="Q37" s="6">
        <f t="shared" si="5"/>
        <v>108.1180063972938</v>
      </c>
      <c r="R37" s="6">
        <f t="shared" si="6"/>
        <v>87.777565127016103</v>
      </c>
      <c r="S37" s="6">
        <f t="shared" si="7"/>
        <v>35.315624876014788</v>
      </c>
      <c r="T37" s="6">
        <f t="shared" si="7"/>
        <v>10.834589832472748</v>
      </c>
      <c r="V37" s="24"/>
      <c r="W37" s="5" t="s">
        <v>13</v>
      </c>
    </row>
    <row r="38" spans="1:30" ht="14.4" customHeight="1" x14ac:dyDescent="0.3">
      <c r="A38" s="7"/>
      <c r="B38" s="22"/>
      <c r="C38" s="7" t="s">
        <v>14</v>
      </c>
      <c r="D38" s="17">
        <v>0.48125000000000001</v>
      </c>
      <c r="E38" s="17">
        <v>0.19114583333333332</v>
      </c>
      <c r="F38" s="17">
        <v>0.2421875</v>
      </c>
      <c r="G38" s="17">
        <v>0.34687499999999999</v>
      </c>
      <c r="H38" s="17">
        <v>0.73697916666666663</v>
      </c>
      <c r="I38" s="17">
        <v>0.28437499999999999</v>
      </c>
      <c r="J38" s="17">
        <v>0.2</v>
      </c>
      <c r="L38" s="2">
        <f t="shared" si="0"/>
        <v>0</v>
      </c>
      <c r="M38" s="7" t="str">
        <f t="shared" si="1"/>
        <v>CPU</v>
      </c>
      <c r="N38" s="8">
        <f t="shared" si="2"/>
        <v>0.48125000000000001</v>
      </c>
      <c r="O38" s="8">
        <f t="shared" si="3"/>
        <v>0.19114583333333332</v>
      </c>
      <c r="P38" s="8">
        <f t="shared" si="4"/>
        <v>0.2421875</v>
      </c>
      <c r="Q38" s="8">
        <f t="shared" si="5"/>
        <v>0.34687499999999999</v>
      </c>
      <c r="R38" s="8">
        <f t="shared" si="6"/>
        <v>0.73697916666666663</v>
      </c>
      <c r="S38" s="8">
        <f t="shared" si="7"/>
        <v>0.28437499999999999</v>
      </c>
      <c r="T38" s="8">
        <f t="shared" si="7"/>
        <v>0.2</v>
      </c>
      <c r="V38" s="22"/>
      <c r="W38" s="7" t="s">
        <v>14</v>
      </c>
    </row>
    <row r="39" spans="1:30" x14ac:dyDescent="0.3">
      <c r="A39" s="3"/>
      <c r="B39" s="19" t="s">
        <v>33</v>
      </c>
      <c r="C39" s="20"/>
      <c r="D39" s="18" t="s">
        <v>34</v>
      </c>
      <c r="E39" s="18" t="s">
        <v>35</v>
      </c>
      <c r="F39" s="18" t="s">
        <v>35</v>
      </c>
      <c r="G39" s="18" t="s">
        <v>36</v>
      </c>
      <c r="H39" s="18" t="s">
        <v>37</v>
      </c>
      <c r="I39" s="18" t="s">
        <v>35</v>
      </c>
      <c r="J39" s="18" t="s">
        <v>34</v>
      </c>
      <c r="X39" s="2">
        <f>COUNTIF(X3:X38,1)</f>
        <v>4</v>
      </c>
      <c r="Y39" s="2">
        <f t="shared" ref="Y39:AD39" si="8">COUNTIF(Y3:Y38,1)</f>
        <v>0</v>
      </c>
      <c r="Z39" s="2">
        <f t="shared" si="8"/>
        <v>0</v>
      </c>
      <c r="AA39" s="2">
        <f t="shared" si="8"/>
        <v>1</v>
      </c>
      <c r="AB39" s="2">
        <f t="shared" si="8"/>
        <v>3</v>
      </c>
      <c r="AC39" s="2">
        <f t="shared" si="8"/>
        <v>0</v>
      </c>
      <c r="AD39" s="2">
        <f t="shared" si="8"/>
        <v>4</v>
      </c>
    </row>
    <row r="40" spans="1:30" x14ac:dyDescent="0.3">
      <c r="A40" s="7"/>
      <c r="B40" s="25" t="s">
        <v>38</v>
      </c>
      <c r="C40" s="22"/>
      <c r="D40" s="7">
        <v>1</v>
      </c>
      <c r="E40" s="7">
        <v>5</v>
      </c>
      <c r="F40" s="7">
        <v>5</v>
      </c>
      <c r="G40" s="7">
        <v>4</v>
      </c>
      <c r="H40" s="7">
        <v>3</v>
      </c>
      <c r="I40" s="7">
        <v>5</v>
      </c>
      <c r="J40" s="7">
        <v>1</v>
      </c>
      <c r="X40" s="2">
        <f>_xlfn.RANK.EQ(X39,$X39:$AD39,0)</f>
        <v>1</v>
      </c>
      <c r="Y40" s="2">
        <f t="shared" ref="Y40:AD40" si="9">_xlfn.RANK.EQ(Y39,$X39:$AD39,0)</f>
        <v>5</v>
      </c>
      <c r="Z40" s="2">
        <f t="shared" si="9"/>
        <v>5</v>
      </c>
      <c r="AA40" s="2">
        <f t="shared" si="9"/>
        <v>4</v>
      </c>
      <c r="AB40" s="2">
        <f t="shared" si="9"/>
        <v>3</v>
      </c>
      <c r="AC40" s="2">
        <f t="shared" si="9"/>
        <v>5</v>
      </c>
      <c r="AD40" s="2">
        <f t="shared" si="9"/>
        <v>1</v>
      </c>
    </row>
    <row r="41" spans="1:30" x14ac:dyDescent="0.3">
      <c r="X41" s="9">
        <f>AVERAGE(X3:X38)</f>
        <v>2.9166666666666665</v>
      </c>
      <c r="Y41" s="9">
        <f t="shared" ref="Y41:AD41" si="10">AVERAGE(Y3:Y38)</f>
        <v>4.75</v>
      </c>
      <c r="Z41" s="9">
        <f t="shared" si="10"/>
        <v>4.583333333333333</v>
      </c>
      <c r="AA41" s="9">
        <f t="shared" si="10"/>
        <v>6.5</v>
      </c>
      <c r="AB41" s="9">
        <f t="shared" si="10"/>
        <v>3.4166666666666665</v>
      </c>
      <c r="AC41" s="9">
        <f t="shared" si="10"/>
        <v>3.75</v>
      </c>
      <c r="AD41" s="9">
        <f t="shared" si="10"/>
        <v>2.0833333333333335</v>
      </c>
    </row>
    <row r="42" spans="1:30" x14ac:dyDescent="0.3">
      <c r="X42" s="2">
        <f>_xlfn.RANK.EQ(X41,$X41:$AD41,1)</f>
        <v>2</v>
      </c>
      <c r="Y42" s="2">
        <f t="shared" ref="Y42:AD42" si="11">_xlfn.RANK.EQ(Y41,$X41:$AD41,1)</f>
        <v>6</v>
      </c>
      <c r="Z42" s="2">
        <f t="shared" si="11"/>
        <v>5</v>
      </c>
      <c r="AA42" s="2">
        <f t="shared" si="11"/>
        <v>7</v>
      </c>
      <c r="AB42" s="2">
        <f t="shared" si="11"/>
        <v>3</v>
      </c>
      <c r="AC42" s="2">
        <f t="shared" si="11"/>
        <v>4</v>
      </c>
      <c r="AD42" s="2">
        <f t="shared" si="11"/>
        <v>1</v>
      </c>
    </row>
  </sheetData>
  <mergeCells count="27">
    <mergeCell ref="B40:C40"/>
    <mergeCell ref="A1:J1"/>
    <mergeCell ref="V36:V38"/>
    <mergeCell ref="V3:V5"/>
    <mergeCell ref="V6:V8"/>
    <mergeCell ref="V9:V11"/>
    <mergeCell ref="V12:V14"/>
    <mergeCell ref="V15:V17"/>
    <mergeCell ref="V18:V20"/>
    <mergeCell ref="V21:V23"/>
    <mergeCell ref="V24:V26"/>
    <mergeCell ref="V27:V29"/>
    <mergeCell ref="V30:V32"/>
    <mergeCell ref="V33:V35"/>
    <mergeCell ref="B39:C39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</mergeCells>
  <phoneticPr fontId="2" type="noConversion"/>
  <conditionalFormatting sqref="D3:J3">
    <cfRule type="top10" dxfId="20" priority="12" bottom="1" rank="1"/>
  </conditionalFormatting>
  <conditionalFormatting sqref="D6:J6">
    <cfRule type="top10" dxfId="19" priority="11" bottom="1" rank="1"/>
  </conditionalFormatting>
  <conditionalFormatting sqref="D9:J9">
    <cfRule type="top10" dxfId="18" priority="10" bottom="1" rank="1"/>
  </conditionalFormatting>
  <conditionalFormatting sqref="D12:J12">
    <cfRule type="top10" dxfId="17" priority="9" bottom="1" rank="1"/>
  </conditionalFormatting>
  <conditionalFormatting sqref="D15:J15">
    <cfRule type="top10" dxfId="16" priority="8" bottom="1" rank="1"/>
  </conditionalFormatting>
  <conditionalFormatting sqref="D18:J18">
    <cfRule type="top10" dxfId="15" priority="7" bottom="1" rank="1"/>
  </conditionalFormatting>
  <conditionalFormatting sqref="D21:J21">
    <cfRule type="top10" dxfId="14" priority="6" bottom="1" rank="1"/>
  </conditionalFormatting>
  <conditionalFormatting sqref="D24:J24">
    <cfRule type="top10" dxfId="13" priority="5" bottom="1" rank="1"/>
  </conditionalFormatting>
  <conditionalFormatting sqref="D27:J27">
    <cfRule type="top10" dxfId="12" priority="4" bottom="1" rank="1"/>
  </conditionalFormatting>
  <conditionalFormatting sqref="D30:J30">
    <cfRule type="top10" dxfId="11" priority="3" bottom="1" rank="1"/>
  </conditionalFormatting>
  <conditionalFormatting sqref="D33:J33">
    <cfRule type="top10" dxfId="10" priority="2" bottom="1" rank="1"/>
  </conditionalFormatting>
  <conditionalFormatting sqref="D36:J36">
    <cfRule type="top10" dxfId="9" priority="1" bottom="1" rank="1"/>
  </conditionalFormatting>
  <conditionalFormatting sqref="X3:AD3 X6:AD6 X9:AD9 X12:AD12 X15:AD15 X18:AD18 X21:AD21 X24:AD24 X27:AD27 X30:AD30 X33:AD33 X36:AD36">
    <cfRule type="top10" dxfId="8" priority="60" bottom="1" rank="1"/>
  </conditionalFormatting>
  <conditionalFormatting sqref="X39:AD39">
    <cfRule type="top10" dxfId="7" priority="84" bottom="1" rank="1"/>
    <cfRule type="top10" dxfId="6" priority="85" percent="1" rank="1"/>
  </conditionalFormatting>
  <conditionalFormatting sqref="X40:AD40">
    <cfRule type="top10" dxfId="5" priority="88" rank="1"/>
    <cfRule type="top10" dxfId="4" priority="89" bottom="1" rank="1"/>
  </conditionalFormatting>
  <conditionalFormatting sqref="X41:AD41">
    <cfRule type="top10" dxfId="3" priority="92" bottom="1" rank="1"/>
    <cfRule type="top10" dxfId="2" priority="93" rank="1"/>
  </conditionalFormatting>
  <conditionalFormatting sqref="X42:AD42">
    <cfRule type="top10" dxfId="1" priority="96" bottom="1" rank="1"/>
    <cfRule type="top10" dxfId="0" priority="97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21" sqref="D21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bestFit="1" customWidth="1"/>
    <col min="4" max="4" width="15" bestFit="1" customWidth="1"/>
    <col min="5" max="5" width="14.109375" bestFit="1" customWidth="1"/>
    <col min="6" max="6" width="15" bestFit="1" customWidth="1"/>
    <col min="7" max="7" width="16" bestFit="1" customWidth="1"/>
    <col min="8" max="8" width="14.6640625" bestFit="1" customWidth="1"/>
    <col min="9" max="9" width="15.5546875" customWidth="1"/>
  </cols>
  <sheetData>
    <row r="1" spans="1:8" ht="15" thickBot="1" x14ac:dyDescent="0.35">
      <c r="A1" s="23" t="s">
        <v>30</v>
      </c>
      <c r="B1" s="23"/>
      <c r="C1" s="23"/>
      <c r="D1" s="23"/>
      <c r="E1" s="23"/>
      <c r="F1" s="23"/>
      <c r="G1" s="23"/>
      <c r="H1" s="23"/>
    </row>
    <row r="2" spans="1:8" x14ac:dyDescent="0.3">
      <c r="A2" s="7"/>
      <c r="B2" s="12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31</v>
      </c>
    </row>
    <row r="3" spans="1:8" x14ac:dyDescent="0.3">
      <c r="A3" s="4"/>
      <c r="B3" s="4" t="s">
        <v>0</v>
      </c>
      <c r="C3" s="11">
        <v>1.1112703625597965E-12</v>
      </c>
      <c r="D3" s="11">
        <v>4.2140995085693226E-17</v>
      </c>
      <c r="E3" s="11">
        <v>0.24924552232513009</v>
      </c>
      <c r="F3" s="11">
        <v>1.2546286833718576E-31</v>
      </c>
      <c r="G3" s="11">
        <v>3.2384874359325633E-19</v>
      </c>
      <c r="H3" s="11">
        <v>3.6753698716777509E-12</v>
      </c>
    </row>
    <row r="4" spans="1:8" x14ac:dyDescent="0.3">
      <c r="A4" s="11"/>
      <c r="B4" s="11" t="s">
        <v>1</v>
      </c>
      <c r="C4" s="11">
        <v>3.0955446567434519E-9</v>
      </c>
      <c r="D4" s="11">
        <v>4.9890852906265249E-9</v>
      </c>
      <c r="E4" s="11">
        <v>1.5448816320689414E-12</v>
      </c>
      <c r="F4" s="11">
        <v>4.7111712590176442E-3</v>
      </c>
      <c r="G4" s="11">
        <v>2.1920745453313894E-3</v>
      </c>
      <c r="H4" s="11">
        <v>4.77918757380476E-2</v>
      </c>
    </row>
    <row r="5" spans="1:8" x14ac:dyDescent="0.3">
      <c r="A5" s="11"/>
      <c r="B5" s="11" t="s">
        <v>2</v>
      </c>
      <c r="C5" s="11">
        <v>0.16096602980344821</v>
      </c>
      <c r="D5" s="11">
        <v>0.93848600931666404</v>
      </c>
      <c r="E5" s="11">
        <v>9.0545532568136976E-17</v>
      </c>
      <c r="F5" s="11">
        <v>0.11663303115962076</v>
      </c>
      <c r="G5" s="11">
        <v>0.58046929690040283</v>
      </c>
      <c r="H5" s="11">
        <v>5.6754068205150443E-5</v>
      </c>
    </row>
    <row r="6" spans="1:8" x14ac:dyDescent="0.3">
      <c r="A6" s="11"/>
      <c r="B6" s="11" t="s">
        <v>3</v>
      </c>
      <c r="C6" s="11">
        <v>4.3938015855735049E-2</v>
      </c>
      <c r="D6" s="11">
        <v>1.6598913903698954E-30</v>
      </c>
      <c r="E6" s="11">
        <v>1.5308328985955734E-30</v>
      </c>
      <c r="F6" s="11">
        <v>9.5976200569707255E-4</v>
      </c>
      <c r="G6" s="11">
        <v>6.0480410632187525E-5</v>
      </c>
      <c r="H6" s="11">
        <v>0.14678606914557513</v>
      </c>
    </row>
    <row r="7" spans="1:8" x14ac:dyDescent="0.3">
      <c r="A7" s="11"/>
      <c r="B7" s="11" t="s">
        <v>4</v>
      </c>
      <c r="C7" s="11">
        <v>0.28990474632534446</v>
      </c>
      <c r="D7" s="11">
        <v>3.93514961998392E-15</v>
      </c>
      <c r="E7" s="11">
        <v>1.3099083339622455E-26</v>
      </c>
      <c r="F7" s="11">
        <v>2.0447362664761926E-11</v>
      </c>
      <c r="G7" s="11">
        <v>8.0018044174936069E-3</v>
      </c>
      <c r="H7" s="11">
        <v>7.2631673424576029E-4</v>
      </c>
    </row>
    <row r="8" spans="1:8" x14ac:dyDescent="0.3">
      <c r="A8" s="11"/>
      <c r="B8" s="11" t="s">
        <v>5</v>
      </c>
      <c r="C8" s="11">
        <v>1.52376364064232E-3</v>
      </c>
      <c r="D8" s="11">
        <v>1.0566780319992368E-12</v>
      </c>
      <c r="E8" s="11">
        <v>9.5059201001438755E-10</v>
      </c>
      <c r="F8" s="11">
        <v>7.3532463883297197E-7</v>
      </c>
      <c r="G8" s="11">
        <v>0.28884699836611971</v>
      </c>
      <c r="H8" s="11">
        <v>2.531744235923425E-6</v>
      </c>
    </row>
    <row r="9" spans="1:8" x14ac:dyDescent="0.3">
      <c r="A9" s="11"/>
      <c r="B9" s="11" t="s">
        <v>6</v>
      </c>
      <c r="C9" s="11">
        <v>0.22808558309257543</v>
      </c>
      <c r="D9" s="11">
        <v>8.9793787067710101E-2</v>
      </c>
      <c r="E9" s="11">
        <v>5.3851552990822239E-12</v>
      </c>
      <c r="F9" s="11">
        <v>1.4034690560152819E-3</v>
      </c>
      <c r="G9" s="11">
        <v>0.8733605477417683</v>
      </c>
      <c r="H9" s="11">
        <v>2.4739637196541102E-3</v>
      </c>
    </row>
    <row r="10" spans="1:8" x14ac:dyDescent="0.3">
      <c r="A10" s="11"/>
      <c r="B10" s="11" t="s">
        <v>7</v>
      </c>
      <c r="C10" s="11">
        <v>0.39188846414109446</v>
      </c>
      <c r="D10" s="11">
        <v>0.18203359003551167</v>
      </c>
      <c r="E10" s="11">
        <v>3.0516222876901299E-3</v>
      </c>
      <c r="F10" s="11">
        <v>4.5743387011557959E-5</v>
      </c>
      <c r="G10" s="11">
        <v>1.5713040889204024E-2</v>
      </c>
      <c r="H10" s="11">
        <v>1.092784376061437E-2</v>
      </c>
    </row>
    <row r="11" spans="1:8" x14ac:dyDescent="0.3">
      <c r="A11" s="11"/>
      <c r="B11" s="11" t="s">
        <v>8</v>
      </c>
      <c r="C11" s="11">
        <v>3.5472809405681734E-17</v>
      </c>
      <c r="D11" s="11">
        <v>1.1404944536368626E-4</v>
      </c>
      <c r="E11" s="11">
        <v>1.294875538150283E-19</v>
      </c>
      <c r="F11" s="11">
        <v>6.4052783845992584E-12</v>
      </c>
      <c r="G11" s="11">
        <v>1.7201670657802755E-2</v>
      </c>
      <c r="H11" s="11">
        <v>3.8442659271776998E-10</v>
      </c>
    </row>
    <row r="12" spans="1:8" x14ac:dyDescent="0.3">
      <c r="A12" s="11"/>
      <c r="B12" s="11" t="s">
        <v>9</v>
      </c>
      <c r="C12" s="11">
        <v>2.27749437989018E-5</v>
      </c>
      <c r="D12" s="11">
        <v>0.15598014721475117</v>
      </c>
      <c r="E12" s="11">
        <v>0.35262947119278243</v>
      </c>
      <c r="F12" s="11">
        <v>6.3554151811376237E-3</v>
      </c>
      <c r="G12" s="11">
        <v>0.22475683844200156</v>
      </c>
      <c r="H12" s="11">
        <v>0.6895373802779392</v>
      </c>
    </row>
    <row r="13" spans="1:8" x14ac:dyDescent="0.3">
      <c r="A13" s="11"/>
      <c r="B13" s="11" t="s">
        <v>10</v>
      </c>
      <c r="C13" s="11">
        <v>9.2914527167743806E-13</v>
      </c>
      <c r="D13" s="11">
        <v>5.2664187818023553E-7</v>
      </c>
      <c r="E13" s="11">
        <v>4.6128897347012178E-20</v>
      </c>
      <c r="F13" s="11">
        <v>2.1715553927543867E-2</v>
      </c>
      <c r="G13" s="11">
        <v>2.2433762973750508E-4</v>
      </c>
      <c r="H13" s="11">
        <v>6.2908729143340497E-3</v>
      </c>
    </row>
    <row r="14" spans="1:8" x14ac:dyDescent="0.3">
      <c r="A14" s="14"/>
      <c r="B14" s="14" t="s">
        <v>11</v>
      </c>
      <c r="C14" s="14">
        <v>7.7848833777269078E-8</v>
      </c>
      <c r="D14" s="14">
        <v>3.505625002245619E-15</v>
      </c>
      <c r="E14" s="14">
        <v>5.8476268879631326E-11</v>
      </c>
      <c r="F14" s="14">
        <v>9.1381124659968516E-8</v>
      </c>
      <c r="G14" s="14">
        <v>4.1958419687525204E-11</v>
      </c>
      <c r="H14" s="14">
        <v>4.9139429303703304E-18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K12" sqref="A1:XFD1048576"/>
    </sheetView>
  </sheetViews>
  <sheetFormatPr defaultRowHeight="14.4" x14ac:dyDescent="0.3"/>
  <cols>
    <col min="1" max="7" width="2" customWidth="1"/>
  </cols>
  <sheetData>
    <row r="1" spans="1:6" x14ac:dyDescent="0.3">
      <c r="A1">
        <v>1</v>
      </c>
      <c r="B1">
        <v>1</v>
      </c>
      <c r="C1">
        <v>0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0</v>
      </c>
    </row>
    <row r="5" spans="1:6" x14ac:dyDescent="0.3">
      <c r="A5">
        <v>0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0</v>
      </c>
      <c r="F6">
        <v>1</v>
      </c>
    </row>
    <row r="7" spans="1:6" x14ac:dyDescent="0.3">
      <c r="A7">
        <v>0</v>
      </c>
      <c r="B7">
        <v>0</v>
      </c>
      <c r="C7">
        <v>1</v>
      </c>
      <c r="D7">
        <v>1</v>
      </c>
      <c r="E7">
        <v>0</v>
      </c>
      <c r="F7">
        <v>1</v>
      </c>
    </row>
    <row r="8" spans="1:6" x14ac:dyDescent="0.3">
      <c r="A8">
        <v>0</v>
      </c>
      <c r="B8">
        <v>0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2024-08-25T17:14:08Z</dcterms:modified>
</cp:coreProperties>
</file>