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esearch\Project-002\Results\CEC2022\"/>
    </mc:Choice>
  </mc:AlternateContent>
  <xr:revisionPtr revIDLastSave="0" documentId="13_ncr:1_{E8D95431-DB2E-4BED-BEE9-84D89E9F7024}" xr6:coauthVersionLast="47" xr6:coauthVersionMax="47" xr10:uidLastSave="{00000000-0000-0000-0000-000000000000}"/>
  <bookViews>
    <workbookView xWindow="22932" yWindow="204" windowWidth="17016" windowHeight="12096" xr2:uid="{00000000-000D-0000-FFFF-FFFF00000000}"/>
  </bookViews>
  <sheets>
    <sheet name="Conclusions" sheetId="1" r:id="rId1"/>
    <sheet name="P-Value" sheetId="2" r:id="rId2"/>
    <sheet name="null Hypothe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8" i="1" l="1"/>
  <c r="S38" i="1"/>
  <c r="R38" i="1"/>
  <c r="Q38" i="1"/>
  <c r="P38" i="1"/>
  <c r="O38" i="1"/>
  <c r="N38" i="1"/>
  <c r="M38" i="1"/>
  <c r="L38" i="1"/>
  <c r="T37" i="1"/>
  <c r="S37" i="1"/>
  <c r="R37" i="1"/>
  <c r="Q37" i="1"/>
  <c r="P37" i="1"/>
  <c r="O37" i="1"/>
  <c r="N37" i="1"/>
  <c r="M37" i="1"/>
  <c r="L37" i="1"/>
  <c r="T36" i="1"/>
  <c r="S36" i="1"/>
  <c r="R36" i="1"/>
  <c r="Q36" i="1"/>
  <c r="P36" i="1"/>
  <c r="O36" i="1"/>
  <c r="N36" i="1"/>
  <c r="M36" i="1"/>
  <c r="L36" i="1"/>
  <c r="T35" i="1"/>
  <c r="S35" i="1"/>
  <c r="R35" i="1"/>
  <c r="Q35" i="1"/>
  <c r="P35" i="1"/>
  <c r="O35" i="1"/>
  <c r="N35" i="1"/>
  <c r="M35" i="1"/>
  <c r="L35" i="1"/>
  <c r="T34" i="1"/>
  <c r="S34" i="1"/>
  <c r="R34" i="1"/>
  <c r="Q34" i="1"/>
  <c r="P34" i="1"/>
  <c r="O34" i="1"/>
  <c r="N34" i="1"/>
  <c r="M34" i="1"/>
  <c r="L34" i="1"/>
  <c r="T33" i="1"/>
  <c r="S33" i="1"/>
  <c r="R33" i="1"/>
  <c r="Q33" i="1"/>
  <c r="P33" i="1"/>
  <c r="O33" i="1"/>
  <c r="N33" i="1"/>
  <c r="M33" i="1"/>
  <c r="L33" i="1"/>
  <c r="T32" i="1"/>
  <c r="S32" i="1"/>
  <c r="R32" i="1"/>
  <c r="Q32" i="1"/>
  <c r="P32" i="1"/>
  <c r="O32" i="1"/>
  <c r="N32" i="1"/>
  <c r="M32" i="1"/>
  <c r="L32" i="1"/>
  <c r="T31" i="1"/>
  <c r="S31" i="1"/>
  <c r="R31" i="1"/>
  <c r="Q31" i="1"/>
  <c r="P31" i="1"/>
  <c r="O31" i="1"/>
  <c r="N31" i="1"/>
  <c r="M31" i="1"/>
  <c r="L31" i="1"/>
  <c r="T30" i="1"/>
  <c r="S30" i="1"/>
  <c r="R30" i="1"/>
  <c r="Q30" i="1"/>
  <c r="P30" i="1"/>
  <c r="O30" i="1"/>
  <c r="N30" i="1"/>
  <c r="M30" i="1"/>
  <c r="L30" i="1"/>
  <c r="T29" i="1"/>
  <c r="S29" i="1"/>
  <c r="R29" i="1"/>
  <c r="Q29" i="1"/>
  <c r="P29" i="1"/>
  <c r="O29" i="1"/>
  <c r="N29" i="1"/>
  <c r="M29" i="1"/>
  <c r="L29" i="1"/>
  <c r="T28" i="1"/>
  <c r="S28" i="1"/>
  <c r="R28" i="1"/>
  <c r="Q28" i="1"/>
  <c r="P28" i="1"/>
  <c r="O28" i="1"/>
  <c r="N28" i="1"/>
  <c r="M28" i="1"/>
  <c r="L28" i="1"/>
  <c r="T27" i="1"/>
  <c r="S27" i="1"/>
  <c r="R27" i="1"/>
  <c r="Q27" i="1"/>
  <c r="P27" i="1"/>
  <c r="O27" i="1"/>
  <c r="N27" i="1"/>
  <c r="M27" i="1"/>
  <c r="L27" i="1"/>
  <c r="T26" i="1"/>
  <c r="S26" i="1"/>
  <c r="R26" i="1"/>
  <c r="Q26" i="1"/>
  <c r="P26" i="1"/>
  <c r="O26" i="1"/>
  <c r="N26" i="1"/>
  <c r="M26" i="1"/>
  <c r="L26" i="1"/>
  <c r="T25" i="1"/>
  <c r="S25" i="1"/>
  <c r="R25" i="1"/>
  <c r="Q25" i="1"/>
  <c r="P25" i="1"/>
  <c r="O25" i="1"/>
  <c r="N25" i="1"/>
  <c r="M25" i="1"/>
  <c r="L25" i="1"/>
  <c r="T24" i="1"/>
  <c r="S24" i="1"/>
  <c r="R24" i="1"/>
  <c r="Q24" i="1"/>
  <c r="P24" i="1"/>
  <c r="O24" i="1"/>
  <c r="N24" i="1"/>
  <c r="M24" i="1"/>
  <c r="L24" i="1"/>
  <c r="T23" i="1"/>
  <c r="S23" i="1"/>
  <c r="R23" i="1"/>
  <c r="Q23" i="1"/>
  <c r="P23" i="1"/>
  <c r="O23" i="1"/>
  <c r="N23" i="1"/>
  <c r="M23" i="1"/>
  <c r="L23" i="1"/>
  <c r="T22" i="1"/>
  <c r="S22" i="1"/>
  <c r="R22" i="1"/>
  <c r="Q22" i="1"/>
  <c r="P22" i="1"/>
  <c r="O22" i="1"/>
  <c r="N22" i="1"/>
  <c r="M22" i="1"/>
  <c r="L22" i="1"/>
  <c r="T21" i="1"/>
  <c r="S21" i="1"/>
  <c r="R21" i="1"/>
  <c r="Q21" i="1"/>
  <c r="P21" i="1"/>
  <c r="O21" i="1"/>
  <c r="N21" i="1"/>
  <c r="M21" i="1"/>
  <c r="L21" i="1"/>
  <c r="T20" i="1"/>
  <c r="S20" i="1"/>
  <c r="R20" i="1"/>
  <c r="Q20" i="1"/>
  <c r="P20" i="1"/>
  <c r="O20" i="1"/>
  <c r="N20" i="1"/>
  <c r="M20" i="1"/>
  <c r="L20" i="1"/>
  <c r="T19" i="1"/>
  <c r="S19" i="1"/>
  <c r="R19" i="1"/>
  <c r="Q19" i="1"/>
  <c r="P19" i="1"/>
  <c r="O19" i="1"/>
  <c r="N19" i="1"/>
  <c r="M19" i="1"/>
  <c r="L19" i="1"/>
  <c r="T18" i="1"/>
  <c r="S18" i="1"/>
  <c r="R18" i="1"/>
  <c r="Q18" i="1"/>
  <c r="P18" i="1"/>
  <c r="O18" i="1"/>
  <c r="N18" i="1"/>
  <c r="M18" i="1"/>
  <c r="L18" i="1"/>
  <c r="T17" i="1"/>
  <c r="S17" i="1"/>
  <c r="R17" i="1"/>
  <c r="Q17" i="1"/>
  <c r="P17" i="1"/>
  <c r="O17" i="1"/>
  <c r="N17" i="1"/>
  <c r="M17" i="1"/>
  <c r="L17" i="1"/>
  <c r="T16" i="1"/>
  <c r="S16" i="1"/>
  <c r="R16" i="1"/>
  <c r="Q16" i="1"/>
  <c r="P16" i="1"/>
  <c r="O16" i="1"/>
  <c r="N16" i="1"/>
  <c r="M16" i="1"/>
  <c r="L16" i="1"/>
  <c r="T15" i="1"/>
  <c r="S15" i="1"/>
  <c r="R15" i="1"/>
  <c r="Q15" i="1"/>
  <c r="P15" i="1"/>
  <c r="O15" i="1"/>
  <c r="N15" i="1"/>
  <c r="M15" i="1"/>
  <c r="L15" i="1"/>
  <c r="T14" i="1"/>
  <c r="S14" i="1"/>
  <c r="R14" i="1"/>
  <c r="Q14" i="1"/>
  <c r="P14" i="1"/>
  <c r="O14" i="1"/>
  <c r="N14" i="1"/>
  <c r="M14" i="1"/>
  <c r="L14" i="1"/>
  <c r="T13" i="1"/>
  <c r="S13" i="1"/>
  <c r="R13" i="1"/>
  <c r="Q13" i="1"/>
  <c r="P13" i="1"/>
  <c r="O13" i="1"/>
  <c r="N13" i="1"/>
  <c r="M13" i="1"/>
  <c r="L13" i="1"/>
  <c r="T12" i="1"/>
  <c r="S12" i="1"/>
  <c r="R12" i="1"/>
  <c r="Q12" i="1"/>
  <c r="P12" i="1"/>
  <c r="O12" i="1"/>
  <c r="N12" i="1"/>
  <c r="M12" i="1"/>
  <c r="L12" i="1"/>
  <c r="T11" i="1"/>
  <c r="S11" i="1"/>
  <c r="R11" i="1"/>
  <c r="Q11" i="1"/>
  <c r="P11" i="1"/>
  <c r="O11" i="1"/>
  <c r="N11" i="1"/>
  <c r="M11" i="1"/>
  <c r="L11" i="1"/>
  <c r="T10" i="1"/>
  <c r="S10" i="1"/>
  <c r="R10" i="1"/>
  <c r="Q10" i="1"/>
  <c r="P10" i="1"/>
  <c r="O10" i="1"/>
  <c r="N10" i="1"/>
  <c r="M10" i="1"/>
  <c r="L10" i="1"/>
  <c r="T9" i="1"/>
  <c r="S9" i="1"/>
  <c r="R9" i="1"/>
  <c r="Q9" i="1"/>
  <c r="P9" i="1"/>
  <c r="AA9" i="1" s="1"/>
  <c r="O9" i="1"/>
  <c r="N9" i="1"/>
  <c r="M9" i="1"/>
  <c r="L9" i="1"/>
  <c r="T8" i="1"/>
  <c r="S8" i="1"/>
  <c r="R8" i="1"/>
  <c r="Q8" i="1"/>
  <c r="P8" i="1"/>
  <c r="O8" i="1"/>
  <c r="N8" i="1"/>
  <c r="M8" i="1"/>
  <c r="L8" i="1"/>
  <c r="T7" i="1"/>
  <c r="S7" i="1"/>
  <c r="R7" i="1"/>
  <c r="Q7" i="1"/>
  <c r="P7" i="1"/>
  <c r="O7" i="1"/>
  <c r="N7" i="1"/>
  <c r="M7" i="1"/>
  <c r="L7" i="1"/>
  <c r="T6" i="1"/>
  <c r="S6" i="1"/>
  <c r="R6" i="1"/>
  <c r="Q6" i="1"/>
  <c r="P6" i="1"/>
  <c r="O6" i="1"/>
  <c r="N6" i="1"/>
  <c r="M6" i="1"/>
  <c r="L6" i="1"/>
  <c r="T5" i="1"/>
  <c r="S5" i="1"/>
  <c r="R5" i="1"/>
  <c r="Q5" i="1"/>
  <c r="P5" i="1"/>
  <c r="O5" i="1"/>
  <c r="N5" i="1"/>
  <c r="M5" i="1"/>
  <c r="L5" i="1"/>
  <c r="T4" i="1"/>
  <c r="S4" i="1"/>
  <c r="R4" i="1"/>
  <c r="Q4" i="1"/>
  <c r="P4" i="1"/>
  <c r="O4" i="1"/>
  <c r="N4" i="1"/>
  <c r="M4" i="1"/>
  <c r="L4" i="1"/>
  <c r="T3" i="1"/>
  <c r="S3" i="1"/>
  <c r="R3" i="1"/>
  <c r="Q3" i="1"/>
  <c r="P3" i="1"/>
  <c r="O3" i="1"/>
  <c r="N3" i="1"/>
  <c r="M3" i="1"/>
  <c r="L3" i="1"/>
  <c r="AB33" i="1" l="1"/>
  <c r="AA27" i="1"/>
  <c r="Y9" i="1"/>
  <c r="Y12" i="1"/>
  <c r="AA30" i="1"/>
  <c r="AC18" i="1"/>
  <c r="Z15" i="1"/>
  <c r="AB6" i="1"/>
  <c r="AC12" i="1"/>
  <c r="AD18" i="1"/>
  <c r="AB24" i="1"/>
  <c r="X30" i="1"/>
  <c r="Z36" i="1"/>
  <c r="X3" i="1"/>
  <c r="AD9" i="1"/>
  <c r="AB21" i="1"/>
  <c r="AD27" i="1"/>
  <c r="Y3" i="1"/>
  <c r="AA15" i="1"/>
  <c r="Z24" i="1"/>
  <c r="Y27" i="1"/>
  <c r="AC36" i="1"/>
  <c r="AD6" i="1"/>
  <c r="AB9" i="1"/>
  <c r="AA12" i="1"/>
  <c r="X18" i="1"/>
  <c r="Z27" i="1"/>
  <c r="AC30" i="1"/>
  <c r="AA21" i="1"/>
  <c r="AA3" i="1"/>
  <c r="AD33" i="1"/>
  <c r="AA6" i="1"/>
  <c r="Z12" i="1"/>
  <c r="AD15" i="1"/>
  <c r="AC24" i="1"/>
  <c r="AD30" i="1"/>
  <c r="AB36" i="1"/>
  <c r="AC6" i="1"/>
  <c r="AA24" i="1"/>
  <c r="AC33" i="1"/>
  <c r="AA36" i="1"/>
  <c r="Z3" i="1"/>
  <c r="X6" i="1"/>
  <c r="AB12" i="1"/>
  <c r="AD21" i="1"/>
  <c r="Y6" i="1"/>
  <c r="Y18" i="1"/>
  <c r="Y30" i="1"/>
  <c r="Y15" i="1"/>
  <c r="AC21" i="1"/>
  <c r="AD12" i="1"/>
  <c r="Z18" i="1"/>
  <c r="X21" i="1"/>
  <c r="AB27" i="1"/>
  <c r="X33" i="1"/>
  <c r="AC15" i="1"/>
  <c r="AA18" i="1"/>
  <c r="AC27" i="1"/>
  <c r="Y33" i="1"/>
  <c r="AC9" i="1"/>
  <c r="AB3" i="1"/>
  <c r="Z6" i="1"/>
  <c r="X9" i="1"/>
  <c r="AB15" i="1"/>
  <c r="AD24" i="1"/>
  <c r="Z30" i="1"/>
  <c r="AD36" i="1"/>
  <c r="AC3" i="1"/>
  <c r="Y21" i="1"/>
  <c r="AD3" i="1"/>
  <c r="Z9" i="1"/>
  <c r="X12" i="1"/>
  <c r="AB18" i="1"/>
  <c r="Z21" i="1"/>
  <c r="X24" i="1"/>
  <c r="AB30" i="1"/>
  <c r="Z33" i="1"/>
  <c r="X36" i="1"/>
  <c r="Y24" i="1"/>
  <c r="AA33" i="1"/>
  <c r="Y36" i="1"/>
  <c r="X15" i="1"/>
  <c r="X27" i="1"/>
  <c r="Y39" i="1" l="1"/>
  <c r="X39" i="1"/>
  <c r="AA39" i="1"/>
  <c r="AB41" i="1"/>
  <c r="AB39" i="1"/>
  <c r="Y41" i="1"/>
  <c r="AC41" i="1"/>
  <c r="AC39" i="1"/>
  <c r="AA41" i="1"/>
  <c r="Z41" i="1"/>
  <c r="Z39" i="1"/>
  <c r="AD39" i="1"/>
  <c r="AD41" i="1"/>
  <c r="X41" i="1"/>
  <c r="AC40" i="1" l="1"/>
  <c r="X42" i="1"/>
  <c r="AC42" i="1"/>
  <c r="AB40" i="1"/>
  <c r="Y42" i="1"/>
  <c r="AD42" i="1"/>
  <c r="AB42" i="1"/>
  <c r="Z40" i="1"/>
  <c r="Z42" i="1"/>
  <c r="AA40" i="1"/>
  <c r="AD40" i="1"/>
  <c r="Y40" i="1"/>
  <c r="AA42" i="1"/>
  <c r="X40" i="1"/>
</calcChain>
</file>

<file path=xl/sharedStrings.xml><?xml version="1.0" encoding="utf-8"?>
<sst xmlns="http://schemas.openxmlformats.org/spreadsheetml/2006/main" count="152" uniqueCount="38">
  <si>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</si>
  <si>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</si>
  <si>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</si>
  <si>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</si>
  <si>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</si>
  <si>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</si>
  <si>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</si>
  <si>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</si>
  <si>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</si>
  <si>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</si>
  <si>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</si>
  <si>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</si>
  <si>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Mean</t>
  </si>
  <si>
    <t>Std</t>
  </si>
  <si>
    <t>CPU</t>
  </si>
  <si>
    <t>OLOA</t>
  </si>
  <si>
    <t>LOA</t>
  </si>
  <si>
    <t>GSA</t>
  </si>
  <si>
    <t>PSO</t>
  </si>
  <si>
    <t>GA</t>
  </si>
  <si>
    <t>WOA</t>
  </si>
  <si>
    <t>Functions</t>
  </si>
  <si>
    <t>Mesure</t>
  </si>
  <si>
    <t>Function</t>
  </si>
  <si>
    <t>OLOA versus LOA</t>
  </si>
  <si>
    <t>OLOA versus PSO</t>
  </si>
  <si>
    <t>OLOA versus GA</t>
  </si>
  <si>
    <t>OLOA versus GSA</t>
  </si>
  <si>
    <t>OLOA versus WOA</t>
  </si>
  <si>
    <t>OLOA versus SSA</t>
  </si>
  <si>
    <t>SSA</t>
  </si>
  <si>
    <t>Comparison of optimization results for the CEC benchmark functions 2022 (20 Dim)</t>
  </si>
  <si>
    <t>P-value of the T-test analysis for the CEC benchmark functions 2022 (20 Dim)</t>
  </si>
  <si>
    <t>Total Best Result</t>
  </si>
  <si>
    <t>4\12</t>
  </si>
  <si>
    <t>1\12</t>
  </si>
  <si>
    <t>3\12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</si>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</sst>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11" fontId="0" fillId="0" borderId="2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1" fontId="0" fillId="0" borderId="1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4" xfId="0" applyBorder="1" applyAlignment="1">
      <alignment horizontal="left" vertical="top"/>
    </xf>
    <xf numFmtId="11" fontId="0" fillId="0" borderId="4" xfId="0" applyNumberForma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1" fontId="1" fillId="0" borderId="3" xfId="0" applyNumberFormat="1" applyFont="1" applyBorder="1" applyAlignment="1">
      <alignment horizontal="left" vertical="top"/>
    </xf>
    <xf numFmtId="11" fontId="0" fillId="0" borderId="3" xfId="0" applyNumberForma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11" fontId="1" fillId="0" borderId="4" xfId="0" applyNumberFormat="1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L2:T38" totalsRowShown="0" headerRowDxfId="33" dataDxfId="32">
  <autoFilter ref="L2:T38" xr:uid="{00000000-0009-0000-0100-000001000000}">
    <filterColumn colId="1">
      <filters>
        <filter val="Mean"/>
      </filters>
    </filterColumn>
  </autoFilter>
  <tableColumns count="9">
    <tableColumn id="1" xr3:uid="{00000000-0010-0000-0000-000001000000}" name="Functions" dataDxfId="31">
      <calculatedColumnFormula>B3</calculatedColumnFormula>
    </tableColumn>
    <tableColumn id="2" xr3:uid="{00000000-0010-0000-0000-000002000000}" name="Mesure" dataDxfId="30">
      <calculatedColumnFormula>C3</calculatedColumnFormula>
    </tableColumn>
    <tableColumn id="3" xr3:uid="{00000000-0010-0000-0000-000003000000}" name="OLOA" dataDxfId="29">
      <calculatedColumnFormula>D3</calculatedColumnFormula>
    </tableColumn>
    <tableColumn id="4" xr3:uid="{00000000-0010-0000-0000-000004000000}" name="LOA" dataDxfId="28">
      <calculatedColumnFormula>E3</calculatedColumnFormula>
    </tableColumn>
    <tableColumn id="6" xr3:uid="{00000000-0010-0000-0000-000006000000}" name="PSO" dataDxfId="27">
      <calculatedColumnFormula>F3</calculatedColumnFormula>
    </tableColumn>
    <tableColumn id="7" xr3:uid="{00000000-0010-0000-0000-000007000000}" name="GA" dataDxfId="26">
      <calculatedColumnFormula>G3</calculatedColumnFormula>
    </tableColumn>
    <tableColumn id="9" xr3:uid="{00000000-0010-0000-0000-000009000000}" name="GSA" dataDxfId="25">
      <calculatedColumnFormula>H3</calculatedColumnFormula>
    </tableColumn>
    <tableColumn id="10" xr3:uid="{00000000-0010-0000-0000-00000A000000}" name="WOA" dataDxfId="24">
      <calculatedColumnFormula>I3</calculatedColumnFormula>
    </tableColumn>
    <tableColumn id="5" xr3:uid="{00000000-0010-0000-0000-000005000000}" name="SSA" dataDxfId="23">
      <calculatedColumnFormula>J3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tabSelected="1" topLeftCell="A24" workbookViewId="0">
      <selection activeCell="E45" sqref="E45"/>
    </sheetView>
  </sheetViews>
  <sheetFormatPr defaultRowHeight="14.4" x14ac:dyDescent="0.3"/>
  <cols>
    <col min="1" max="1" width="1.109375" style="2" customWidth="1"/>
    <col min="2" max="2" width="8.77734375" style="2" bestFit="1" customWidth="1"/>
    <col min="3" max="3" width="5.6640625" style="2" bestFit="1" customWidth="1"/>
    <col min="4" max="9" width="8.5546875" style="2" bestFit="1" customWidth="1"/>
    <col min="10" max="10" width="8.5546875" style="2" customWidth="1"/>
    <col min="11" max="11" width="8.88671875" style="2" hidden="1" customWidth="1"/>
    <col min="12" max="12" width="11" style="2" hidden="1" customWidth="1"/>
    <col min="13" max="13" width="9.21875" style="2" hidden="1" customWidth="1"/>
    <col min="14" max="20" width="8.88671875" style="2" hidden="1" customWidth="1"/>
    <col min="21" max="21" width="8.88671875" style="2"/>
    <col min="22" max="22" width="8.77734375" style="2" bestFit="1" customWidth="1"/>
    <col min="23" max="23" width="7.109375" style="2" bestFit="1" customWidth="1"/>
    <col min="24" max="24" width="5.6640625" style="2" bestFit="1" customWidth="1"/>
    <col min="25" max="28" width="4.5546875" style="2" bestFit="1" customWidth="1"/>
    <col min="29" max="29" width="5.21875" style="2" bestFit="1" customWidth="1"/>
    <col min="30" max="30" width="4.5546875" style="2" bestFit="1" customWidth="1"/>
    <col min="31" max="16384" width="8.88671875" style="2"/>
  </cols>
  <sheetData>
    <row r="1" spans="1:30" ht="15" thickBot="1" x14ac:dyDescent="0.3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</row>
    <row r="2" spans="1:30" x14ac:dyDescent="0.3">
      <c r="A2" s="7"/>
      <c r="B2" s="12" t="s">
        <v>21</v>
      </c>
      <c r="C2" s="12"/>
      <c r="D2" s="7" t="s">
        <v>15</v>
      </c>
      <c r="E2" s="7" t="s">
        <v>16</v>
      </c>
      <c r="F2" s="7" t="s">
        <v>18</v>
      </c>
      <c r="G2" s="7" t="s">
        <v>19</v>
      </c>
      <c r="H2" s="7" t="s">
        <v>17</v>
      </c>
      <c r="I2" s="7" t="s">
        <v>20</v>
      </c>
      <c r="J2" s="7" t="s">
        <v>30</v>
      </c>
      <c r="L2" s="1" t="s">
        <v>21</v>
      </c>
      <c r="M2" s="1" t="s">
        <v>22</v>
      </c>
      <c r="N2" s="2" t="s">
        <v>15</v>
      </c>
      <c r="O2" s="2" t="s">
        <v>16</v>
      </c>
      <c r="P2" s="2" t="s">
        <v>18</v>
      </c>
      <c r="Q2" s="2" t="s">
        <v>19</v>
      </c>
      <c r="R2" s="2" t="s">
        <v>17</v>
      </c>
      <c r="S2" s="2" t="s">
        <v>20</v>
      </c>
      <c r="T2" s="1" t="s">
        <v>30</v>
      </c>
      <c r="V2" s="1" t="s">
        <v>21</v>
      </c>
      <c r="W2" s="1" t="s">
        <v>22</v>
      </c>
      <c r="X2" s="2" t="s">
        <v>15</v>
      </c>
      <c r="Y2" s="2" t="s">
        <v>16</v>
      </c>
      <c r="Z2" s="2" t="s">
        <v>18</v>
      </c>
      <c r="AA2" s="2" t="s">
        <v>19</v>
      </c>
      <c r="AB2" s="2" t="s">
        <v>17</v>
      </c>
      <c r="AC2" s="2" t="s">
        <v>20</v>
      </c>
      <c r="AD2" s="1" t="s">
        <v>30</v>
      </c>
    </row>
    <row r="3" spans="1:30" x14ac:dyDescent="0.3">
      <c r="A3" s="3"/>
      <c r="B3" s="19" t="s">
        <v>0</v>
      </c>
      <c r="C3" s="3" t="s">
        <v>12</v>
      </c>
      <c r="D3" s="15">
        <v>13688.575655657194</v>
      </c>
      <c r="E3" s="15">
        <v>45275.674619801321</v>
      </c>
      <c r="F3" s="15">
        <v>106247.1481653583</v>
      </c>
      <c r="G3" s="15">
        <v>2122883381.3830945</v>
      </c>
      <c r="H3" s="15">
        <v>30086.716537040404</v>
      </c>
      <c r="I3" s="15">
        <v>38734.51885241775</v>
      </c>
      <c r="J3" s="15">
        <v>29995.361310444274</v>
      </c>
      <c r="L3" s="2" t="str">
        <f t="shared" ref="L3:L38" si="0">B3</f>
        <v>F1</v>
      </c>
      <c r="M3" s="3" t="str">
        <f t="shared" ref="M3:M38" si="1">C3</f>
        <v>Mean</v>
      </c>
      <c r="N3" s="4">
        <f t="shared" ref="N3:N38" si="2">D3</f>
        <v>13688.575655657194</v>
      </c>
      <c r="O3" s="4">
        <f t="shared" ref="O3:O38" si="3">E3</f>
        <v>45275.674619801321</v>
      </c>
      <c r="P3" s="4">
        <f t="shared" ref="P3:P38" si="4">F3</f>
        <v>106247.1481653583</v>
      </c>
      <c r="Q3" s="4">
        <f t="shared" ref="Q3:Q38" si="5">G3</f>
        <v>2122883381.3830945</v>
      </c>
      <c r="R3" s="4">
        <f t="shared" ref="R3:R38" si="6">H3</f>
        <v>30086.716537040404</v>
      </c>
      <c r="S3" s="4">
        <f t="shared" ref="S3:T38" si="7">I3</f>
        <v>38734.51885241775</v>
      </c>
      <c r="T3" s="4">
        <f t="shared" si="7"/>
        <v>29995.361310444274</v>
      </c>
      <c r="V3" s="19" t="s">
        <v>0</v>
      </c>
      <c r="W3" s="3" t="s">
        <v>12</v>
      </c>
      <c r="X3" s="2">
        <f>_xlfn.RANK.EQ(Table1[[#This Row],[OLOA]],Table1[[#This Row],[OLOA]:[SSA]],1)</f>
        <v>1</v>
      </c>
      <c r="Y3" s="2">
        <f>_xlfn.RANK.EQ(Table1[[#This Row],[LOA]],Table1[[#This Row],[OLOA]:[SSA]],1)</f>
        <v>5</v>
      </c>
      <c r="Z3" s="2">
        <f>_xlfn.RANK.EQ(Table1[[#This Row],[PSO]],Table1[[#This Row],[OLOA]:[SSA]],1)</f>
        <v>6</v>
      </c>
      <c r="AA3" s="2">
        <f>_xlfn.RANK.EQ(Table1[[#This Row],[GA]],Table1[[#This Row],[OLOA]:[SSA]],1)</f>
        <v>7</v>
      </c>
      <c r="AB3" s="2">
        <f>_xlfn.RANK.EQ(Table1[[#This Row],[GSA]],Table1[[#This Row],[OLOA]:[SSA]],1)</f>
        <v>3</v>
      </c>
      <c r="AC3" s="2">
        <f>_xlfn.RANK.EQ(Table1[[#This Row],[WOA]],Table1[[#This Row],[OLOA]:[SSA]],1)</f>
        <v>4</v>
      </c>
      <c r="AD3" s="2">
        <f>_xlfn.RANK.EQ(Table1[[#This Row],[SSA]],Table1[[#This Row],[OLOA]:[SSA]],1)</f>
        <v>2</v>
      </c>
    </row>
    <row r="4" spans="1:30" x14ac:dyDescent="0.3">
      <c r="A4" s="10"/>
      <c r="B4" s="20"/>
      <c r="C4" s="10" t="s">
        <v>13</v>
      </c>
      <c r="D4" s="16">
        <v>7017.9403513856478</v>
      </c>
      <c r="E4" s="16">
        <v>20033.369463465799</v>
      </c>
      <c r="F4" s="16">
        <v>27910.361047075698</v>
      </c>
      <c r="G4" s="16">
        <v>8149565881.4316807</v>
      </c>
      <c r="H4" s="16">
        <v>3321.0378225507384</v>
      </c>
      <c r="I4" s="16">
        <v>12708.610886501756</v>
      </c>
      <c r="J4" s="16">
        <v>12351.601344262595</v>
      </c>
      <c r="L4" s="2">
        <f t="shared" si="0"/>
        <v>0</v>
      </c>
      <c r="M4" s="5" t="str">
        <f t="shared" si="1"/>
        <v>Std</v>
      </c>
      <c r="N4" s="6">
        <f t="shared" si="2"/>
        <v>7017.9403513856478</v>
      </c>
      <c r="O4" s="6">
        <f t="shared" si="3"/>
        <v>20033.369463465799</v>
      </c>
      <c r="P4" s="6">
        <f t="shared" si="4"/>
        <v>27910.361047075698</v>
      </c>
      <c r="Q4" s="6">
        <f t="shared" si="5"/>
        <v>8149565881.4316807</v>
      </c>
      <c r="R4" s="6">
        <f t="shared" si="6"/>
        <v>3321.0378225507384</v>
      </c>
      <c r="S4" s="6">
        <f t="shared" si="7"/>
        <v>12708.610886501756</v>
      </c>
      <c r="T4" s="6">
        <f t="shared" si="7"/>
        <v>12351.601344262595</v>
      </c>
      <c r="V4" s="24"/>
      <c r="W4" s="5" t="s">
        <v>13</v>
      </c>
    </row>
    <row r="5" spans="1:30" x14ac:dyDescent="0.3">
      <c r="A5" s="10"/>
      <c r="B5" s="21"/>
      <c r="C5" s="7" t="s">
        <v>14</v>
      </c>
      <c r="D5" s="17">
        <v>0.16250000000000001</v>
      </c>
      <c r="E5" s="17">
        <v>9.0624999999999997E-2</v>
      </c>
      <c r="F5" s="17">
        <v>0.13541666666666666</v>
      </c>
      <c r="G5" s="17">
        <v>0.24739583333333334</v>
      </c>
      <c r="H5" s="17">
        <v>0.91249999999999998</v>
      </c>
      <c r="I5" s="17">
        <v>0.15468750000000001</v>
      </c>
      <c r="J5" s="17">
        <v>0.10208333333333333</v>
      </c>
      <c r="L5" s="2">
        <f t="shared" si="0"/>
        <v>0</v>
      </c>
      <c r="M5" s="7" t="str">
        <f t="shared" si="1"/>
        <v>CPU</v>
      </c>
      <c r="N5" s="8">
        <f t="shared" si="2"/>
        <v>0.16250000000000001</v>
      </c>
      <c r="O5" s="8">
        <f t="shared" si="3"/>
        <v>9.0624999999999997E-2</v>
      </c>
      <c r="P5" s="8">
        <f t="shared" si="4"/>
        <v>0.13541666666666666</v>
      </c>
      <c r="Q5" s="8">
        <f t="shared" si="5"/>
        <v>0.24739583333333334</v>
      </c>
      <c r="R5" s="8">
        <f t="shared" si="6"/>
        <v>0.91249999999999998</v>
      </c>
      <c r="S5" s="8">
        <f t="shared" si="7"/>
        <v>0.15468750000000001</v>
      </c>
      <c r="T5" s="8">
        <f t="shared" si="7"/>
        <v>0.10208333333333333</v>
      </c>
      <c r="V5" s="21"/>
      <c r="W5" s="7" t="s">
        <v>14</v>
      </c>
    </row>
    <row r="6" spans="1:30" x14ac:dyDescent="0.3">
      <c r="A6" s="10"/>
      <c r="B6" s="19" t="s">
        <v>1</v>
      </c>
      <c r="C6" s="3" t="s">
        <v>12</v>
      </c>
      <c r="D6" s="15">
        <v>496.27744741040675</v>
      </c>
      <c r="E6" s="15">
        <v>2204.9593290921061</v>
      </c>
      <c r="F6" s="15">
        <v>1855.974225964505</v>
      </c>
      <c r="G6" s="15">
        <v>9122.1960576851725</v>
      </c>
      <c r="H6" s="15">
        <v>652.44990640062713</v>
      </c>
      <c r="I6" s="15">
        <v>628.24745820863916</v>
      </c>
      <c r="J6" s="15">
        <v>623.03219032239349</v>
      </c>
      <c r="L6" s="2" t="str">
        <f t="shared" si="0"/>
        <v>F2</v>
      </c>
      <c r="M6" s="3" t="str">
        <f t="shared" si="1"/>
        <v>Mean</v>
      </c>
      <c r="N6" s="4">
        <f t="shared" si="2"/>
        <v>496.27744741040675</v>
      </c>
      <c r="O6" s="4">
        <f t="shared" si="3"/>
        <v>2204.9593290921061</v>
      </c>
      <c r="P6" s="4">
        <f t="shared" si="4"/>
        <v>1855.974225964505</v>
      </c>
      <c r="Q6" s="4">
        <f t="shared" si="5"/>
        <v>9122.1960576851725</v>
      </c>
      <c r="R6" s="4">
        <f t="shared" si="6"/>
        <v>652.44990640062713</v>
      </c>
      <c r="S6" s="4">
        <f t="shared" si="7"/>
        <v>628.24745820863916</v>
      </c>
      <c r="T6" s="4">
        <f t="shared" si="7"/>
        <v>623.03219032239349</v>
      </c>
      <c r="V6" s="19" t="s">
        <v>1</v>
      </c>
      <c r="W6" s="3" t="s">
        <v>12</v>
      </c>
      <c r="X6" s="2">
        <f>_xlfn.RANK.EQ(Table1[[#This Row],[OLOA]],Table1[[#This Row],[OLOA]:[SSA]],1)</f>
        <v>1</v>
      </c>
      <c r="Y6" s="2">
        <f>_xlfn.RANK.EQ(Table1[[#This Row],[LOA]],Table1[[#This Row],[OLOA]:[SSA]],1)</f>
        <v>6</v>
      </c>
      <c r="Z6" s="2">
        <f>_xlfn.RANK.EQ(Table1[[#This Row],[PSO]],Table1[[#This Row],[OLOA]:[SSA]],1)</f>
        <v>5</v>
      </c>
      <c r="AA6" s="2">
        <f>_xlfn.RANK.EQ(Table1[[#This Row],[GA]],Table1[[#This Row],[OLOA]:[SSA]],1)</f>
        <v>7</v>
      </c>
      <c r="AB6" s="2">
        <f>_xlfn.RANK.EQ(Table1[[#This Row],[GSA]],Table1[[#This Row],[OLOA]:[SSA]],1)</f>
        <v>4</v>
      </c>
      <c r="AC6" s="2">
        <f>_xlfn.RANK.EQ(Table1[[#This Row],[WOA]],Table1[[#This Row],[OLOA]:[SSA]],1)</f>
        <v>3</v>
      </c>
      <c r="AD6" s="2">
        <f>_xlfn.RANK.EQ(Table1[[#This Row],[SSA]],Table1[[#This Row],[OLOA]:[SSA]],1)</f>
        <v>2</v>
      </c>
    </row>
    <row r="7" spans="1:30" x14ac:dyDescent="0.3">
      <c r="A7" s="10"/>
      <c r="B7" s="20"/>
      <c r="C7" s="10" t="s">
        <v>13</v>
      </c>
      <c r="D7" s="16">
        <v>29.383482989513585</v>
      </c>
      <c r="E7" s="16">
        <v>822.2146647294968</v>
      </c>
      <c r="F7" s="16">
        <v>420.90628529760738</v>
      </c>
      <c r="G7" s="16">
        <v>2674.7659743800332</v>
      </c>
      <c r="H7" s="16">
        <v>47.52028759919574</v>
      </c>
      <c r="I7" s="16">
        <v>89.15262725104364</v>
      </c>
      <c r="J7" s="16">
        <v>95.042459920990126</v>
      </c>
      <c r="L7" s="2">
        <f t="shared" si="0"/>
        <v>0</v>
      </c>
      <c r="M7" s="5" t="str">
        <f t="shared" si="1"/>
        <v>Std</v>
      </c>
      <c r="N7" s="6">
        <f t="shared" si="2"/>
        <v>29.383482989513585</v>
      </c>
      <c r="O7" s="6">
        <f t="shared" si="3"/>
        <v>822.2146647294968</v>
      </c>
      <c r="P7" s="6">
        <f t="shared" si="4"/>
        <v>420.90628529760738</v>
      </c>
      <c r="Q7" s="6">
        <f t="shared" si="5"/>
        <v>2674.7659743800332</v>
      </c>
      <c r="R7" s="6">
        <f t="shared" si="6"/>
        <v>47.52028759919574</v>
      </c>
      <c r="S7" s="6">
        <f t="shared" si="7"/>
        <v>89.15262725104364</v>
      </c>
      <c r="T7" s="6">
        <f t="shared" si="7"/>
        <v>95.042459920990126</v>
      </c>
      <c r="V7" s="24"/>
      <c r="W7" s="5" t="s">
        <v>13</v>
      </c>
    </row>
    <row r="8" spans="1:30" x14ac:dyDescent="0.3">
      <c r="A8" s="10"/>
      <c r="B8" s="21"/>
      <c r="C8" s="7" t="s">
        <v>14</v>
      </c>
      <c r="D8" s="17">
        <v>0.14479166666666668</v>
      </c>
      <c r="E8" s="17">
        <v>8.1250000000000003E-2</v>
      </c>
      <c r="F8" s="17">
        <v>0.13854166666666667</v>
      </c>
      <c r="G8" s="17">
        <v>0.23385416666666667</v>
      </c>
      <c r="H8" s="17">
        <v>0.87968749999999996</v>
      </c>
      <c r="I8" s="17">
        <v>0.14687500000000001</v>
      </c>
      <c r="J8" s="17">
        <v>0.10208333333333333</v>
      </c>
      <c r="L8" s="2">
        <f t="shared" si="0"/>
        <v>0</v>
      </c>
      <c r="M8" s="7" t="str">
        <f t="shared" si="1"/>
        <v>CPU</v>
      </c>
      <c r="N8" s="8">
        <f t="shared" si="2"/>
        <v>0.14479166666666668</v>
      </c>
      <c r="O8" s="8">
        <f t="shared" si="3"/>
        <v>8.1250000000000003E-2</v>
      </c>
      <c r="P8" s="8">
        <f t="shared" si="4"/>
        <v>0.13854166666666667</v>
      </c>
      <c r="Q8" s="8">
        <f t="shared" si="5"/>
        <v>0.23385416666666667</v>
      </c>
      <c r="R8" s="8">
        <f t="shared" si="6"/>
        <v>0.87968749999999996</v>
      </c>
      <c r="S8" s="8">
        <f t="shared" si="7"/>
        <v>0.14687500000000001</v>
      </c>
      <c r="T8" s="8">
        <f t="shared" si="7"/>
        <v>0.10208333333333333</v>
      </c>
      <c r="V8" s="21"/>
      <c r="W8" s="7" t="s">
        <v>14</v>
      </c>
    </row>
    <row r="9" spans="1:30" x14ac:dyDescent="0.3">
      <c r="A9" s="10"/>
      <c r="B9" s="19" t="s">
        <v>2</v>
      </c>
      <c r="C9" s="3" t="s">
        <v>12</v>
      </c>
      <c r="D9" s="15">
        <v>665.32296613729477</v>
      </c>
      <c r="E9" s="15">
        <v>658.4004120683752</v>
      </c>
      <c r="F9" s="15">
        <v>670.30289524836417</v>
      </c>
      <c r="G9" s="15">
        <v>698.71862479310528</v>
      </c>
      <c r="H9" s="15">
        <v>661.90633649961217</v>
      </c>
      <c r="I9" s="15">
        <v>671.99476258533105</v>
      </c>
      <c r="J9" s="15">
        <v>658.64689537164782</v>
      </c>
      <c r="L9" s="2" t="str">
        <f t="shared" si="0"/>
        <v>F3</v>
      </c>
      <c r="M9" s="3" t="str">
        <f t="shared" si="1"/>
        <v>Mean</v>
      </c>
      <c r="N9" s="4">
        <f t="shared" si="2"/>
        <v>665.32296613729477</v>
      </c>
      <c r="O9" s="4">
        <f t="shared" si="3"/>
        <v>658.4004120683752</v>
      </c>
      <c r="P9" s="4">
        <f t="shared" si="4"/>
        <v>670.30289524836417</v>
      </c>
      <c r="Q9" s="4">
        <f t="shared" si="5"/>
        <v>698.71862479310528</v>
      </c>
      <c r="R9" s="4">
        <f t="shared" si="6"/>
        <v>661.90633649961217</v>
      </c>
      <c r="S9" s="4">
        <f t="shared" si="7"/>
        <v>671.99476258533105</v>
      </c>
      <c r="T9" s="4">
        <f t="shared" si="7"/>
        <v>658.64689537164782</v>
      </c>
      <c r="V9" s="19" t="s">
        <v>2</v>
      </c>
      <c r="W9" s="3" t="s">
        <v>12</v>
      </c>
      <c r="X9" s="2">
        <f>_xlfn.RANK.EQ(Table1[[#This Row],[OLOA]],Table1[[#This Row],[OLOA]:[SSA]],1)</f>
        <v>4</v>
      </c>
      <c r="Y9" s="2">
        <f>_xlfn.RANK.EQ(Table1[[#This Row],[LOA]],Table1[[#This Row],[OLOA]:[SSA]],1)</f>
        <v>1</v>
      </c>
      <c r="Z9" s="2">
        <f>_xlfn.RANK.EQ(Table1[[#This Row],[PSO]],Table1[[#This Row],[OLOA]:[SSA]],1)</f>
        <v>5</v>
      </c>
      <c r="AA9" s="2">
        <f>_xlfn.RANK.EQ(Table1[[#This Row],[GA]],Table1[[#This Row],[OLOA]:[SSA]],1)</f>
        <v>7</v>
      </c>
      <c r="AB9" s="2">
        <f>_xlfn.RANK.EQ(Table1[[#This Row],[GSA]],Table1[[#This Row],[OLOA]:[SSA]],1)</f>
        <v>3</v>
      </c>
      <c r="AC9" s="2">
        <f>_xlfn.RANK.EQ(Table1[[#This Row],[WOA]],Table1[[#This Row],[OLOA]:[SSA]],1)</f>
        <v>6</v>
      </c>
      <c r="AD9" s="2">
        <f>_xlfn.RANK.EQ(Table1[[#This Row],[SSA]],Table1[[#This Row],[OLOA]:[SSA]],1)</f>
        <v>2</v>
      </c>
    </row>
    <row r="10" spans="1:30" x14ac:dyDescent="0.3">
      <c r="A10" s="10"/>
      <c r="B10" s="20"/>
      <c r="C10" s="10" t="s">
        <v>13</v>
      </c>
      <c r="D10" s="16">
        <v>10.626661769732348</v>
      </c>
      <c r="E10" s="16">
        <v>8.7181540339805803</v>
      </c>
      <c r="F10" s="16">
        <v>7.2861064995380866</v>
      </c>
      <c r="G10" s="16">
        <v>8.0858383084971948</v>
      </c>
      <c r="H10" s="16">
        <v>5.4346666426141548</v>
      </c>
      <c r="I10" s="16">
        <v>10.629987113523717</v>
      </c>
      <c r="J10" s="16">
        <v>10.732051232221867</v>
      </c>
      <c r="L10" s="2">
        <f t="shared" si="0"/>
        <v>0</v>
      </c>
      <c r="M10" s="5" t="str">
        <f t="shared" si="1"/>
        <v>Std</v>
      </c>
      <c r="N10" s="6">
        <f t="shared" si="2"/>
        <v>10.626661769732348</v>
      </c>
      <c r="O10" s="6">
        <f t="shared" si="3"/>
        <v>8.7181540339805803</v>
      </c>
      <c r="P10" s="6">
        <f t="shared" si="4"/>
        <v>7.2861064995380866</v>
      </c>
      <c r="Q10" s="6">
        <f t="shared" si="5"/>
        <v>8.0858383084971948</v>
      </c>
      <c r="R10" s="6">
        <f t="shared" si="6"/>
        <v>5.4346666426141548</v>
      </c>
      <c r="S10" s="6">
        <f t="shared" si="7"/>
        <v>10.629987113523717</v>
      </c>
      <c r="T10" s="6">
        <f t="shared" si="7"/>
        <v>10.732051232221867</v>
      </c>
      <c r="V10" s="24"/>
      <c r="W10" s="5" t="s">
        <v>13</v>
      </c>
    </row>
    <row r="11" spans="1:30" x14ac:dyDescent="0.3">
      <c r="A11" s="10"/>
      <c r="B11" s="21"/>
      <c r="C11" s="7" t="s">
        <v>14</v>
      </c>
      <c r="D11" s="17">
        <v>0.52239583333333328</v>
      </c>
      <c r="E11" s="17">
        <v>0.20833333333333334</v>
      </c>
      <c r="F11" s="17">
        <v>0.23697916666666666</v>
      </c>
      <c r="G11" s="17">
        <v>0.35052083333333334</v>
      </c>
      <c r="H11" s="17">
        <v>0.98645833333333333</v>
      </c>
      <c r="I11" s="17">
        <v>0.25468750000000001</v>
      </c>
      <c r="J11" s="17">
        <v>0.20208333333333334</v>
      </c>
      <c r="L11" s="2">
        <f t="shared" si="0"/>
        <v>0</v>
      </c>
      <c r="M11" s="7" t="str">
        <f t="shared" si="1"/>
        <v>CPU</v>
      </c>
      <c r="N11" s="8">
        <f t="shared" si="2"/>
        <v>0.52239583333333328</v>
      </c>
      <c r="O11" s="8">
        <f t="shared" si="3"/>
        <v>0.20833333333333334</v>
      </c>
      <c r="P11" s="8">
        <f t="shared" si="4"/>
        <v>0.23697916666666666</v>
      </c>
      <c r="Q11" s="8">
        <f t="shared" si="5"/>
        <v>0.35052083333333334</v>
      </c>
      <c r="R11" s="8">
        <f t="shared" si="6"/>
        <v>0.98645833333333333</v>
      </c>
      <c r="S11" s="8">
        <f t="shared" si="7"/>
        <v>0.25468750000000001</v>
      </c>
      <c r="T11" s="8">
        <f t="shared" si="7"/>
        <v>0.20208333333333334</v>
      </c>
      <c r="V11" s="21"/>
      <c r="W11" s="7" t="s">
        <v>14</v>
      </c>
    </row>
    <row r="12" spans="1:30" x14ac:dyDescent="0.3">
      <c r="A12" s="10"/>
      <c r="B12" s="19" t="s">
        <v>3</v>
      </c>
      <c r="C12" s="3" t="s">
        <v>12</v>
      </c>
      <c r="D12" s="15">
        <v>889.81190074931044</v>
      </c>
      <c r="E12" s="15">
        <v>885.41307209430829</v>
      </c>
      <c r="F12" s="15">
        <v>1018.4126664800984</v>
      </c>
      <c r="G12" s="15">
        <v>1040.0769258071041</v>
      </c>
      <c r="H12" s="15">
        <v>877.93820748071926</v>
      </c>
      <c r="I12" s="15">
        <v>939.12699437715241</v>
      </c>
      <c r="J12" s="15">
        <v>892.98692689890936</v>
      </c>
      <c r="L12" s="2" t="str">
        <f t="shared" si="0"/>
        <v>F4</v>
      </c>
      <c r="M12" s="3" t="str">
        <f t="shared" si="1"/>
        <v>Mean</v>
      </c>
      <c r="N12" s="4">
        <f t="shared" si="2"/>
        <v>889.81190074931044</v>
      </c>
      <c r="O12" s="4">
        <f t="shared" si="3"/>
        <v>885.41307209430829</v>
      </c>
      <c r="P12" s="4">
        <f t="shared" si="4"/>
        <v>1018.4126664800984</v>
      </c>
      <c r="Q12" s="4">
        <f t="shared" si="5"/>
        <v>1040.0769258071041</v>
      </c>
      <c r="R12" s="4">
        <f t="shared" si="6"/>
        <v>877.93820748071926</v>
      </c>
      <c r="S12" s="4">
        <f t="shared" si="7"/>
        <v>939.12699437715241</v>
      </c>
      <c r="T12" s="4">
        <f t="shared" si="7"/>
        <v>892.98692689890936</v>
      </c>
      <c r="V12" s="19" t="s">
        <v>3</v>
      </c>
      <c r="W12" s="3" t="s">
        <v>12</v>
      </c>
      <c r="X12" s="2">
        <f>_xlfn.RANK.EQ(Table1[[#This Row],[OLOA]],Table1[[#This Row],[OLOA]:[SSA]],1)</f>
        <v>3</v>
      </c>
      <c r="Y12" s="2">
        <f>_xlfn.RANK.EQ(Table1[[#This Row],[LOA]],Table1[[#This Row],[OLOA]:[SSA]],1)</f>
        <v>2</v>
      </c>
      <c r="Z12" s="2">
        <f>_xlfn.RANK.EQ(Table1[[#This Row],[PSO]],Table1[[#This Row],[OLOA]:[SSA]],1)</f>
        <v>6</v>
      </c>
      <c r="AA12" s="2">
        <f>_xlfn.RANK.EQ(Table1[[#This Row],[GA]],Table1[[#This Row],[OLOA]:[SSA]],1)</f>
        <v>7</v>
      </c>
      <c r="AB12" s="2">
        <f>_xlfn.RANK.EQ(Table1[[#This Row],[GSA]],Table1[[#This Row],[OLOA]:[SSA]],1)</f>
        <v>1</v>
      </c>
      <c r="AC12" s="2">
        <f>_xlfn.RANK.EQ(Table1[[#This Row],[WOA]],Table1[[#This Row],[OLOA]:[SSA]],1)</f>
        <v>5</v>
      </c>
      <c r="AD12" s="2">
        <f>_xlfn.RANK.EQ(Table1[[#This Row],[SSA]],Table1[[#This Row],[OLOA]:[SSA]],1)</f>
        <v>4</v>
      </c>
    </row>
    <row r="13" spans="1:30" x14ac:dyDescent="0.3">
      <c r="A13" s="10"/>
      <c r="B13" s="20"/>
      <c r="C13" s="10" t="s">
        <v>13</v>
      </c>
      <c r="D13" s="16">
        <v>12.910119465926845</v>
      </c>
      <c r="E13" s="16">
        <v>19.730335762052128</v>
      </c>
      <c r="F13" s="16">
        <v>15.796351213023586</v>
      </c>
      <c r="G13" s="16">
        <v>16.881117165199694</v>
      </c>
      <c r="H13" s="16">
        <v>15.645279380632157</v>
      </c>
      <c r="I13" s="16">
        <v>24.595221996374715</v>
      </c>
      <c r="J13" s="16">
        <v>17.946187587856702</v>
      </c>
      <c r="L13" s="2">
        <f t="shared" si="0"/>
        <v>0</v>
      </c>
      <c r="M13" s="5" t="str">
        <f t="shared" si="1"/>
        <v>Std</v>
      </c>
      <c r="N13" s="6">
        <f t="shared" si="2"/>
        <v>12.910119465926845</v>
      </c>
      <c r="O13" s="6">
        <f t="shared" si="3"/>
        <v>19.730335762052128</v>
      </c>
      <c r="P13" s="6">
        <f t="shared" si="4"/>
        <v>15.796351213023586</v>
      </c>
      <c r="Q13" s="6">
        <f t="shared" si="5"/>
        <v>16.881117165199694</v>
      </c>
      <c r="R13" s="6">
        <f t="shared" si="6"/>
        <v>15.645279380632157</v>
      </c>
      <c r="S13" s="6">
        <f t="shared" si="7"/>
        <v>24.595221996374715</v>
      </c>
      <c r="T13" s="6">
        <f t="shared" si="7"/>
        <v>17.946187587856702</v>
      </c>
      <c r="V13" s="24"/>
      <c r="W13" s="5" t="s">
        <v>13</v>
      </c>
    </row>
    <row r="14" spans="1:30" x14ac:dyDescent="0.3">
      <c r="A14" s="10"/>
      <c r="B14" s="21"/>
      <c r="C14" s="7" t="s">
        <v>14</v>
      </c>
      <c r="D14" s="17">
        <v>0.23385416666666667</v>
      </c>
      <c r="E14" s="17">
        <v>0.1171875</v>
      </c>
      <c r="F14" s="17">
        <v>0.1875</v>
      </c>
      <c r="G14" s="17">
        <v>0.28229166666666666</v>
      </c>
      <c r="H14" s="17">
        <v>0.97031250000000002</v>
      </c>
      <c r="I14" s="17">
        <v>0.18697916666666667</v>
      </c>
      <c r="J14" s="17">
        <v>0.11927083333333334</v>
      </c>
      <c r="L14" s="2">
        <f t="shared" si="0"/>
        <v>0</v>
      </c>
      <c r="M14" s="7" t="str">
        <f t="shared" si="1"/>
        <v>CPU</v>
      </c>
      <c r="N14" s="8">
        <f t="shared" si="2"/>
        <v>0.23385416666666667</v>
      </c>
      <c r="O14" s="8">
        <f t="shared" si="3"/>
        <v>0.1171875</v>
      </c>
      <c r="P14" s="8">
        <f t="shared" si="4"/>
        <v>0.1875</v>
      </c>
      <c r="Q14" s="8">
        <f t="shared" si="5"/>
        <v>0.28229166666666666</v>
      </c>
      <c r="R14" s="8">
        <f t="shared" si="6"/>
        <v>0.97031250000000002</v>
      </c>
      <c r="S14" s="8">
        <f t="shared" si="7"/>
        <v>0.18697916666666667</v>
      </c>
      <c r="T14" s="8">
        <f t="shared" si="7"/>
        <v>0.11927083333333334</v>
      </c>
      <c r="V14" s="21"/>
      <c r="W14" s="7" t="s">
        <v>14</v>
      </c>
    </row>
    <row r="15" spans="1:30" x14ac:dyDescent="0.3">
      <c r="A15" s="10"/>
      <c r="B15" s="19" t="s">
        <v>4</v>
      </c>
      <c r="C15" s="3" t="s">
        <v>12</v>
      </c>
      <c r="D15" s="15">
        <v>2905.3313515121458</v>
      </c>
      <c r="E15" s="15">
        <v>2195.072577324162</v>
      </c>
      <c r="F15" s="15">
        <v>8359.6163428122054</v>
      </c>
      <c r="G15" s="15">
        <v>12105.28525406167</v>
      </c>
      <c r="H15" s="15">
        <v>2028.7590212481232</v>
      </c>
      <c r="I15" s="15">
        <v>3985.2834362761928</v>
      </c>
      <c r="J15" s="15">
        <v>2667.7471865207353</v>
      </c>
      <c r="L15" s="2" t="str">
        <f t="shared" si="0"/>
        <v>F5</v>
      </c>
      <c r="M15" s="3" t="str">
        <f t="shared" si="1"/>
        <v>Mean</v>
      </c>
      <c r="N15" s="4">
        <f t="shared" si="2"/>
        <v>2905.3313515121458</v>
      </c>
      <c r="O15" s="4">
        <f t="shared" si="3"/>
        <v>2195.072577324162</v>
      </c>
      <c r="P15" s="4">
        <f t="shared" si="4"/>
        <v>8359.6163428122054</v>
      </c>
      <c r="Q15" s="4">
        <f t="shared" si="5"/>
        <v>12105.28525406167</v>
      </c>
      <c r="R15" s="4">
        <f t="shared" si="6"/>
        <v>2028.7590212481232</v>
      </c>
      <c r="S15" s="4">
        <f t="shared" si="7"/>
        <v>3985.2834362761928</v>
      </c>
      <c r="T15" s="4">
        <f t="shared" si="7"/>
        <v>2667.7471865207353</v>
      </c>
      <c r="V15" s="19" t="s">
        <v>4</v>
      </c>
      <c r="W15" s="3" t="s">
        <v>12</v>
      </c>
      <c r="X15" s="2">
        <f>_xlfn.RANK.EQ(Table1[[#This Row],[OLOA]],Table1[[#This Row],[OLOA]:[SSA]],1)</f>
        <v>4</v>
      </c>
      <c r="Y15" s="2">
        <f>_xlfn.RANK.EQ(Table1[[#This Row],[LOA]],Table1[[#This Row],[OLOA]:[SSA]],1)</f>
        <v>2</v>
      </c>
      <c r="Z15" s="2">
        <f>_xlfn.RANK.EQ(Table1[[#This Row],[PSO]],Table1[[#This Row],[OLOA]:[SSA]],1)</f>
        <v>6</v>
      </c>
      <c r="AA15" s="2">
        <f>_xlfn.RANK.EQ(Table1[[#This Row],[GA]],Table1[[#This Row],[OLOA]:[SSA]],1)</f>
        <v>7</v>
      </c>
      <c r="AB15" s="2">
        <f>_xlfn.RANK.EQ(Table1[[#This Row],[GSA]],Table1[[#This Row],[OLOA]:[SSA]],1)</f>
        <v>1</v>
      </c>
      <c r="AC15" s="2">
        <f>_xlfn.RANK.EQ(Table1[[#This Row],[WOA]],Table1[[#This Row],[OLOA]:[SSA]],1)</f>
        <v>5</v>
      </c>
      <c r="AD15" s="2">
        <f>_xlfn.RANK.EQ(Table1[[#This Row],[SSA]],Table1[[#This Row],[OLOA]:[SSA]],1)</f>
        <v>3</v>
      </c>
    </row>
    <row r="16" spans="1:30" x14ac:dyDescent="0.3">
      <c r="A16" s="10"/>
      <c r="B16" s="20"/>
      <c r="C16" s="10" t="s">
        <v>13</v>
      </c>
      <c r="D16" s="16">
        <v>564.99762372807641</v>
      </c>
      <c r="E16" s="16">
        <v>387.69971236987146</v>
      </c>
      <c r="F16" s="16">
        <v>1362.0746598828025</v>
      </c>
      <c r="G16" s="16">
        <v>1780.0595684320381</v>
      </c>
      <c r="H16" s="16">
        <v>251.40564183835826</v>
      </c>
      <c r="I16" s="16">
        <v>1257.0997806231069</v>
      </c>
      <c r="J16" s="16">
        <v>609.58416803236616</v>
      </c>
      <c r="L16" s="2">
        <f t="shared" si="0"/>
        <v>0</v>
      </c>
      <c r="M16" s="5" t="str">
        <f t="shared" si="1"/>
        <v>Std</v>
      </c>
      <c r="N16" s="6">
        <f t="shared" si="2"/>
        <v>564.99762372807641</v>
      </c>
      <c r="O16" s="6">
        <f t="shared" si="3"/>
        <v>387.69971236987146</v>
      </c>
      <c r="P16" s="6">
        <f t="shared" si="4"/>
        <v>1362.0746598828025</v>
      </c>
      <c r="Q16" s="6">
        <f t="shared" si="5"/>
        <v>1780.0595684320381</v>
      </c>
      <c r="R16" s="6">
        <f t="shared" si="6"/>
        <v>251.40564183835826</v>
      </c>
      <c r="S16" s="6">
        <f t="shared" si="7"/>
        <v>1257.0997806231069</v>
      </c>
      <c r="T16" s="6">
        <f t="shared" si="7"/>
        <v>609.58416803236616</v>
      </c>
      <c r="V16" s="24"/>
      <c r="W16" s="5" t="s">
        <v>13</v>
      </c>
    </row>
    <row r="17" spans="1:30" x14ac:dyDescent="0.3">
      <c r="A17" s="10"/>
      <c r="B17" s="21"/>
      <c r="C17" s="7" t="s">
        <v>14</v>
      </c>
      <c r="D17" s="17">
        <v>0.23958333333333334</v>
      </c>
      <c r="E17" s="17">
        <v>0.11458333333333333</v>
      </c>
      <c r="F17" s="17">
        <v>0.16145833333333334</v>
      </c>
      <c r="G17" s="17">
        <v>0.27500000000000002</v>
      </c>
      <c r="H17" s="17">
        <v>0.99843749999999998</v>
      </c>
      <c r="I17" s="17">
        <v>0.20468749999999999</v>
      </c>
      <c r="J17" s="17">
        <v>0.14270833333333333</v>
      </c>
      <c r="L17" s="2">
        <f t="shared" si="0"/>
        <v>0</v>
      </c>
      <c r="M17" s="7" t="str">
        <f t="shared" si="1"/>
        <v>CPU</v>
      </c>
      <c r="N17" s="8">
        <f t="shared" si="2"/>
        <v>0.23958333333333334</v>
      </c>
      <c r="O17" s="8">
        <f t="shared" si="3"/>
        <v>0.11458333333333333</v>
      </c>
      <c r="P17" s="8">
        <f t="shared" si="4"/>
        <v>0.16145833333333334</v>
      </c>
      <c r="Q17" s="8">
        <f t="shared" si="5"/>
        <v>0.27500000000000002</v>
      </c>
      <c r="R17" s="8">
        <f t="shared" si="6"/>
        <v>0.99843749999999998</v>
      </c>
      <c r="S17" s="8">
        <f t="shared" si="7"/>
        <v>0.20468749999999999</v>
      </c>
      <c r="T17" s="8">
        <f t="shared" si="7"/>
        <v>0.14270833333333333</v>
      </c>
      <c r="V17" s="21"/>
      <c r="W17" s="7" t="s">
        <v>14</v>
      </c>
    </row>
    <row r="18" spans="1:30" x14ac:dyDescent="0.3">
      <c r="A18" s="10"/>
      <c r="B18" s="19" t="s">
        <v>5</v>
      </c>
      <c r="C18" s="3" t="s">
        <v>12</v>
      </c>
      <c r="D18" s="15">
        <v>235577.08088501368</v>
      </c>
      <c r="E18" s="15">
        <v>1270371429.9725952</v>
      </c>
      <c r="F18" s="15">
        <v>232248500.83447316</v>
      </c>
      <c r="G18" s="15">
        <v>8273876763.074275</v>
      </c>
      <c r="H18" s="15">
        <v>3076.2202622954205</v>
      </c>
      <c r="I18" s="15">
        <v>5855668.6935789436</v>
      </c>
      <c r="J18" s="15">
        <v>29983.352644270784</v>
      </c>
      <c r="L18" s="2" t="str">
        <f t="shared" si="0"/>
        <v>F6</v>
      </c>
      <c r="M18" s="3" t="str">
        <f t="shared" si="1"/>
        <v>Mean</v>
      </c>
      <c r="N18" s="4">
        <f t="shared" si="2"/>
        <v>235577.08088501368</v>
      </c>
      <c r="O18" s="4">
        <f t="shared" si="3"/>
        <v>1270371429.9725952</v>
      </c>
      <c r="P18" s="4">
        <f t="shared" si="4"/>
        <v>232248500.83447316</v>
      </c>
      <c r="Q18" s="4">
        <f t="shared" si="5"/>
        <v>8273876763.074275</v>
      </c>
      <c r="R18" s="4">
        <f t="shared" si="6"/>
        <v>3076.2202622954205</v>
      </c>
      <c r="S18" s="4">
        <f t="shared" si="7"/>
        <v>5855668.6935789436</v>
      </c>
      <c r="T18" s="4">
        <f t="shared" si="7"/>
        <v>29983.352644270784</v>
      </c>
      <c r="V18" s="19" t="s">
        <v>5</v>
      </c>
      <c r="W18" s="3" t="s">
        <v>12</v>
      </c>
      <c r="X18" s="2">
        <f>_xlfn.RANK.EQ(Table1[[#This Row],[OLOA]],Table1[[#This Row],[OLOA]:[SSA]],1)</f>
        <v>3</v>
      </c>
      <c r="Y18" s="2">
        <f>_xlfn.RANK.EQ(Table1[[#This Row],[LOA]],Table1[[#This Row],[OLOA]:[SSA]],1)</f>
        <v>6</v>
      </c>
      <c r="Z18" s="2">
        <f>_xlfn.RANK.EQ(Table1[[#This Row],[PSO]],Table1[[#This Row],[OLOA]:[SSA]],1)</f>
        <v>5</v>
      </c>
      <c r="AA18" s="2">
        <f>_xlfn.RANK.EQ(Table1[[#This Row],[GA]],Table1[[#This Row],[OLOA]:[SSA]],1)</f>
        <v>7</v>
      </c>
      <c r="AB18" s="2">
        <f>_xlfn.RANK.EQ(Table1[[#This Row],[GSA]],Table1[[#This Row],[OLOA]:[SSA]],1)</f>
        <v>1</v>
      </c>
      <c r="AC18" s="2">
        <f>_xlfn.RANK.EQ(Table1[[#This Row],[WOA]],Table1[[#This Row],[OLOA]:[SSA]],1)</f>
        <v>4</v>
      </c>
      <c r="AD18" s="2">
        <f>_xlfn.RANK.EQ(Table1[[#This Row],[SSA]],Table1[[#This Row],[OLOA]:[SSA]],1)</f>
        <v>2</v>
      </c>
    </row>
    <row r="19" spans="1:30" x14ac:dyDescent="0.3">
      <c r="A19" s="10"/>
      <c r="B19" s="20"/>
      <c r="C19" s="10" t="s">
        <v>13</v>
      </c>
      <c r="D19" s="16">
        <v>132132.12117425477</v>
      </c>
      <c r="E19" s="16">
        <v>816814058.56181335</v>
      </c>
      <c r="F19" s="16">
        <v>191323275.93047488</v>
      </c>
      <c r="G19" s="16">
        <v>2216748719.3707066</v>
      </c>
      <c r="H19" s="16">
        <v>1330.5464967255321</v>
      </c>
      <c r="I19" s="16">
        <v>7238135.7106860876</v>
      </c>
      <c r="J19" s="16">
        <v>77370.600409834675</v>
      </c>
      <c r="L19" s="2">
        <f t="shared" si="0"/>
        <v>0</v>
      </c>
      <c r="M19" s="5" t="str">
        <f t="shared" si="1"/>
        <v>Std</v>
      </c>
      <c r="N19" s="6">
        <f t="shared" si="2"/>
        <v>132132.12117425477</v>
      </c>
      <c r="O19" s="6">
        <f t="shared" si="3"/>
        <v>816814058.56181335</v>
      </c>
      <c r="P19" s="6">
        <f t="shared" si="4"/>
        <v>191323275.93047488</v>
      </c>
      <c r="Q19" s="6">
        <f t="shared" si="5"/>
        <v>2216748719.3707066</v>
      </c>
      <c r="R19" s="6">
        <f t="shared" si="6"/>
        <v>1330.5464967255321</v>
      </c>
      <c r="S19" s="6">
        <f t="shared" si="7"/>
        <v>7238135.7106860876</v>
      </c>
      <c r="T19" s="6">
        <f t="shared" si="7"/>
        <v>77370.600409834675</v>
      </c>
      <c r="V19" s="24"/>
      <c r="W19" s="5" t="s">
        <v>13</v>
      </c>
    </row>
    <row r="20" spans="1:30" x14ac:dyDescent="0.3">
      <c r="A20" s="10"/>
      <c r="B20" s="21"/>
      <c r="C20" s="7" t="s">
        <v>14</v>
      </c>
      <c r="D20" s="17">
        <v>0.20104166666666667</v>
      </c>
      <c r="E20" s="17">
        <v>0.1046875</v>
      </c>
      <c r="F20" s="17">
        <v>0.17604166666666668</v>
      </c>
      <c r="G20" s="17">
        <v>0.27239583333333334</v>
      </c>
      <c r="H20" s="17">
        <v>0.9927083333333333</v>
      </c>
      <c r="I20" s="17">
        <v>0.17656250000000001</v>
      </c>
      <c r="J20" s="17">
        <v>0.12916666666666668</v>
      </c>
      <c r="L20" s="2">
        <f t="shared" si="0"/>
        <v>0</v>
      </c>
      <c r="M20" s="7" t="str">
        <f t="shared" si="1"/>
        <v>CPU</v>
      </c>
      <c r="N20" s="8">
        <f t="shared" si="2"/>
        <v>0.20104166666666667</v>
      </c>
      <c r="O20" s="8">
        <f t="shared" si="3"/>
        <v>0.1046875</v>
      </c>
      <c r="P20" s="8">
        <f t="shared" si="4"/>
        <v>0.17604166666666668</v>
      </c>
      <c r="Q20" s="8">
        <f t="shared" si="5"/>
        <v>0.27239583333333334</v>
      </c>
      <c r="R20" s="8">
        <f t="shared" si="6"/>
        <v>0.9927083333333333</v>
      </c>
      <c r="S20" s="8">
        <f t="shared" si="7"/>
        <v>0.17656250000000001</v>
      </c>
      <c r="T20" s="8">
        <f t="shared" si="7"/>
        <v>0.12916666666666668</v>
      </c>
      <c r="V20" s="21"/>
      <c r="W20" s="7" t="s">
        <v>14</v>
      </c>
    </row>
    <row r="21" spans="1:30" x14ac:dyDescent="0.3">
      <c r="A21" s="10"/>
      <c r="B21" s="19" t="s">
        <v>6</v>
      </c>
      <c r="C21" s="3" t="s">
        <v>12</v>
      </c>
      <c r="D21" s="15">
        <v>2194.3604226257526</v>
      </c>
      <c r="E21" s="15">
        <v>2188.4412671516207</v>
      </c>
      <c r="F21" s="15">
        <v>2234.6000243348044</v>
      </c>
      <c r="G21" s="15">
        <v>2270.0527615678493</v>
      </c>
      <c r="H21" s="15">
        <v>2353.1221330198273</v>
      </c>
      <c r="I21" s="15">
        <v>2249.8357212885767</v>
      </c>
      <c r="J21" s="15">
        <v>2180.5490505070879</v>
      </c>
      <c r="L21" s="2" t="str">
        <f t="shared" si="0"/>
        <v>F7</v>
      </c>
      <c r="M21" s="3" t="str">
        <f t="shared" si="1"/>
        <v>Mean</v>
      </c>
      <c r="N21" s="4">
        <f t="shared" si="2"/>
        <v>2194.3604226257526</v>
      </c>
      <c r="O21" s="4">
        <f t="shared" si="3"/>
        <v>2188.4412671516207</v>
      </c>
      <c r="P21" s="4">
        <f t="shared" si="4"/>
        <v>2234.6000243348044</v>
      </c>
      <c r="Q21" s="4">
        <f t="shared" si="5"/>
        <v>2270.0527615678493</v>
      </c>
      <c r="R21" s="4">
        <f t="shared" si="6"/>
        <v>2353.1221330198273</v>
      </c>
      <c r="S21" s="4">
        <f t="shared" si="7"/>
        <v>2249.8357212885767</v>
      </c>
      <c r="T21" s="4">
        <f t="shared" si="7"/>
        <v>2180.5490505070879</v>
      </c>
      <c r="V21" s="19" t="s">
        <v>6</v>
      </c>
      <c r="W21" s="3" t="s">
        <v>12</v>
      </c>
      <c r="X21" s="2">
        <f>_xlfn.RANK.EQ(Table1[[#This Row],[OLOA]],Table1[[#This Row],[OLOA]:[SSA]],1)</f>
        <v>3</v>
      </c>
      <c r="Y21" s="2">
        <f>_xlfn.RANK.EQ(Table1[[#This Row],[LOA]],Table1[[#This Row],[OLOA]:[SSA]],1)</f>
        <v>2</v>
      </c>
      <c r="Z21" s="2">
        <f>_xlfn.RANK.EQ(Table1[[#This Row],[PSO]],Table1[[#This Row],[OLOA]:[SSA]],1)</f>
        <v>4</v>
      </c>
      <c r="AA21" s="2">
        <f>_xlfn.RANK.EQ(Table1[[#This Row],[GA]],Table1[[#This Row],[OLOA]:[SSA]],1)</f>
        <v>6</v>
      </c>
      <c r="AB21" s="2">
        <f>_xlfn.RANK.EQ(Table1[[#This Row],[GSA]],Table1[[#This Row],[OLOA]:[SSA]],1)</f>
        <v>7</v>
      </c>
      <c r="AC21" s="2">
        <f>_xlfn.RANK.EQ(Table1[[#This Row],[WOA]],Table1[[#This Row],[OLOA]:[SSA]],1)</f>
        <v>5</v>
      </c>
      <c r="AD21" s="2">
        <f>_xlfn.RANK.EQ(Table1[[#This Row],[SSA]],Table1[[#This Row],[OLOA]:[SSA]],1)</f>
        <v>1</v>
      </c>
    </row>
    <row r="22" spans="1:30" x14ac:dyDescent="0.3">
      <c r="A22" s="10"/>
      <c r="B22" s="20"/>
      <c r="C22" s="10" t="s">
        <v>13</v>
      </c>
      <c r="D22" s="16">
        <v>78.017446758996712</v>
      </c>
      <c r="E22" s="16">
        <v>52.199569646423214</v>
      </c>
      <c r="F22" s="16">
        <v>43.761937141775057</v>
      </c>
      <c r="G22" s="16">
        <v>45.279433746976125</v>
      </c>
      <c r="H22" s="16">
        <v>93.877331863790928</v>
      </c>
      <c r="I22" s="16">
        <v>80.076593701053824</v>
      </c>
      <c r="J22" s="16">
        <v>57.83832835281212</v>
      </c>
      <c r="L22" s="2">
        <f t="shared" si="0"/>
        <v>0</v>
      </c>
      <c r="M22" s="5" t="str">
        <f t="shared" si="1"/>
        <v>Std</v>
      </c>
      <c r="N22" s="6">
        <f t="shared" si="2"/>
        <v>78.017446758996712</v>
      </c>
      <c r="O22" s="6">
        <f t="shared" si="3"/>
        <v>52.199569646423214</v>
      </c>
      <c r="P22" s="6">
        <f t="shared" si="4"/>
        <v>43.761937141775057</v>
      </c>
      <c r="Q22" s="6">
        <f t="shared" si="5"/>
        <v>45.279433746976125</v>
      </c>
      <c r="R22" s="6">
        <f t="shared" si="6"/>
        <v>93.877331863790928</v>
      </c>
      <c r="S22" s="6">
        <f t="shared" si="7"/>
        <v>80.076593701053824</v>
      </c>
      <c r="T22" s="6">
        <f t="shared" si="7"/>
        <v>57.83832835281212</v>
      </c>
      <c r="V22" s="24"/>
      <c r="W22" s="5" t="s">
        <v>13</v>
      </c>
    </row>
    <row r="23" spans="1:30" x14ac:dyDescent="0.3">
      <c r="A23" s="10"/>
      <c r="B23" s="21"/>
      <c r="C23" s="7" t="s">
        <v>14</v>
      </c>
      <c r="D23" s="17">
        <v>1.0697916666666667</v>
      </c>
      <c r="E23" s="17">
        <v>0.4140625</v>
      </c>
      <c r="F23" s="17">
        <v>0.38020833333333331</v>
      </c>
      <c r="G23" s="17">
        <v>0.51822916666666663</v>
      </c>
      <c r="H23" s="17">
        <v>1.3052083333333333</v>
      </c>
      <c r="I23" s="17">
        <v>0.40885416666666669</v>
      </c>
      <c r="J23" s="17">
        <v>0.32968750000000002</v>
      </c>
      <c r="L23" s="2">
        <f t="shared" si="0"/>
        <v>0</v>
      </c>
      <c r="M23" s="7" t="str">
        <f t="shared" si="1"/>
        <v>CPU</v>
      </c>
      <c r="N23" s="8">
        <f t="shared" si="2"/>
        <v>1.0697916666666667</v>
      </c>
      <c r="O23" s="8">
        <f t="shared" si="3"/>
        <v>0.4140625</v>
      </c>
      <c r="P23" s="8">
        <f t="shared" si="4"/>
        <v>0.38020833333333331</v>
      </c>
      <c r="Q23" s="8">
        <f t="shared" si="5"/>
        <v>0.51822916666666663</v>
      </c>
      <c r="R23" s="8">
        <f t="shared" si="6"/>
        <v>1.3052083333333333</v>
      </c>
      <c r="S23" s="8">
        <f t="shared" si="7"/>
        <v>0.40885416666666669</v>
      </c>
      <c r="T23" s="8">
        <f t="shared" si="7"/>
        <v>0.32968750000000002</v>
      </c>
      <c r="V23" s="21"/>
      <c r="W23" s="7" t="s">
        <v>14</v>
      </c>
    </row>
    <row r="24" spans="1:30" x14ac:dyDescent="0.3">
      <c r="A24" s="10"/>
      <c r="B24" s="19" t="s">
        <v>7</v>
      </c>
      <c r="C24" s="3" t="s">
        <v>12</v>
      </c>
      <c r="D24" s="15">
        <v>2489.5997144217235</v>
      </c>
      <c r="E24" s="15">
        <v>2750.6187352378201</v>
      </c>
      <c r="F24" s="15">
        <v>2447.9166026496696</v>
      </c>
      <c r="G24" s="15">
        <v>10034.081223435489</v>
      </c>
      <c r="H24" s="15">
        <v>2494.6860139389423</v>
      </c>
      <c r="I24" s="15">
        <v>2322.8458738874888</v>
      </c>
      <c r="J24" s="15">
        <v>2324.3894684114807</v>
      </c>
      <c r="L24" s="2" t="str">
        <f t="shared" si="0"/>
        <v>F8</v>
      </c>
      <c r="M24" s="3" t="str">
        <f t="shared" si="1"/>
        <v>Mean</v>
      </c>
      <c r="N24" s="4">
        <f t="shared" si="2"/>
        <v>2489.5997144217235</v>
      </c>
      <c r="O24" s="4">
        <f t="shared" si="3"/>
        <v>2750.6187352378201</v>
      </c>
      <c r="P24" s="4">
        <f t="shared" si="4"/>
        <v>2447.9166026496696</v>
      </c>
      <c r="Q24" s="4">
        <f t="shared" si="5"/>
        <v>10034.081223435489</v>
      </c>
      <c r="R24" s="4">
        <f t="shared" si="6"/>
        <v>2494.6860139389423</v>
      </c>
      <c r="S24" s="4">
        <f t="shared" si="7"/>
        <v>2322.8458738874888</v>
      </c>
      <c r="T24" s="4">
        <f t="shared" si="7"/>
        <v>2324.3894684114807</v>
      </c>
      <c r="V24" s="19" t="s">
        <v>7</v>
      </c>
      <c r="W24" s="3" t="s">
        <v>12</v>
      </c>
      <c r="X24" s="2">
        <f>_xlfn.RANK.EQ(Table1[[#This Row],[OLOA]],Table1[[#This Row],[OLOA]:[SSA]],1)</f>
        <v>4</v>
      </c>
      <c r="Y24" s="2">
        <f>_xlfn.RANK.EQ(Table1[[#This Row],[LOA]],Table1[[#This Row],[OLOA]:[SSA]],1)</f>
        <v>6</v>
      </c>
      <c r="Z24" s="2">
        <f>_xlfn.RANK.EQ(Table1[[#This Row],[PSO]],Table1[[#This Row],[OLOA]:[SSA]],1)</f>
        <v>3</v>
      </c>
      <c r="AA24" s="2">
        <f>_xlfn.RANK.EQ(Table1[[#This Row],[GA]],Table1[[#This Row],[OLOA]:[SSA]],1)</f>
        <v>7</v>
      </c>
      <c r="AB24" s="2">
        <f>_xlfn.RANK.EQ(Table1[[#This Row],[GSA]],Table1[[#This Row],[OLOA]:[SSA]],1)</f>
        <v>5</v>
      </c>
      <c r="AC24" s="2">
        <f>_xlfn.RANK.EQ(Table1[[#This Row],[WOA]],Table1[[#This Row],[OLOA]:[SSA]],1)</f>
        <v>1</v>
      </c>
      <c r="AD24" s="2">
        <f>_xlfn.RANK.EQ(Table1[[#This Row],[SSA]],Table1[[#This Row],[OLOA]:[SSA]],1)</f>
        <v>2</v>
      </c>
    </row>
    <row r="25" spans="1:30" x14ac:dyDescent="0.3">
      <c r="A25" s="10"/>
      <c r="B25" s="20"/>
      <c r="C25" s="10" t="s">
        <v>13</v>
      </c>
      <c r="D25" s="16">
        <v>141.11747538532484</v>
      </c>
      <c r="E25" s="16">
        <v>875.97573552054132</v>
      </c>
      <c r="F25" s="16">
        <v>120.58579161015822</v>
      </c>
      <c r="G25" s="16">
        <v>9564.275956345271</v>
      </c>
      <c r="H25" s="16">
        <v>138.93257063440518</v>
      </c>
      <c r="I25" s="16">
        <v>77.210271926709595</v>
      </c>
      <c r="J25" s="16">
        <v>92.288166842404252</v>
      </c>
      <c r="L25" s="2">
        <f t="shared" si="0"/>
        <v>0</v>
      </c>
      <c r="M25" s="5" t="str">
        <f t="shared" si="1"/>
        <v>Std</v>
      </c>
      <c r="N25" s="6">
        <f t="shared" si="2"/>
        <v>141.11747538532484</v>
      </c>
      <c r="O25" s="6">
        <f t="shared" si="3"/>
        <v>875.97573552054132</v>
      </c>
      <c r="P25" s="6">
        <f t="shared" si="4"/>
        <v>120.58579161015822</v>
      </c>
      <c r="Q25" s="6">
        <f t="shared" si="5"/>
        <v>9564.275956345271</v>
      </c>
      <c r="R25" s="6">
        <f t="shared" si="6"/>
        <v>138.93257063440518</v>
      </c>
      <c r="S25" s="6">
        <f t="shared" si="7"/>
        <v>77.210271926709595</v>
      </c>
      <c r="T25" s="6">
        <f t="shared" si="7"/>
        <v>92.288166842404252</v>
      </c>
      <c r="V25" s="24"/>
      <c r="W25" s="5" t="s">
        <v>13</v>
      </c>
    </row>
    <row r="26" spans="1:30" x14ac:dyDescent="0.3">
      <c r="A26" s="10"/>
      <c r="B26" s="21"/>
      <c r="C26" s="7" t="s">
        <v>14</v>
      </c>
      <c r="D26" s="17">
        <v>1.2614583333333333</v>
      </c>
      <c r="E26" s="17">
        <v>0.47604166666666664</v>
      </c>
      <c r="F26" s="17">
        <v>0.43020833333333336</v>
      </c>
      <c r="G26" s="17">
        <v>0.5630208333333333</v>
      </c>
      <c r="H26" s="17">
        <v>1.1416666666666666</v>
      </c>
      <c r="I26" s="17">
        <v>0.45468750000000002</v>
      </c>
      <c r="J26" s="17">
        <v>0.37968750000000001</v>
      </c>
      <c r="L26" s="2">
        <f t="shared" si="0"/>
        <v>0</v>
      </c>
      <c r="M26" s="7" t="str">
        <f t="shared" si="1"/>
        <v>CPU</v>
      </c>
      <c r="N26" s="8">
        <f t="shared" si="2"/>
        <v>1.2614583333333333</v>
      </c>
      <c r="O26" s="8">
        <f t="shared" si="3"/>
        <v>0.47604166666666664</v>
      </c>
      <c r="P26" s="8">
        <f t="shared" si="4"/>
        <v>0.43020833333333336</v>
      </c>
      <c r="Q26" s="8">
        <f t="shared" si="5"/>
        <v>0.5630208333333333</v>
      </c>
      <c r="R26" s="8">
        <f t="shared" si="6"/>
        <v>1.1416666666666666</v>
      </c>
      <c r="S26" s="8">
        <f t="shared" si="7"/>
        <v>0.45468750000000002</v>
      </c>
      <c r="T26" s="8">
        <f t="shared" si="7"/>
        <v>0.37968750000000001</v>
      </c>
      <c r="V26" s="21"/>
      <c r="W26" s="7" t="s">
        <v>14</v>
      </c>
    </row>
    <row r="27" spans="1:30" x14ac:dyDescent="0.3">
      <c r="A27" s="10"/>
      <c r="B27" s="19" t="s">
        <v>8</v>
      </c>
      <c r="C27" s="3" t="s">
        <v>12</v>
      </c>
      <c r="D27" s="15">
        <v>2561.4199520342736</v>
      </c>
      <c r="E27" s="15">
        <v>3332.3533789842886</v>
      </c>
      <c r="F27" s="15">
        <v>2847.8314816729617</v>
      </c>
      <c r="G27" s="15">
        <v>4232.9740913303522</v>
      </c>
      <c r="H27" s="15">
        <v>2713.9630616404743</v>
      </c>
      <c r="I27" s="15">
        <v>2604.1746405568751</v>
      </c>
      <c r="J27" s="15">
        <v>2648.9399573188934</v>
      </c>
      <c r="L27" s="2" t="str">
        <f t="shared" si="0"/>
        <v>F9</v>
      </c>
      <c r="M27" s="3" t="str">
        <f t="shared" si="1"/>
        <v>Mean</v>
      </c>
      <c r="N27" s="4">
        <f t="shared" si="2"/>
        <v>2561.4199520342736</v>
      </c>
      <c r="O27" s="4">
        <f t="shared" si="3"/>
        <v>3332.3533789842886</v>
      </c>
      <c r="P27" s="4">
        <f t="shared" si="4"/>
        <v>2847.8314816729617</v>
      </c>
      <c r="Q27" s="4">
        <f t="shared" si="5"/>
        <v>4232.9740913303522</v>
      </c>
      <c r="R27" s="4">
        <f t="shared" si="6"/>
        <v>2713.9630616404743</v>
      </c>
      <c r="S27" s="4">
        <f t="shared" si="7"/>
        <v>2604.1746405568751</v>
      </c>
      <c r="T27" s="4">
        <f t="shared" si="7"/>
        <v>2648.9399573188934</v>
      </c>
      <c r="V27" s="19" t="s">
        <v>8</v>
      </c>
      <c r="W27" s="3" t="s">
        <v>12</v>
      </c>
      <c r="X27" s="2">
        <f>_xlfn.RANK.EQ(Table1[[#This Row],[OLOA]],Table1[[#This Row],[OLOA]:[SSA]],1)</f>
        <v>1</v>
      </c>
      <c r="Y27" s="2">
        <f>_xlfn.RANK.EQ(Table1[[#This Row],[LOA]],Table1[[#This Row],[OLOA]:[SSA]],1)</f>
        <v>6</v>
      </c>
      <c r="Z27" s="2">
        <f>_xlfn.RANK.EQ(Table1[[#This Row],[PSO]],Table1[[#This Row],[OLOA]:[SSA]],1)</f>
        <v>5</v>
      </c>
      <c r="AA27" s="2">
        <f>_xlfn.RANK.EQ(Table1[[#This Row],[GA]],Table1[[#This Row],[OLOA]:[SSA]],1)</f>
        <v>7</v>
      </c>
      <c r="AB27" s="2">
        <f>_xlfn.RANK.EQ(Table1[[#This Row],[GSA]],Table1[[#This Row],[OLOA]:[SSA]],1)</f>
        <v>4</v>
      </c>
      <c r="AC27" s="2">
        <f>_xlfn.RANK.EQ(Table1[[#This Row],[WOA]],Table1[[#This Row],[OLOA]:[SSA]],1)</f>
        <v>2</v>
      </c>
      <c r="AD27" s="2">
        <f>_xlfn.RANK.EQ(Table1[[#This Row],[SSA]],Table1[[#This Row],[OLOA]:[SSA]],1)</f>
        <v>3</v>
      </c>
    </row>
    <row r="28" spans="1:30" x14ac:dyDescent="0.3">
      <c r="A28" s="10"/>
      <c r="B28" s="20"/>
      <c r="C28" s="10" t="s">
        <v>13</v>
      </c>
      <c r="D28" s="16">
        <v>38.578804126492749</v>
      </c>
      <c r="E28" s="16">
        <v>408.94801606961704</v>
      </c>
      <c r="F28" s="16">
        <v>150.11331131684602</v>
      </c>
      <c r="G28" s="16">
        <v>601.71792245252686</v>
      </c>
      <c r="H28" s="16">
        <v>58.06926699633221</v>
      </c>
      <c r="I28" s="16">
        <v>55.615053822079247</v>
      </c>
      <c r="J28" s="16">
        <v>46.121918745672055</v>
      </c>
      <c r="L28" s="2">
        <f t="shared" si="0"/>
        <v>0</v>
      </c>
      <c r="M28" s="5" t="str">
        <f t="shared" si="1"/>
        <v>Std</v>
      </c>
      <c r="N28" s="6">
        <f t="shared" si="2"/>
        <v>38.578804126492749</v>
      </c>
      <c r="O28" s="6">
        <f t="shared" si="3"/>
        <v>408.94801606961704</v>
      </c>
      <c r="P28" s="6">
        <f t="shared" si="4"/>
        <v>150.11331131684602</v>
      </c>
      <c r="Q28" s="6">
        <f t="shared" si="5"/>
        <v>601.71792245252686</v>
      </c>
      <c r="R28" s="6">
        <f t="shared" si="6"/>
        <v>58.06926699633221</v>
      </c>
      <c r="S28" s="6">
        <f t="shared" si="7"/>
        <v>55.615053822079247</v>
      </c>
      <c r="T28" s="6">
        <f t="shared" si="7"/>
        <v>46.121918745672055</v>
      </c>
      <c r="V28" s="24"/>
      <c r="W28" s="5" t="s">
        <v>13</v>
      </c>
    </row>
    <row r="29" spans="1:30" x14ac:dyDescent="0.3">
      <c r="A29" s="10"/>
      <c r="B29" s="21"/>
      <c r="C29" s="7" t="s">
        <v>14</v>
      </c>
      <c r="D29" s="17">
        <v>0.70156249999999998</v>
      </c>
      <c r="E29" s="17">
        <v>0.27447916666666666</v>
      </c>
      <c r="F29" s="17">
        <v>0.29375000000000001</v>
      </c>
      <c r="G29" s="17">
        <v>0.40572916666666664</v>
      </c>
      <c r="H29" s="17">
        <v>1.1026041666666666</v>
      </c>
      <c r="I29" s="17">
        <v>0.30364583333333334</v>
      </c>
      <c r="J29" s="17">
        <v>0.25</v>
      </c>
      <c r="L29" s="2">
        <f t="shared" si="0"/>
        <v>0</v>
      </c>
      <c r="M29" s="7" t="str">
        <f t="shared" si="1"/>
        <v>CPU</v>
      </c>
      <c r="N29" s="8">
        <f t="shared" si="2"/>
        <v>0.70156249999999998</v>
      </c>
      <c r="O29" s="8">
        <f t="shared" si="3"/>
        <v>0.27447916666666666</v>
      </c>
      <c r="P29" s="8">
        <f t="shared" si="4"/>
        <v>0.29375000000000001</v>
      </c>
      <c r="Q29" s="8">
        <f t="shared" si="5"/>
        <v>0.40572916666666664</v>
      </c>
      <c r="R29" s="8">
        <f t="shared" si="6"/>
        <v>1.1026041666666666</v>
      </c>
      <c r="S29" s="8">
        <f t="shared" si="7"/>
        <v>0.30364583333333334</v>
      </c>
      <c r="T29" s="8">
        <f t="shared" si="7"/>
        <v>0.25</v>
      </c>
      <c r="V29" s="21"/>
      <c r="W29" s="7" t="s">
        <v>14</v>
      </c>
    </row>
    <row r="30" spans="1:30" x14ac:dyDescent="0.3">
      <c r="A30" s="10"/>
      <c r="B30" s="19" t="s">
        <v>9</v>
      </c>
      <c r="C30" s="3" t="s">
        <v>12</v>
      </c>
      <c r="D30" s="15">
        <v>4519.7588375861851</v>
      </c>
      <c r="E30" s="15">
        <v>5062.6568386181671</v>
      </c>
      <c r="F30" s="15">
        <v>5700.1480798833954</v>
      </c>
      <c r="G30" s="15">
        <v>4147.6158310618039</v>
      </c>
      <c r="H30" s="15">
        <v>5251.4738368714588</v>
      </c>
      <c r="I30" s="15">
        <v>5127.4188117030562</v>
      </c>
      <c r="J30" s="15">
        <v>4546.2773776299964</v>
      </c>
      <c r="L30" s="2" t="str">
        <f t="shared" si="0"/>
        <v>F10</v>
      </c>
      <c r="M30" s="3" t="str">
        <f t="shared" si="1"/>
        <v>Mean</v>
      </c>
      <c r="N30" s="4">
        <f t="shared" si="2"/>
        <v>4519.7588375861851</v>
      </c>
      <c r="O30" s="4">
        <f t="shared" si="3"/>
        <v>5062.6568386181671</v>
      </c>
      <c r="P30" s="4">
        <f t="shared" si="4"/>
        <v>5700.1480798833954</v>
      </c>
      <c r="Q30" s="4">
        <f t="shared" si="5"/>
        <v>4147.6158310618039</v>
      </c>
      <c r="R30" s="4">
        <f t="shared" si="6"/>
        <v>5251.4738368714588</v>
      </c>
      <c r="S30" s="4">
        <f t="shared" si="7"/>
        <v>5127.4188117030562</v>
      </c>
      <c r="T30" s="4">
        <f t="shared" si="7"/>
        <v>4546.2773776299964</v>
      </c>
      <c r="V30" s="19" t="s">
        <v>9</v>
      </c>
      <c r="W30" s="3" t="s">
        <v>12</v>
      </c>
      <c r="X30" s="2">
        <f>_xlfn.RANK.EQ(Table1[[#This Row],[OLOA]],Table1[[#This Row],[OLOA]:[SSA]],1)</f>
        <v>2</v>
      </c>
      <c r="Y30" s="2">
        <f>_xlfn.RANK.EQ(Table1[[#This Row],[LOA]],Table1[[#This Row],[OLOA]:[SSA]],1)</f>
        <v>4</v>
      </c>
      <c r="Z30" s="2">
        <f>_xlfn.RANK.EQ(Table1[[#This Row],[PSO]],Table1[[#This Row],[OLOA]:[SSA]],1)</f>
        <v>7</v>
      </c>
      <c r="AA30" s="2">
        <f>_xlfn.RANK.EQ(Table1[[#This Row],[GA]],Table1[[#This Row],[OLOA]:[SSA]],1)</f>
        <v>1</v>
      </c>
      <c r="AB30" s="2">
        <f>_xlfn.RANK.EQ(Table1[[#This Row],[GSA]],Table1[[#This Row],[OLOA]:[SSA]],1)</f>
        <v>6</v>
      </c>
      <c r="AC30" s="2">
        <f>_xlfn.RANK.EQ(Table1[[#This Row],[WOA]],Table1[[#This Row],[OLOA]:[SSA]],1)</f>
        <v>5</v>
      </c>
      <c r="AD30" s="2">
        <f>_xlfn.RANK.EQ(Table1[[#This Row],[SSA]],Table1[[#This Row],[OLOA]:[SSA]],1)</f>
        <v>3</v>
      </c>
    </row>
    <row r="31" spans="1:30" x14ac:dyDescent="0.3">
      <c r="A31" s="10"/>
      <c r="B31" s="20"/>
      <c r="C31" s="10" t="s">
        <v>13</v>
      </c>
      <c r="D31" s="16">
        <v>1094.0716981871276</v>
      </c>
      <c r="E31" s="16">
        <v>545.0418183285592</v>
      </c>
      <c r="F31" s="16">
        <v>1385.2586355463027</v>
      </c>
      <c r="G31" s="16">
        <v>1218.635810988515</v>
      </c>
      <c r="H31" s="16">
        <v>849.21293259265883</v>
      </c>
      <c r="I31" s="16">
        <v>1259.4190743553997</v>
      </c>
      <c r="J31" s="16">
        <v>1309.0257624955493</v>
      </c>
      <c r="L31" s="2">
        <f t="shared" si="0"/>
        <v>0</v>
      </c>
      <c r="M31" s="5" t="str">
        <f t="shared" si="1"/>
        <v>Std</v>
      </c>
      <c r="N31" s="6">
        <f t="shared" si="2"/>
        <v>1094.0716981871276</v>
      </c>
      <c r="O31" s="6">
        <f t="shared" si="3"/>
        <v>545.0418183285592</v>
      </c>
      <c r="P31" s="6">
        <f t="shared" si="4"/>
        <v>1385.2586355463027</v>
      </c>
      <c r="Q31" s="6">
        <f t="shared" si="5"/>
        <v>1218.635810988515</v>
      </c>
      <c r="R31" s="6">
        <f t="shared" si="6"/>
        <v>849.21293259265883</v>
      </c>
      <c r="S31" s="6">
        <f t="shared" si="7"/>
        <v>1259.4190743553997</v>
      </c>
      <c r="T31" s="6">
        <f t="shared" si="7"/>
        <v>1309.0257624955493</v>
      </c>
      <c r="V31" s="24"/>
      <c r="W31" s="5" t="s">
        <v>13</v>
      </c>
    </row>
    <row r="32" spans="1:30" x14ac:dyDescent="0.3">
      <c r="A32" s="10"/>
      <c r="B32" s="21"/>
      <c r="C32" s="7" t="s">
        <v>14</v>
      </c>
      <c r="D32" s="17">
        <v>0.49791666666666667</v>
      </c>
      <c r="E32" s="17">
        <v>0.20104166666666667</v>
      </c>
      <c r="F32" s="17">
        <v>0.23177083333333334</v>
      </c>
      <c r="G32" s="17">
        <v>0.34375</v>
      </c>
      <c r="H32" s="17">
        <v>1.0135416666666666</v>
      </c>
      <c r="I32" s="17">
        <v>0.24947916666666667</v>
      </c>
      <c r="J32" s="17">
        <v>0.21406249999999999</v>
      </c>
      <c r="L32" s="2">
        <f t="shared" si="0"/>
        <v>0</v>
      </c>
      <c r="M32" s="7" t="str">
        <f t="shared" si="1"/>
        <v>CPU</v>
      </c>
      <c r="N32" s="8">
        <f t="shared" si="2"/>
        <v>0.49791666666666667</v>
      </c>
      <c r="O32" s="8">
        <f t="shared" si="3"/>
        <v>0.20104166666666667</v>
      </c>
      <c r="P32" s="8">
        <f t="shared" si="4"/>
        <v>0.23177083333333334</v>
      </c>
      <c r="Q32" s="8">
        <f t="shared" si="5"/>
        <v>0.34375</v>
      </c>
      <c r="R32" s="8">
        <f t="shared" si="6"/>
        <v>1.0135416666666666</v>
      </c>
      <c r="S32" s="8">
        <f t="shared" si="7"/>
        <v>0.24947916666666667</v>
      </c>
      <c r="T32" s="8">
        <f t="shared" si="7"/>
        <v>0.21406249999999999</v>
      </c>
      <c r="V32" s="21"/>
      <c r="W32" s="7" t="s">
        <v>14</v>
      </c>
    </row>
    <row r="33" spans="1:30" x14ac:dyDescent="0.3">
      <c r="A33" s="10"/>
      <c r="B33" s="19" t="s">
        <v>10</v>
      </c>
      <c r="C33" s="3" t="s">
        <v>12</v>
      </c>
      <c r="D33" s="15">
        <v>3912.2309141892483</v>
      </c>
      <c r="E33" s="15">
        <v>8354.5802551969755</v>
      </c>
      <c r="F33" s="15">
        <v>6976.1193465437527</v>
      </c>
      <c r="G33" s="15">
        <v>13040.068720325298</v>
      </c>
      <c r="H33" s="15">
        <v>5349.3999074448348</v>
      </c>
      <c r="I33" s="15">
        <v>4079.82751737543</v>
      </c>
      <c r="J33" s="15">
        <v>4071.4769679425567</v>
      </c>
      <c r="L33" s="2" t="str">
        <f t="shared" si="0"/>
        <v>F11</v>
      </c>
      <c r="M33" s="3" t="str">
        <f t="shared" si="1"/>
        <v>Mean</v>
      </c>
      <c r="N33" s="4">
        <f t="shared" si="2"/>
        <v>3912.2309141892483</v>
      </c>
      <c r="O33" s="4">
        <f t="shared" si="3"/>
        <v>8354.5802551969755</v>
      </c>
      <c r="P33" s="4">
        <f t="shared" si="4"/>
        <v>6976.1193465437527</v>
      </c>
      <c r="Q33" s="4">
        <f t="shared" si="5"/>
        <v>13040.068720325298</v>
      </c>
      <c r="R33" s="4">
        <f t="shared" si="6"/>
        <v>5349.3999074448348</v>
      </c>
      <c r="S33" s="4">
        <f t="shared" si="7"/>
        <v>4079.82751737543</v>
      </c>
      <c r="T33" s="4">
        <f t="shared" si="7"/>
        <v>4071.4769679425567</v>
      </c>
      <c r="V33" s="19" t="s">
        <v>10</v>
      </c>
      <c r="W33" s="3" t="s">
        <v>12</v>
      </c>
      <c r="X33" s="2">
        <f>_xlfn.RANK.EQ(Table1[[#This Row],[OLOA]],Table1[[#This Row],[OLOA]:[SSA]],1)</f>
        <v>1</v>
      </c>
      <c r="Y33" s="2">
        <f>_xlfn.RANK.EQ(Table1[[#This Row],[LOA]],Table1[[#This Row],[OLOA]:[SSA]],1)</f>
        <v>6</v>
      </c>
      <c r="Z33" s="2">
        <f>_xlfn.RANK.EQ(Table1[[#This Row],[PSO]],Table1[[#This Row],[OLOA]:[SSA]],1)</f>
        <v>5</v>
      </c>
      <c r="AA33" s="2">
        <f>_xlfn.RANK.EQ(Table1[[#This Row],[GA]],Table1[[#This Row],[OLOA]:[SSA]],1)</f>
        <v>7</v>
      </c>
      <c r="AB33" s="2">
        <f>_xlfn.RANK.EQ(Table1[[#This Row],[GSA]],Table1[[#This Row],[OLOA]:[SSA]],1)</f>
        <v>4</v>
      </c>
      <c r="AC33" s="2">
        <f>_xlfn.RANK.EQ(Table1[[#This Row],[WOA]],Table1[[#This Row],[OLOA]:[SSA]],1)</f>
        <v>3</v>
      </c>
      <c r="AD33" s="2">
        <f>_xlfn.RANK.EQ(Table1[[#This Row],[SSA]],Table1[[#This Row],[OLOA]:[SSA]],1)</f>
        <v>2</v>
      </c>
    </row>
    <row r="34" spans="1:30" x14ac:dyDescent="0.3">
      <c r="A34" s="10"/>
      <c r="B34" s="20"/>
      <c r="C34" s="10" t="s">
        <v>13</v>
      </c>
      <c r="D34" s="16">
        <v>1346.0595304183942</v>
      </c>
      <c r="E34" s="16">
        <v>882.10038418852253</v>
      </c>
      <c r="F34" s="16">
        <v>1469.7920869353811</v>
      </c>
      <c r="G34" s="16">
        <v>2142.33252795932</v>
      </c>
      <c r="H34" s="16">
        <v>667.89632850551959</v>
      </c>
      <c r="I34" s="16">
        <v>1085.4668391030693</v>
      </c>
      <c r="J34" s="16">
        <v>450.70630865891377</v>
      </c>
      <c r="L34" s="2">
        <f t="shared" si="0"/>
        <v>0</v>
      </c>
      <c r="M34" s="5" t="str">
        <f t="shared" si="1"/>
        <v>Std</v>
      </c>
      <c r="N34" s="6">
        <f t="shared" si="2"/>
        <v>1346.0595304183942</v>
      </c>
      <c r="O34" s="6">
        <f t="shared" si="3"/>
        <v>882.10038418852253</v>
      </c>
      <c r="P34" s="6">
        <f t="shared" si="4"/>
        <v>1469.7920869353811</v>
      </c>
      <c r="Q34" s="6">
        <f t="shared" si="5"/>
        <v>2142.33252795932</v>
      </c>
      <c r="R34" s="6">
        <f t="shared" si="6"/>
        <v>667.89632850551959</v>
      </c>
      <c r="S34" s="6">
        <f t="shared" si="7"/>
        <v>1085.4668391030693</v>
      </c>
      <c r="T34" s="6">
        <f t="shared" si="7"/>
        <v>450.70630865891377</v>
      </c>
      <c r="V34" s="24"/>
      <c r="W34" s="5" t="s">
        <v>13</v>
      </c>
    </row>
    <row r="35" spans="1:30" x14ac:dyDescent="0.3">
      <c r="A35" s="10"/>
      <c r="B35" s="21"/>
      <c r="C35" s="7" t="s">
        <v>14</v>
      </c>
      <c r="D35" s="17">
        <v>0.91979166666666667</v>
      </c>
      <c r="E35" s="17">
        <v>0.33020833333333333</v>
      </c>
      <c r="F35" s="17">
        <v>0.33958333333333335</v>
      </c>
      <c r="G35" s="17">
        <v>0.48177083333333331</v>
      </c>
      <c r="H35" s="17">
        <v>1.171875</v>
      </c>
      <c r="I35" s="17">
        <v>0.39166666666666666</v>
      </c>
      <c r="J35" s="17">
        <v>0.35104166666666664</v>
      </c>
      <c r="L35" s="2">
        <f t="shared" si="0"/>
        <v>0</v>
      </c>
      <c r="M35" s="7" t="str">
        <f t="shared" si="1"/>
        <v>CPU</v>
      </c>
      <c r="N35" s="8">
        <f t="shared" si="2"/>
        <v>0.91979166666666667</v>
      </c>
      <c r="O35" s="8">
        <f t="shared" si="3"/>
        <v>0.33020833333333333</v>
      </c>
      <c r="P35" s="8">
        <f t="shared" si="4"/>
        <v>0.33958333333333335</v>
      </c>
      <c r="Q35" s="8">
        <f t="shared" si="5"/>
        <v>0.48177083333333331</v>
      </c>
      <c r="R35" s="8">
        <f t="shared" si="6"/>
        <v>1.171875</v>
      </c>
      <c r="S35" s="8">
        <f t="shared" si="7"/>
        <v>0.39166666666666666</v>
      </c>
      <c r="T35" s="8">
        <f t="shared" si="7"/>
        <v>0.35104166666666664</v>
      </c>
      <c r="V35" s="21"/>
      <c r="W35" s="7" t="s">
        <v>14</v>
      </c>
    </row>
    <row r="36" spans="1:30" x14ac:dyDescent="0.3">
      <c r="A36" s="10"/>
      <c r="B36" s="19" t="s">
        <v>11</v>
      </c>
      <c r="C36" s="3" t="s">
        <v>12</v>
      </c>
      <c r="D36" s="15">
        <v>3759.8023741657166</v>
      </c>
      <c r="E36" s="15">
        <v>3974.4045933298107</v>
      </c>
      <c r="F36" s="15">
        <v>3066.2835342370831</v>
      </c>
      <c r="G36" s="15">
        <v>4244.9774382078313</v>
      </c>
      <c r="H36" s="15">
        <v>4533.2989492425086</v>
      </c>
      <c r="I36" s="15">
        <v>3091.4088363640039</v>
      </c>
      <c r="J36" s="15">
        <v>3085.0785579229246</v>
      </c>
      <c r="L36" s="2" t="str">
        <f t="shared" si="0"/>
        <v>F12</v>
      </c>
      <c r="M36" s="3" t="str">
        <f t="shared" si="1"/>
        <v>Mean</v>
      </c>
      <c r="N36" s="4">
        <f t="shared" si="2"/>
        <v>3759.8023741657166</v>
      </c>
      <c r="O36" s="4">
        <f t="shared" si="3"/>
        <v>3974.4045933298107</v>
      </c>
      <c r="P36" s="4">
        <f t="shared" si="4"/>
        <v>3066.2835342370831</v>
      </c>
      <c r="Q36" s="4">
        <f t="shared" si="5"/>
        <v>4244.9774382078313</v>
      </c>
      <c r="R36" s="4">
        <f t="shared" si="6"/>
        <v>4533.2989492425086</v>
      </c>
      <c r="S36" s="4">
        <f t="shared" si="7"/>
        <v>3091.4088363640039</v>
      </c>
      <c r="T36" s="4">
        <f t="shared" si="7"/>
        <v>3085.0785579229246</v>
      </c>
      <c r="V36" s="19" t="s">
        <v>11</v>
      </c>
      <c r="W36" s="3" t="s">
        <v>12</v>
      </c>
      <c r="X36" s="2">
        <f>_xlfn.RANK.EQ(Table1[[#This Row],[OLOA]],Table1[[#This Row],[OLOA]:[SSA]],1)</f>
        <v>4</v>
      </c>
      <c r="Y36" s="2">
        <f>_xlfn.RANK.EQ(Table1[[#This Row],[LOA]],Table1[[#This Row],[OLOA]:[SSA]],1)</f>
        <v>5</v>
      </c>
      <c r="Z36" s="2">
        <f>_xlfn.RANK.EQ(Table1[[#This Row],[PSO]],Table1[[#This Row],[OLOA]:[SSA]],1)</f>
        <v>1</v>
      </c>
      <c r="AA36" s="2">
        <f>_xlfn.RANK.EQ(Table1[[#This Row],[GA]],Table1[[#This Row],[OLOA]:[SSA]],1)</f>
        <v>6</v>
      </c>
      <c r="AB36" s="2">
        <f>_xlfn.RANK.EQ(Table1[[#This Row],[GSA]],Table1[[#This Row],[OLOA]:[SSA]],1)</f>
        <v>7</v>
      </c>
      <c r="AC36" s="2">
        <f>_xlfn.RANK.EQ(Table1[[#This Row],[WOA]],Table1[[#This Row],[OLOA]:[SSA]],1)</f>
        <v>3</v>
      </c>
      <c r="AD36" s="2">
        <f>_xlfn.RANK.EQ(Table1[[#This Row],[SSA]],Table1[[#This Row],[OLOA]:[SSA]],1)</f>
        <v>2</v>
      </c>
    </row>
    <row r="37" spans="1:30" x14ac:dyDescent="0.3">
      <c r="A37" s="10"/>
      <c r="B37" s="20"/>
      <c r="C37" s="10" t="s">
        <v>13</v>
      </c>
      <c r="D37" s="16">
        <v>258.1825141898272</v>
      </c>
      <c r="E37" s="16">
        <v>280.72576496687236</v>
      </c>
      <c r="F37" s="16">
        <v>84.226716160585383</v>
      </c>
      <c r="G37" s="16">
        <v>284.478411511959</v>
      </c>
      <c r="H37" s="16">
        <v>293.93031349273645</v>
      </c>
      <c r="I37" s="16">
        <v>119.89898200705059</v>
      </c>
      <c r="J37" s="16">
        <v>63.821508921901476</v>
      </c>
      <c r="L37" s="2">
        <f t="shared" si="0"/>
        <v>0</v>
      </c>
      <c r="M37" s="5" t="str">
        <f t="shared" si="1"/>
        <v>Std</v>
      </c>
      <c r="N37" s="6">
        <f t="shared" si="2"/>
        <v>258.1825141898272</v>
      </c>
      <c r="O37" s="6">
        <f t="shared" si="3"/>
        <v>280.72576496687236</v>
      </c>
      <c r="P37" s="6">
        <f t="shared" si="4"/>
        <v>84.226716160585383</v>
      </c>
      <c r="Q37" s="6">
        <f t="shared" si="5"/>
        <v>284.478411511959</v>
      </c>
      <c r="R37" s="6">
        <f t="shared" si="6"/>
        <v>293.93031349273645</v>
      </c>
      <c r="S37" s="6">
        <f t="shared" si="7"/>
        <v>119.89898200705059</v>
      </c>
      <c r="T37" s="6">
        <f t="shared" si="7"/>
        <v>63.821508921901476</v>
      </c>
      <c r="V37" s="24"/>
      <c r="W37" s="5" t="s">
        <v>13</v>
      </c>
    </row>
    <row r="38" spans="1:30" x14ac:dyDescent="0.3">
      <c r="A38" s="7"/>
      <c r="B38" s="21"/>
      <c r="C38" s="7" t="s">
        <v>14</v>
      </c>
      <c r="D38" s="17">
        <v>1.0661458333333333</v>
      </c>
      <c r="E38" s="17">
        <v>0.41041666666666665</v>
      </c>
      <c r="F38" s="17">
        <v>0.39635416666666667</v>
      </c>
      <c r="G38" s="17">
        <v>0.5072916666666667</v>
      </c>
      <c r="H38" s="17">
        <v>1.2046874999999999</v>
      </c>
      <c r="I38" s="17">
        <v>0.38593749999999999</v>
      </c>
      <c r="J38" s="17">
        <v>0.34218749999999998</v>
      </c>
      <c r="L38" s="2">
        <f t="shared" si="0"/>
        <v>0</v>
      </c>
      <c r="M38" s="7" t="str">
        <f t="shared" si="1"/>
        <v>CPU</v>
      </c>
      <c r="N38" s="8">
        <f t="shared" si="2"/>
        <v>1.0661458333333333</v>
      </c>
      <c r="O38" s="8">
        <f t="shared" si="3"/>
        <v>0.41041666666666665</v>
      </c>
      <c r="P38" s="8">
        <f t="shared" si="4"/>
        <v>0.39635416666666667</v>
      </c>
      <c r="Q38" s="8">
        <f t="shared" si="5"/>
        <v>0.5072916666666667</v>
      </c>
      <c r="R38" s="8">
        <f t="shared" si="6"/>
        <v>1.2046874999999999</v>
      </c>
      <c r="S38" s="8">
        <f t="shared" si="7"/>
        <v>0.38593749999999999</v>
      </c>
      <c r="T38" s="8">
        <f t="shared" si="7"/>
        <v>0.34218749999999998</v>
      </c>
      <c r="V38" s="21"/>
      <c r="W38" s="7" t="s">
        <v>14</v>
      </c>
    </row>
    <row r="39" spans="1:30" x14ac:dyDescent="0.3">
      <c r="A39" s="3"/>
      <c r="B39" s="22" t="s">
        <v>33</v>
      </c>
      <c r="C39" s="19"/>
      <c r="D39" s="18" t="s">
        <v>34</v>
      </c>
      <c r="E39" s="18" t="s">
        <v>35</v>
      </c>
      <c r="F39" s="18" t="s">
        <v>35</v>
      </c>
      <c r="G39" s="18" t="s">
        <v>35</v>
      </c>
      <c r="H39" s="18" t="s">
        <v>36</v>
      </c>
      <c r="I39" s="18" t="s">
        <v>35</v>
      </c>
      <c r="J39" s="18" t="s">
        <v>35</v>
      </c>
      <c r="X39" s="2">
        <f>COUNTIF(X3:X38,1)</f>
        <v>4</v>
      </c>
      <c r="Y39" s="2">
        <f t="shared" ref="Y39:AD39" si="8">COUNTIF(Y3:Y38,1)</f>
        <v>1</v>
      </c>
      <c r="Z39" s="2">
        <f t="shared" si="8"/>
        <v>1</v>
      </c>
      <c r="AA39" s="2">
        <f t="shared" si="8"/>
        <v>1</v>
      </c>
      <c r="AB39" s="2">
        <f t="shared" si="8"/>
        <v>3</v>
      </c>
      <c r="AC39" s="2">
        <f t="shared" si="8"/>
        <v>1</v>
      </c>
      <c r="AD39" s="2">
        <f t="shared" si="8"/>
        <v>1</v>
      </c>
    </row>
    <row r="40" spans="1:30" x14ac:dyDescent="0.3">
      <c r="A40" s="7"/>
      <c r="B40" s="25" t="s">
        <v>37</v>
      </c>
      <c r="C40" s="21"/>
      <c r="D40" s="7">
        <v>1</v>
      </c>
      <c r="E40" s="7">
        <v>3</v>
      </c>
      <c r="F40" s="7">
        <v>3</v>
      </c>
      <c r="G40" s="7">
        <v>3</v>
      </c>
      <c r="H40" s="7">
        <v>2</v>
      </c>
      <c r="I40" s="7">
        <v>3</v>
      </c>
      <c r="J40" s="7">
        <v>3</v>
      </c>
      <c r="X40" s="2">
        <f>_xlfn.RANK.EQ(X39,$X39:$AD39,0)</f>
        <v>1</v>
      </c>
      <c r="Y40" s="2">
        <f t="shared" ref="Y40:AD40" si="9">_xlfn.RANK.EQ(Y39,$X39:$AD39,0)</f>
        <v>3</v>
      </c>
      <c r="Z40" s="2">
        <f t="shared" si="9"/>
        <v>3</v>
      </c>
      <c r="AA40" s="2">
        <f t="shared" si="9"/>
        <v>3</v>
      </c>
      <c r="AB40" s="2">
        <f t="shared" si="9"/>
        <v>2</v>
      </c>
      <c r="AC40" s="2">
        <f t="shared" si="9"/>
        <v>3</v>
      </c>
      <c r="AD40" s="2">
        <f t="shared" si="9"/>
        <v>3</v>
      </c>
    </row>
    <row r="41" spans="1:30" x14ac:dyDescent="0.3">
      <c r="X41" s="9">
        <f>AVERAGE(X3:X38)</f>
        <v>2.5833333333333335</v>
      </c>
      <c r="Y41" s="9">
        <f t="shared" ref="Y41:AD41" si="10">AVERAGE(Y3:Y38)</f>
        <v>4.25</v>
      </c>
      <c r="Z41" s="9">
        <f t="shared" si="10"/>
        <v>4.833333333333333</v>
      </c>
      <c r="AA41" s="9">
        <f t="shared" si="10"/>
        <v>6.333333333333333</v>
      </c>
      <c r="AB41" s="9">
        <f t="shared" si="10"/>
        <v>3.8333333333333335</v>
      </c>
      <c r="AC41" s="9">
        <f t="shared" si="10"/>
        <v>3.8333333333333335</v>
      </c>
      <c r="AD41" s="9">
        <f t="shared" si="10"/>
        <v>2.3333333333333335</v>
      </c>
    </row>
    <row r="42" spans="1:30" x14ac:dyDescent="0.3">
      <c r="X42" s="2">
        <f>_xlfn.RANK.EQ(X41,$X41:$AD41,1)</f>
        <v>2</v>
      </c>
      <c r="Y42" s="2">
        <f t="shared" ref="Y42:AD42" si="11">_xlfn.RANK.EQ(Y41,$X41:$AD41,1)</f>
        <v>5</v>
      </c>
      <c r="Z42" s="2">
        <f t="shared" si="11"/>
        <v>6</v>
      </c>
      <c r="AA42" s="2">
        <f t="shared" si="11"/>
        <v>7</v>
      </c>
      <c r="AB42" s="2">
        <f t="shared" si="11"/>
        <v>3</v>
      </c>
      <c r="AC42" s="2">
        <f t="shared" si="11"/>
        <v>3</v>
      </c>
      <c r="AD42" s="2">
        <f t="shared" si="11"/>
        <v>1</v>
      </c>
    </row>
  </sheetData>
  <mergeCells count="27">
    <mergeCell ref="B40:C40"/>
    <mergeCell ref="B39:C39"/>
    <mergeCell ref="B3:B5"/>
    <mergeCell ref="B6:B8"/>
    <mergeCell ref="A1:J1"/>
    <mergeCell ref="V36:V38"/>
    <mergeCell ref="V3:V5"/>
    <mergeCell ref="V6:V8"/>
    <mergeCell ref="V9:V11"/>
    <mergeCell ref="V12:V14"/>
    <mergeCell ref="V15:V17"/>
    <mergeCell ref="V18:V20"/>
    <mergeCell ref="V21:V23"/>
    <mergeCell ref="V24:V26"/>
    <mergeCell ref="V27:V29"/>
    <mergeCell ref="V30:V32"/>
    <mergeCell ref="V33:V35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</mergeCells>
  <phoneticPr fontId="2" type="noConversion"/>
  <conditionalFormatting sqref="D3:J3">
    <cfRule type="top10" dxfId="22" priority="12" bottom="1" rank="1"/>
  </conditionalFormatting>
  <conditionalFormatting sqref="D6:J6">
    <cfRule type="top10" dxfId="21" priority="11" bottom="1" rank="1"/>
  </conditionalFormatting>
  <conditionalFormatting sqref="D9:J9">
    <cfRule type="top10" dxfId="20" priority="10" bottom="1" rank="1"/>
  </conditionalFormatting>
  <conditionalFormatting sqref="D12:J12">
    <cfRule type="top10" dxfId="19" priority="9" bottom="1" rank="1"/>
  </conditionalFormatting>
  <conditionalFormatting sqref="D15:J15">
    <cfRule type="top10" dxfId="18" priority="8" bottom="1" rank="1"/>
  </conditionalFormatting>
  <conditionalFormatting sqref="D18:J18">
    <cfRule type="top10" dxfId="17" priority="7" bottom="1" rank="1"/>
  </conditionalFormatting>
  <conditionalFormatting sqref="D21:J21">
    <cfRule type="top10" dxfId="16" priority="6" bottom="1" rank="1"/>
  </conditionalFormatting>
  <conditionalFormatting sqref="D24:J24">
    <cfRule type="top10" dxfId="15" priority="5" bottom="1" rank="1"/>
  </conditionalFormatting>
  <conditionalFormatting sqref="D27:J27">
    <cfRule type="top10" dxfId="14" priority="4" bottom="1" rank="1"/>
  </conditionalFormatting>
  <conditionalFormatting sqref="D30:J30">
    <cfRule type="top10" dxfId="13" priority="3" bottom="1" rank="1"/>
  </conditionalFormatting>
  <conditionalFormatting sqref="D33:J33">
    <cfRule type="top10" dxfId="12" priority="2" bottom="1" rank="1"/>
  </conditionalFormatting>
  <conditionalFormatting sqref="D36:J36">
    <cfRule type="top10" dxfId="11" priority="1" bottom="1" rank="1"/>
  </conditionalFormatting>
  <conditionalFormatting sqref="X3:AD3 X6:AD6 X9:AD9 X12:AD12 X15:AD15 X18:AD18 X21:AD21 X24:AD24 X27:AD27 X30:AD30 X33:AD33 X36:AD36">
    <cfRule type="top10" dxfId="10" priority="60" bottom="1" rank="1"/>
  </conditionalFormatting>
  <conditionalFormatting sqref="X39:AD39">
    <cfRule type="top10" dxfId="9" priority="84" bottom="1" rank="1"/>
    <cfRule type="top10" dxfId="8" priority="85" percent="1" rank="1"/>
  </conditionalFormatting>
  <conditionalFormatting sqref="X40:AD40">
    <cfRule type="top10" dxfId="7" priority="88" rank="1"/>
    <cfRule type="top10" dxfId="6" priority="89" bottom="1" rank="1"/>
  </conditionalFormatting>
  <conditionalFormatting sqref="X41:AD41">
    <cfRule type="top10" dxfId="5" priority="92" bottom="1" rank="1"/>
    <cfRule type="top10" dxfId="4" priority="93" rank="1"/>
  </conditionalFormatting>
  <conditionalFormatting sqref="X42:AD42">
    <cfRule type="top10" dxfId="3" priority="96" bottom="1" rank="1"/>
    <cfRule type="top10" dxfId="2" priority="97" rank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D10" sqref="A1:H14"/>
    </sheetView>
  </sheetViews>
  <sheetFormatPr defaultRowHeight="14.4" x14ac:dyDescent="0.3"/>
  <cols>
    <col min="1" max="1" width="1.109375" style="2" customWidth="1"/>
    <col min="2" max="2" width="8" style="2" bestFit="1" customWidth="1"/>
    <col min="3" max="3" width="15.109375" bestFit="1" customWidth="1"/>
    <col min="4" max="4" width="15" bestFit="1" customWidth="1"/>
    <col min="5" max="5" width="14.109375" bestFit="1" customWidth="1"/>
    <col min="6" max="6" width="15" bestFit="1" customWidth="1"/>
    <col min="7" max="7" width="16" bestFit="1" customWidth="1"/>
    <col min="8" max="8" width="14.6640625" bestFit="1" customWidth="1"/>
    <col min="9" max="9" width="15.5546875" customWidth="1"/>
  </cols>
  <sheetData>
    <row r="1" spans="1:8" ht="15" thickBot="1" x14ac:dyDescent="0.35">
      <c r="A1" s="23" t="s">
        <v>32</v>
      </c>
      <c r="B1" s="23"/>
      <c r="C1" s="23"/>
      <c r="D1" s="23"/>
      <c r="E1" s="23"/>
      <c r="F1" s="23"/>
      <c r="G1" s="23"/>
      <c r="H1" s="23"/>
    </row>
    <row r="2" spans="1:8" x14ac:dyDescent="0.3">
      <c r="A2" s="7"/>
      <c r="B2" s="12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</row>
    <row r="3" spans="1:8" x14ac:dyDescent="0.3">
      <c r="A3" s="4"/>
      <c r="B3" s="4" t="s">
        <v>0</v>
      </c>
      <c r="C3" s="11">
        <v>3.4288314309373344E-11</v>
      </c>
      <c r="D3" s="11">
        <v>5.9343564878602321E-25</v>
      </c>
      <c r="E3" s="11">
        <v>0.15901170295929445</v>
      </c>
      <c r="F3" s="11">
        <v>1.0683887434102421E-16</v>
      </c>
      <c r="G3" s="11">
        <v>2.4252829754824283E-13</v>
      </c>
      <c r="H3" s="11">
        <v>4.5607529344844728E-8</v>
      </c>
    </row>
    <row r="4" spans="1:8" x14ac:dyDescent="0.3">
      <c r="A4" s="11"/>
      <c r="B4" s="11" t="s">
        <v>1</v>
      </c>
      <c r="C4" s="11">
        <v>2.1134250095984467E-16</v>
      </c>
      <c r="D4" s="11">
        <v>5.3838110848205428E-25</v>
      </c>
      <c r="E4" s="11">
        <v>5.2089153822557454E-25</v>
      </c>
      <c r="F4" s="11">
        <v>4.9052448895953129E-22</v>
      </c>
      <c r="G4" s="11">
        <v>1.9497152208287989E-10</v>
      </c>
      <c r="H4" s="11">
        <v>3.1806858126438854E-9</v>
      </c>
    </row>
    <row r="5" spans="1:8" x14ac:dyDescent="0.3">
      <c r="A5" s="11"/>
      <c r="B5" s="11" t="s">
        <v>2</v>
      </c>
      <c r="C5" s="11">
        <v>7.7548406428221426E-3</v>
      </c>
      <c r="D5" s="11">
        <v>3.856365504980061E-2</v>
      </c>
      <c r="E5" s="11">
        <v>7.8557505098905612E-20</v>
      </c>
      <c r="F5" s="11">
        <v>0.12235187874115216</v>
      </c>
      <c r="G5" s="11">
        <v>1.8159229117234964E-2</v>
      </c>
      <c r="H5" s="11">
        <v>1.862253768648937E-2</v>
      </c>
    </row>
    <row r="6" spans="1:8" x14ac:dyDescent="0.3">
      <c r="A6" s="11"/>
      <c r="B6" s="11" t="s">
        <v>3</v>
      </c>
      <c r="C6" s="11">
        <v>0.311106535914353</v>
      </c>
      <c r="D6" s="11">
        <v>2.2719108184226112E-40</v>
      </c>
      <c r="E6" s="11">
        <v>3.8252406797442463E-43</v>
      </c>
      <c r="F6" s="11">
        <v>2.1892291263960642E-3</v>
      </c>
      <c r="G6" s="11">
        <v>8.6659760133033906E-14</v>
      </c>
      <c r="H6" s="11">
        <v>0.43470101466109912</v>
      </c>
    </row>
    <row r="7" spans="1:8" x14ac:dyDescent="0.3">
      <c r="A7" s="11"/>
      <c r="B7" s="11" t="s">
        <v>4</v>
      </c>
      <c r="C7" s="11">
        <v>4.6093823038964917E-7</v>
      </c>
      <c r="D7" s="11">
        <v>5.4530813486348551E-28</v>
      </c>
      <c r="E7" s="11">
        <v>1.6085691624013099E-34</v>
      </c>
      <c r="F7" s="11">
        <v>1.5253528466079449E-10</v>
      </c>
      <c r="G7" s="11">
        <v>6.8124918685501045E-5</v>
      </c>
      <c r="H7" s="11">
        <v>0.12286869993288851</v>
      </c>
    </row>
    <row r="8" spans="1:8" x14ac:dyDescent="0.3">
      <c r="A8" s="11"/>
      <c r="B8" s="11" t="s">
        <v>5</v>
      </c>
      <c r="C8" s="11">
        <v>8.3793531187527782E-12</v>
      </c>
      <c r="D8" s="11">
        <v>1.1669725523146588E-8</v>
      </c>
      <c r="E8" s="11">
        <v>3.4418777151999605E-28</v>
      </c>
      <c r="F8" s="11">
        <v>1.1984465590252491E-13</v>
      </c>
      <c r="G8" s="11">
        <v>7.7998254167020636E-5</v>
      </c>
      <c r="H8" s="11">
        <v>7.438765501868706E-10</v>
      </c>
    </row>
    <row r="9" spans="1:8" x14ac:dyDescent="0.3">
      <c r="A9" s="11"/>
      <c r="B9" s="11" t="s">
        <v>6</v>
      </c>
      <c r="C9" s="11">
        <v>0.73105950130310138</v>
      </c>
      <c r="D9" s="11">
        <v>1.6730516682921675E-2</v>
      </c>
      <c r="E9" s="11">
        <v>2.3749149890666806E-5</v>
      </c>
      <c r="F9" s="11">
        <v>1.8150624879289373E-9</v>
      </c>
      <c r="G9" s="11">
        <v>8.6502332329434928E-3</v>
      </c>
      <c r="H9" s="11">
        <v>0.43919038766500507</v>
      </c>
    </row>
    <row r="10" spans="1:8" x14ac:dyDescent="0.3">
      <c r="A10" s="11"/>
      <c r="B10" s="11" t="s">
        <v>7</v>
      </c>
      <c r="C10" s="11">
        <v>0.11254299807008683</v>
      </c>
      <c r="D10" s="11">
        <v>0.22367445076001258</v>
      </c>
      <c r="E10" s="11">
        <v>6.1855666471635933E-5</v>
      </c>
      <c r="F10" s="11">
        <v>0.88861112833251332</v>
      </c>
      <c r="G10" s="11">
        <v>4.5986451019490286E-7</v>
      </c>
      <c r="H10" s="11">
        <v>1.4677049760810299E-6</v>
      </c>
    </row>
    <row r="11" spans="1:8" x14ac:dyDescent="0.3">
      <c r="A11" s="11"/>
      <c r="B11" s="11" t="s">
        <v>8</v>
      </c>
      <c r="C11" s="11">
        <v>1.105144737115763E-14</v>
      </c>
      <c r="D11" s="11">
        <v>1.9805404274217571E-14</v>
      </c>
      <c r="E11" s="11">
        <v>7.2043070682249709E-22</v>
      </c>
      <c r="F11" s="11">
        <v>2.4923016788077175E-17</v>
      </c>
      <c r="G11" s="11">
        <v>1.0203684718280109E-3</v>
      </c>
      <c r="H11" s="11">
        <v>6.8173282235073592E-11</v>
      </c>
    </row>
    <row r="12" spans="1:8" x14ac:dyDescent="0.3">
      <c r="A12" s="11"/>
      <c r="B12" s="11" t="s">
        <v>9</v>
      </c>
      <c r="C12" s="11">
        <v>1.8090563945390638E-2</v>
      </c>
      <c r="D12" s="11">
        <v>5.4185717819883153E-4</v>
      </c>
      <c r="E12" s="11">
        <v>0.21827840324201908</v>
      </c>
      <c r="F12" s="11">
        <v>5.355084274948769E-3</v>
      </c>
      <c r="G12" s="11">
        <v>5.0742511181201849E-2</v>
      </c>
      <c r="H12" s="11">
        <v>0.93244490294468296</v>
      </c>
    </row>
    <row r="13" spans="1:8" x14ac:dyDescent="0.3">
      <c r="A13" s="11"/>
      <c r="B13" s="11" t="s">
        <v>10</v>
      </c>
      <c r="C13" s="11">
        <v>8.8030108555892641E-22</v>
      </c>
      <c r="D13" s="11">
        <v>1.21506438380757E-11</v>
      </c>
      <c r="E13" s="11">
        <v>1.9353236708567988E-27</v>
      </c>
      <c r="F13" s="11">
        <v>2.3534421978533851E-6</v>
      </c>
      <c r="G13" s="11">
        <v>0.59754116971827287</v>
      </c>
      <c r="H13" s="11">
        <v>0.54131736593052282</v>
      </c>
    </row>
    <row r="14" spans="1:8" x14ac:dyDescent="0.3">
      <c r="A14" s="14"/>
      <c r="B14" s="14" t="s">
        <v>11</v>
      </c>
      <c r="C14" s="14">
        <v>3.1449307114581591E-3</v>
      </c>
      <c r="D14" s="14">
        <v>3.0875550040177018E-20</v>
      </c>
      <c r="E14" s="14">
        <v>4.0353269079547935E-9</v>
      </c>
      <c r="F14" s="14">
        <v>1.4921988199591704E-15</v>
      </c>
      <c r="G14" s="14">
        <v>1.2516698737726758E-18</v>
      </c>
      <c r="H14" s="14">
        <v>4.1454284108753935E-20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K12" sqref="A1:XFD1048576"/>
    </sheetView>
  </sheetViews>
  <sheetFormatPr defaultRowHeight="14.4" x14ac:dyDescent="0.3"/>
  <cols>
    <col min="1" max="7" width="2" customWidth="1"/>
  </cols>
  <sheetData>
    <row r="1" spans="1:6" x14ac:dyDescent="0.3">
      <c r="A1">
        <v>1</v>
      </c>
      <c r="B1">
        <v>1</v>
      </c>
      <c r="C1">
        <v>0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3">
      <c r="A4">
        <v>0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0</v>
      </c>
      <c r="B7">
        <v>1</v>
      </c>
      <c r="C7">
        <v>1</v>
      </c>
      <c r="D7">
        <v>1</v>
      </c>
      <c r="E7">
        <v>1</v>
      </c>
      <c r="F7">
        <v>0</v>
      </c>
    </row>
    <row r="8" spans="1:6" x14ac:dyDescent="0.3">
      <c r="A8">
        <v>0</v>
      </c>
      <c r="B8">
        <v>0</v>
      </c>
      <c r="C8">
        <v>1</v>
      </c>
      <c r="D8">
        <v>0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Conclusions</vt:lpstr>
      <vt:lpstr>P-Value</vt:lpstr>
      <vt:lpstr>null Hypothesis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Mohammad Mahdi Hashemi</cp:lastModifiedBy>
  <dcterms:modified xsi:type="dcterms:W3CDTF">2024-08-25T17:16:19Z</dcterms:modified>
</cp:coreProperties>
</file>