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220404\Documents\CNC-Lathe-Doc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I23" i="1" l="1"/>
  <c r="G9" i="1" l="1"/>
  <c r="F21" i="1"/>
  <c r="F22" i="1"/>
  <c r="F20" i="1"/>
  <c r="G20" i="1" s="1"/>
  <c r="F19" i="1"/>
  <c r="G19" i="1" s="1"/>
  <c r="F17" i="1"/>
  <c r="G17" i="1" s="1"/>
  <c r="F18" i="1"/>
  <c r="G18" i="1"/>
  <c r="F3" i="1"/>
  <c r="G3" i="1" s="1"/>
  <c r="F2" i="1"/>
  <c r="G2" i="1" s="1"/>
  <c r="G4" i="1"/>
  <c r="G5" i="1"/>
  <c r="G6" i="1"/>
  <c r="G7" i="1"/>
  <c r="G8" i="1"/>
  <c r="G13" i="1"/>
  <c r="G14" i="1"/>
  <c r="G16" i="1"/>
  <c r="G21" i="1"/>
  <c r="I21" i="1" s="1"/>
  <c r="G22" i="1"/>
  <c r="F15" i="1"/>
  <c r="G15" i="1" s="1"/>
  <c r="G23" i="1" l="1"/>
</calcChain>
</file>

<file path=xl/sharedStrings.xml><?xml version="1.0" encoding="utf-8"?>
<sst xmlns="http://schemas.openxmlformats.org/spreadsheetml/2006/main" count="85" uniqueCount="57">
  <si>
    <t>item</t>
  </si>
  <si>
    <t xml:space="preserve">Coolant pump </t>
  </si>
  <si>
    <t>Belt encoder</t>
  </si>
  <si>
    <t>Ball screw nut - Z axis</t>
  </si>
  <si>
    <t>Ball screw nut - X axis</t>
  </si>
  <si>
    <t>Ball screw shaft - Z axis</t>
  </si>
  <si>
    <t>60mm inner bore</t>
  </si>
  <si>
    <t xml:space="preserve">tooth belt </t>
  </si>
  <si>
    <t>ip65</t>
  </si>
  <si>
    <t>Computer</t>
  </si>
  <si>
    <t>Total</t>
  </si>
  <si>
    <t>Specifications</t>
  </si>
  <si>
    <t>Unit</t>
  </si>
  <si>
    <t>unit</t>
  </si>
  <si>
    <t>sheet</t>
  </si>
  <si>
    <t>Glass</t>
  </si>
  <si>
    <t>Quantity</t>
  </si>
  <si>
    <t>Price</t>
  </si>
  <si>
    <t>VSD</t>
  </si>
  <si>
    <t>Double or triple laminated glass</t>
  </si>
  <si>
    <t>Supplier</t>
  </si>
  <si>
    <t xml:space="preserve">Read switch </t>
  </si>
  <si>
    <t>Limit switches</t>
  </si>
  <si>
    <t xml:space="preserve">Float level switch </t>
  </si>
  <si>
    <t>Hollow Shaft Encoder</t>
  </si>
  <si>
    <t>Delivery</t>
  </si>
  <si>
    <t>Servo motor</t>
  </si>
  <si>
    <t>Automated motion system</t>
  </si>
  <si>
    <t>THK</t>
  </si>
  <si>
    <t>Ocean controls</t>
  </si>
  <si>
    <t>Zincalume</t>
  </si>
  <si>
    <t>GST</t>
  </si>
  <si>
    <t>3PH, 2.2/3.7KW</t>
  </si>
  <si>
    <t>https://oceancontrols.com.au/TEM-104.html</t>
  </si>
  <si>
    <t>1 mm thick (1.2 m x 2.4 m)</t>
  </si>
  <si>
    <t>Electrical</t>
  </si>
  <si>
    <t>for X and Z axis</t>
  </si>
  <si>
    <t>ES-D808 easy servo driver</t>
  </si>
  <si>
    <t>Servo motor driver</t>
  </si>
  <si>
    <t>Inductor sensor</t>
  </si>
  <si>
    <t>RS Australia</t>
  </si>
  <si>
    <t>Website</t>
  </si>
  <si>
    <t>South Metropolitan TAFE</t>
  </si>
  <si>
    <t>ip67 - homing</t>
  </si>
  <si>
    <t>BNT 2010 - 2.6</t>
  </si>
  <si>
    <t>BNT 1605 - 2.6</t>
  </si>
  <si>
    <t>Ball Screw shaft - X axis</t>
  </si>
  <si>
    <t>300mm of efective thread length. C7 Lead angle accuracy</t>
  </si>
  <si>
    <t>1200mm of efective thread length. C5 Lead angle accuracy</t>
  </si>
  <si>
    <t>Linix CNC Controler 2</t>
  </si>
  <si>
    <t>break out blocks</t>
  </si>
  <si>
    <t>180mm Leg COOLANT PUMP BARE - 415V . 60 L</t>
  </si>
  <si>
    <t>Hares and forbes</t>
  </si>
  <si>
    <t>https://www.machineryhouse.com.au/P235</t>
  </si>
  <si>
    <t xml:space="preserve">Coolant  </t>
  </si>
  <si>
    <t>XDP1800 - Soluble Metal Cutting Fluid of 20 L</t>
  </si>
  <si>
    <t>General Mechatronics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</si>
</sst>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;[Red]\-&quot;$&quot;#,##0"/>
    <numFmt numFmtId="8" formatCode="&quot;$&quot;#,##0.00;[Red]\-&quot;$&quot;#,##0.00"/>
    <numFmt numFmtId="164" formatCode="&quot;$&quot;#,##0.00"/>
    <numFmt numFmtId="165" formatCode="&quot;$&quot;#,##0.0;[Red]\-&quot;$&quot;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717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6" fontId="0" fillId="0" borderId="0" xfId="0" applyNumberForma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6" fontId="0" fillId="0" borderId="1" xfId="0" applyNumberFormat="1" applyFill="1" applyBorder="1" applyAlignment="1">
      <alignment horizontal="center" vertical="center"/>
    </xf>
    <xf numFmtId="6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4" fillId="0" borderId="1" xfId="0" applyFont="1" applyBorder="1"/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6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6" fontId="3" fillId="3" borderId="1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/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6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0" fontId="2" fillId="0" borderId="1" xfId="1" applyBorder="1"/>
    <xf numFmtId="8" fontId="0" fillId="0" borderId="1" xfId="0" applyNumberForma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164" fontId="0" fillId="0" borderId="1" xfId="0" applyNumberFormat="1" applyBorder="1"/>
    <xf numFmtId="0" fontId="5" fillId="0" borderId="0" xfId="0" applyFont="1"/>
    <xf numFmtId="165" fontId="0" fillId="0" borderId="1" xfId="0" applyNumberFormat="1" applyFill="1" applyBorder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64" fontId="0" fillId="4" borderId="0" xfId="0" applyNumberFormat="1" applyFill="1"/>
    <xf numFmtId="164" fontId="0" fillId="0" borderId="1" xfId="0" applyNumberForma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71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oceancontrols.com.au/TEM-10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F10" sqref="F10"/>
    </sheetView>
  </sheetViews>
  <sheetFormatPr defaultRowHeight="15" x14ac:dyDescent="0.25"/>
  <cols>
    <col min="1" max="1" width="22" style="4" bestFit="1" customWidth="1"/>
    <col min="2" max="2" width="52.140625" style="4" bestFit="1" customWidth="1"/>
    <col min="3" max="3" width="6" style="4" bestFit="1" customWidth="1"/>
    <col min="4" max="4" width="8.7109375" bestFit="1" customWidth="1"/>
    <col min="5" max="5" width="9.140625" style="6" bestFit="1" customWidth="1"/>
    <col min="6" max="6" width="8.85546875" style="6" customWidth="1"/>
    <col min="7" max="7" width="9.140625" bestFit="1" customWidth="1"/>
    <col min="8" max="8" width="25" style="6" bestFit="1" customWidth="1"/>
    <col min="9" max="9" width="8.42578125" bestFit="1" customWidth="1"/>
    <col min="10" max="10" width="41.28515625" bestFit="1" customWidth="1"/>
  </cols>
  <sheetData>
    <row r="1" spans="1:10" x14ac:dyDescent="0.25">
      <c r="A1" s="10" t="s">
        <v>0</v>
      </c>
      <c r="B1" s="11" t="s">
        <v>11</v>
      </c>
      <c r="C1" s="11" t="s">
        <v>12</v>
      </c>
      <c r="D1" s="11" t="s">
        <v>16</v>
      </c>
      <c r="E1" s="11" t="s">
        <v>17</v>
      </c>
      <c r="F1" s="11" t="s">
        <v>31</v>
      </c>
      <c r="G1" s="11" t="s">
        <v>10</v>
      </c>
      <c r="H1" s="11" t="s">
        <v>20</v>
      </c>
      <c r="I1" s="11" t="s">
        <v>25</v>
      </c>
      <c r="J1" s="11" t="s">
        <v>41</v>
      </c>
    </row>
    <row r="2" spans="1:10" x14ac:dyDescent="0.25">
      <c r="A2" s="12" t="s">
        <v>26</v>
      </c>
      <c r="B2" s="12" t="s">
        <v>37</v>
      </c>
      <c r="C2" s="13" t="s">
        <v>13</v>
      </c>
      <c r="D2" s="13">
        <v>2</v>
      </c>
      <c r="E2" s="14">
        <v>300</v>
      </c>
      <c r="F2" s="14">
        <f>E2*0.1*2</f>
        <v>60</v>
      </c>
      <c r="G2" s="14">
        <f>(D2*E2)+F2</f>
        <v>660</v>
      </c>
      <c r="H2" s="15" t="s">
        <v>29</v>
      </c>
      <c r="I2" s="51">
        <v>100</v>
      </c>
      <c r="J2" s="16"/>
    </row>
    <row r="3" spans="1:10" x14ac:dyDescent="0.25">
      <c r="A3" s="12" t="s">
        <v>38</v>
      </c>
      <c r="B3" s="12" t="s">
        <v>36</v>
      </c>
      <c r="C3" s="13" t="s">
        <v>13</v>
      </c>
      <c r="D3" s="13">
        <v>2</v>
      </c>
      <c r="E3" s="14">
        <v>250</v>
      </c>
      <c r="F3" s="14">
        <f>E3*0.1*2</f>
        <v>50</v>
      </c>
      <c r="G3" s="14">
        <f t="shared" ref="G3:G22" si="0">(D3*E3)+F3</f>
        <v>550</v>
      </c>
      <c r="H3" s="15" t="s">
        <v>29</v>
      </c>
      <c r="I3" s="51"/>
      <c r="J3" s="16"/>
    </row>
    <row r="4" spans="1:10" x14ac:dyDescent="0.25">
      <c r="A4" s="12" t="s">
        <v>3</v>
      </c>
      <c r="B4" s="12" t="s">
        <v>44</v>
      </c>
      <c r="C4" s="13" t="s">
        <v>13</v>
      </c>
      <c r="D4" s="13">
        <v>1</v>
      </c>
      <c r="E4" s="17">
        <v>200</v>
      </c>
      <c r="F4" s="18"/>
      <c r="G4" s="14">
        <f t="shared" si="0"/>
        <v>200</v>
      </c>
      <c r="H4" s="15" t="s">
        <v>28</v>
      </c>
      <c r="I4" s="19"/>
      <c r="J4" s="16"/>
    </row>
    <row r="5" spans="1:10" x14ac:dyDescent="0.25">
      <c r="A5" s="12" t="s">
        <v>5</v>
      </c>
      <c r="B5" s="12" t="s">
        <v>48</v>
      </c>
      <c r="C5" s="13" t="s">
        <v>13</v>
      </c>
      <c r="D5" s="13">
        <v>1</v>
      </c>
      <c r="E5" s="17">
        <v>200</v>
      </c>
      <c r="F5" s="18"/>
      <c r="G5" s="14">
        <f t="shared" si="0"/>
        <v>200</v>
      </c>
      <c r="H5" s="15" t="s">
        <v>28</v>
      </c>
      <c r="I5" s="19"/>
      <c r="J5" s="16"/>
    </row>
    <row r="6" spans="1:10" x14ac:dyDescent="0.25">
      <c r="A6" s="12" t="s">
        <v>4</v>
      </c>
      <c r="B6" s="12" t="s">
        <v>45</v>
      </c>
      <c r="C6" s="13" t="s">
        <v>13</v>
      </c>
      <c r="D6" s="13">
        <v>1</v>
      </c>
      <c r="E6" s="17">
        <v>200</v>
      </c>
      <c r="F6" s="18"/>
      <c r="G6" s="14">
        <f t="shared" si="0"/>
        <v>200</v>
      </c>
      <c r="H6" s="15" t="s">
        <v>28</v>
      </c>
      <c r="I6" s="19"/>
      <c r="J6" s="16"/>
    </row>
    <row r="7" spans="1:10" x14ac:dyDescent="0.25">
      <c r="A7" s="12" t="s">
        <v>46</v>
      </c>
      <c r="B7" s="12" t="s">
        <v>47</v>
      </c>
      <c r="C7" s="13" t="s">
        <v>13</v>
      </c>
      <c r="D7" s="13">
        <v>1</v>
      </c>
      <c r="E7" s="17">
        <v>200</v>
      </c>
      <c r="F7" s="18"/>
      <c r="G7" s="14">
        <f t="shared" si="0"/>
        <v>200</v>
      </c>
      <c r="H7" s="15" t="s">
        <v>28</v>
      </c>
      <c r="I7" s="19"/>
      <c r="J7" s="16"/>
    </row>
    <row r="8" spans="1:10" x14ac:dyDescent="0.25">
      <c r="A8" s="12" t="s">
        <v>1</v>
      </c>
      <c r="B8" s="20" t="s">
        <v>51</v>
      </c>
      <c r="C8" s="13" t="s">
        <v>13</v>
      </c>
      <c r="D8" s="13">
        <v>1</v>
      </c>
      <c r="E8" s="17">
        <v>319</v>
      </c>
      <c r="F8" s="18"/>
      <c r="G8" s="14">
        <f t="shared" si="0"/>
        <v>319</v>
      </c>
      <c r="H8" s="15" t="s">
        <v>52</v>
      </c>
      <c r="I8" s="19">
        <v>11</v>
      </c>
      <c r="J8" s="16" t="s">
        <v>53</v>
      </c>
    </row>
    <row r="9" spans="1:10" x14ac:dyDescent="0.25">
      <c r="A9" s="12" t="s">
        <v>54</v>
      </c>
      <c r="B9" s="47" t="s">
        <v>55</v>
      </c>
      <c r="C9" s="13" t="s">
        <v>13</v>
      </c>
      <c r="D9" s="13">
        <v>3</v>
      </c>
      <c r="E9" s="48">
        <v>192.5</v>
      </c>
      <c r="F9" s="18"/>
      <c r="G9" s="14">
        <f t="shared" si="0"/>
        <v>577.5</v>
      </c>
      <c r="H9" s="15" t="s">
        <v>52</v>
      </c>
      <c r="I9" s="19">
        <v>11</v>
      </c>
      <c r="J9" s="16"/>
    </row>
    <row r="10" spans="1:10" x14ac:dyDescent="0.25">
      <c r="A10" s="21" t="s">
        <v>30</v>
      </c>
      <c r="B10" s="21" t="s">
        <v>34</v>
      </c>
      <c r="C10" s="13" t="s">
        <v>14</v>
      </c>
      <c r="D10" s="13"/>
      <c r="E10" s="18"/>
      <c r="F10" s="18"/>
      <c r="G10" s="14"/>
      <c r="H10" s="15"/>
      <c r="I10" s="19"/>
      <c r="J10" s="16"/>
    </row>
    <row r="11" spans="1:10" x14ac:dyDescent="0.25">
      <c r="A11" s="21" t="s">
        <v>15</v>
      </c>
      <c r="B11" s="21" t="s">
        <v>19</v>
      </c>
      <c r="C11" s="13" t="s">
        <v>14</v>
      </c>
      <c r="D11" s="13"/>
      <c r="E11" s="18"/>
      <c r="F11" s="18"/>
      <c r="G11" s="14"/>
      <c r="H11" s="15"/>
      <c r="I11" s="19"/>
      <c r="J11" s="16"/>
    </row>
    <row r="12" spans="1:10" x14ac:dyDescent="0.25">
      <c r="A12" s="22" t="s">
        <v>35</v>
      </c>
      <c r="B12" s="23"/>
      <c r="C12" s="24"/>
      <c r="D12" s="24"/>
      <c r="E12" s="25"/>
      <c r="F12" s="25"/>
      <c r="G12" s="26"/>
      <c r="H12" s="27"/>
      <c r="I12" s="28"/>
      <c r="J12" s="29"/>
    </row>
    <row r="13" spans="1:10" x14ac:dyDescent="0.25">
      <c r="A13" s="30" t="s">
        <v>24</v>
      </c>
      <c r="B13" s="30" t="s">
        <v>6</v>
      </c>
      <c r="C13" s="31" t="s">
        <v>13</v>
      </c>
      <c r="D13" s="31">
        <v>1</v>
      </c>
      <c r="E13" s="32">
        <v>837</v>
      </c>
      <c r="F13" s="32"/>
      <c r="G13" s="33">
        <f t="shared" si="0"/>
        <v>837</v>
      </c>
      <c r="H13" s="34" t="s">
        <v>27</v>
      </c>
      <c r="I13" s="35">
        <v>13</v>
      </c>
      <c r="J13" s="36"/>
    </row>
    <row r="14" spans="1:10" x14ac:dyDescent="0.25">
      <c r="A14" s="37" t="s">
        <v>2</v>
      </c>
      <c r="B14" s="37" t="s">
        <v>7</v>
      </c>
      <c r="C14" s="38" t="s">
        <v>13</v>
      </c>
      <c r="D14" s="38">
        <v>1</v>
      </c>
      <c r="E14" s="39">
        <v>100</v>
      </c>
      <c r="F14" s="39"/>
      <c r="G14" s="40">
        <f t="shared" si="0"/>
        <v>100</v>
      </c>
      <c r="H14" s="34" t="s">
        <v>27</v>
      </c>
      <c r="I14" s="41"/>
      <c r="J14" s="42"/>
    </row>
    <row r="15" spans="1:10" x14ac:dyDescent="0.25">
      <c r="A15" s="21" t="s">
        <v>18</v>
      </c>
      <c r="B15" s="12" t="s">
        <v>32</v>
      </c>
      <c r="C15" s="13" t="s">
        <v>13</v>
      </c>
      <c r="D15" s="13">
        <v>1</v>
      </c>
      <c r="E15" s="19">
        <v>799</v>
      </c>
      <c r="F15" s="19">
        <f>0.1*E15</f>
        <v>79.900000000000006</v>
      </c>
      <c r="G15" s="14">
        <f t="shared" si="0"/>
        <v>878.9</v>
      </c>
      <c r="H15" s="15" t="s">
        <v>29</v>
      </c>
      <c r="I15" s="19">
        <f>18.5+18.5*0.1</f>
        <v>20.350000000000001</v>
      </c>
      <c r="J15" s="43" t="s">
        <v>33</v>
      </c>
    </row>
    <row r="16" spans="1:10" x14ac:dyDescent="0.25">
      <c r="A16" s="21" t="s">
        <v>9</v>
      </c>
      <c r="B16" s="21"/>
      <c r="C16" s="13" t="s">
        <v>13</v>
      </c>
      <c r="D16" s="13">
        <v>1</v>
      </c>
      <c r="E16" s="19">
        <v>0</v>
      </c>
      <c r="F16" s="15"/>
      <c r="G16" s="14">
        <f t="shared" si="0"/>
        <v>0</v>
      </c>
      <c r="H16" s="15" t="s">
        <v>42</v>
      </c>
      <c r="I16" s="19"/>
      <c r="J16" s="16"/>
    </row>
    <row r="17" spans="1:10" x14ac:dyDescent="0.25">
      <c r="A17" s="12" t="s">
        <v>22</v>
      </c>
      <c r="B17" s="12" t="s">
        <v>8</v>
      </c>
      <c r="C17" s="13" t="s">
        <v>13</v>
      </c>
      <c r="D17" s="13">
        <v>4</v>
      </c>
      <c r="E17" s="19">
        <v>23.46</v>
      </c>
      <c r="F17" s="44">
        <f>E17*0.1*D17</f>
        <v>9.3840000000000003</v>
      </c>
      <c r="G17" s="14">
        <f t="shared" si="0"/>
        <v>103.224</v>
      </c>
      <c r="H17" s="15" t="s">
        <v>40</v>
      </c>
      <c r="I17" s="19"/>
      <c r="J17" s="16"/>
    </row>
    <row r="18" spans="1:10" x14ac:dyDescent="0.25">
      <c r="A18" s="12" t="s">
        <v>39</v>
      </c>
      <c r="B18" s="12" t="s">
        <v>43</v>
      </c>
      <c r="C18" s="13" t="s">
        <v>13</v>
      </c>
      <c r="D18" s="13">
        <v>2</v>
      </c>
      <c r="E18" s="19">
        <v>36.53</v>
      </c>
      <c r="F18" s="44">
        <f>E18*0.1*D18</f>
        <v>7.3060000000000009</v>
      </c>
      <c r="G18" s="14">
        <f t="shared" si="0"/>
        <v>80.366</v>
      </c>
      <c r="H18" s="15" t="s">
        <v>40</v>
      </c>
      <c r="I18" s="19"/>
      <c r="J18" s="16"/>
    </row>
    <row r="19" spans="1:10" x14ac:dyDescent="0.25">
      <c r="A19" s="12" t="s">
        <v>21</v>
      </c>
      <c r="B19" s="21"/>
      <c r="C19" s="13" t="s">
        <v>13</v>
      </c>
      <c r="D19" s="13">
        <v>1</v>
      </c>
      <c r="E19" s="19">
        <v>25</v>
      </c>
      <c r="F19" s="45">
        <f>E19*0.1</f>
        <v>2.5</v>
      </c>
      <c r="G19" s="14">
        <f t="shared" si="0"/>
        <v>27.5</v>
      </c>
      <c r="H19" s="15" t="s">
        <v>40</v>
      </c>
      <c r="I19" s="19"/>
      <c r="J19" s="16"/>
    </row>
    <row r="20" spans="1:10" x14ac:dyDescent="0.25">
      <c r="A20" s="12" t="s">
        <v>23</v>
      </c>
      <c r="B20" s="21"/>
      <c r="C20" s="13" t="s">
        <v>13</v>
      </c>
      <c r="D20" s="13">
        <v>1</v>
      </c>
      <c r="E20" s="19">
        <v>17.54</v>
      </c>
      <c r="F20" s="44">
        <f>E20*0.1</f>
        <v>1.754</v>
      </c>
      <c r="G20" s="14">
        <f t="shared" si="0"/>
        <v>19.294</v>
      </c>
      <c r="H20" s="15" t="s">
        <v>40</v>
      </c>
      <c r="I20" s="19"/>
      <c r="J20" s="16"/>
    </row>
    <row r="21" spans="1:10" x14ac:dyDescent="0.25">
      <c r="A21" s="12" t="s">
        <v>49</v>
      </c>
      <c r="B21" s="21"/>
      <c r="C21" s="13" t="s">
        <v>13</v>
      </c>
      <c r="D21" s="13">
        <v>1</v>
      </c>
      <c r="E21" s="19">
        <v>1523.5</v>
      </c>
      <c r="F21" s="45">
        <f>0.1*E21</f>
        <v>152.35</v>
      </c>
      <c r="G21" s="14">
        <f t="shared" si="0"/>
        <v>1675.85</v>
      </c>
      <c r="H21" s="15" t="s">
        <v>56</v>
      </c>
      <c r="I21" s="46">
        <f>2000-G21</f>
        <v>324.15000000000009</v>
      </c>
      <c r="J21" s="16"/>
    </row>
    <row r="22" spans="1:10" x14ac:dyDescent="0.25">
      <c r="A22" s="12" t="s">
        <v>50</v>
      </c>
      <c r="B22" s="21"/>
      <c r="C22" s="13"/>
      <c r="D22" s="13">
        <v>2</v>
      </c>
      <c r="E22" s="19">
        <v>30</v>
      </c>
      <c r="F22" s="45">
        <f>3*2</f>
        <v>6</v>
      </c>
      <c r="G22" s="14">
        <f t="shared" si="0"/>
        <v>66</v>
      </c>
      <c r="H22" s="15" t="s">
        <v>56</v>
      </c>
      <c r="I22" s="46">
        <v>50</v>
      </c>
      <c r="J22" s="16"/>
    </row>
    <row r="23" spans="1:10" x14ac:dyDescent="0.25">
      <c r="A23" s="3"/>
      <c r="C23" s="1"/>
      <c r="D23" s="1"/>
      <c r="E23" s="9"/>
      <c r="F23" s="7"/>
      <c r="G23" s="49">
        <f>SUM(G2:G22)</f>
        <v>6694.634</v>
      </c>
      <c r="I23" s="50">
        <f>SUM(I2:I22)</f>
        <v>529.50000000000011</v>
      </c>
    </row>
    <row r="24" spans="1:10" x14ac:dyDescent="0.25">
      <c r="C24" s="6"/>
      <c r="E24" s="9"/>
      <c r="G24" s="5"/>
      <c r="I24" s="8"/>
    </row>
    <row r="25" spans="1:10" x14ac:dyDescent="0.25">
      <c r="E25" s="9"/>
      <c r="G25" s="5"/>
      <c r="I25" s="8"/>
    </row>
    <row r="26" spans="1:10" x14ac:dyDescent="0.25">
      <c r="E26" s="9"/>
      <c r="G26" s="5"/>
      <c r="I26" s="8"/>
    </row>
    <row r="27" spans="1:10" x14ac:dyDescent="0.25">
      <c r="E27" s="9"/>
      <c r="G27" s="5"/>
      <c r="I27" s="8"/>
    </row>
    <row r="28" spans="1:10" x14ac:dyDescent="0.25">
      <c r="E28" s="9"/>
      <c r="G28" s="2"/>
      <c r="I28" s="8"/>
    </row>
  </sheetData>
  <mergeCells count="1">
    <mergeCell ref="I2:I3"/>
  </mergeCells>
  <hyperlinks>
    <hyperlink ref="J15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Challenger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2017-03-07T06:27:10Z</dcterms:created>
  <dcterms:modified xsi:type="dcterms:W3CDTF">2017-05-16T01:19:14Z</dcterms:modified>
</cp:coreProperties>
</file>