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dvanced diploma\Project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2" i="1"/>
  <c r="F23" i="1"/>
  <c r="F24" i="1"/>
  <c r="F18" i="1"/>
  <c r="F7" i="1" l="1"/>
  <c r="F3" i="1"/>
  <c r="F4" i="1"/>
  <c r="F5" i="1"/>
  <c r="F6" i="1"/>
  <c r="F8" i="1"/>
  <c r="F9" i="1"/>
  <c r="F13" i="1"/>
  <c r="F14" i="1"/>
  <c r="F15" i="1"/>
  <c r="F16" i="1"/>
  <c r="F17" i="1"/>
  <c r="F19" i="1" l="1"/>
  <c r="F10" i="1"/>
</calcChain>
</file>

<file path=xl/sharedStrings.xml><?xml version="1.0" encoding="utf-8"?>
<sst xmlns="http://schemas.openxmlformats.org/spreadsheetml/2006/main" count="71" uniqueCount="50">
  <si>
    <t xml:space="preserve">Component </t>
  </si>
  <si>
    <t xml:space="preserve">Use/ Notes </t>
  </si>
  <si>
    <t>Amount Required</t>
  </si>
  <si>
    <t>Total Cost   ($)</t>
  </si>
  <si>
    <t>Mechanum Wheel</t>
  </si>
  <si>
    <t>698-ZZ JP (8-19-6)</t>
  </si>
  <si>
    <t xml:space="preserve">Cost per Unit including GST                ($) </t>
  </si>
  <si>
    <t>Material</t>
  </si>
  <si>
    <t>Supply and Machine</t>
  </si>
  <si>
    <t>Aluminium 6061</t>
  </si>
  <si>
    <t>Roller</t>
  </si>
  <si>
    <t>Cheek Plate</t>
  </si>
  <si>
    <t>Hub Flange</t>
  </si>
  <si>
    <t xml:space="preserve">Polyurthane </t>
  </si>
  <si>
    <t>Cast</t>
  </si>
  <si>
    <t>Shore A 95 Duro</t>
  </si>
  <si>
    <t>12.5m, 6m Lengths sold</t>
  </si>
  <si>
    <t>ᴓ30 Round bar</t>
  </si>
  <si>
    <t>1.6m, 6m Lengths sold</t>
  </si>
  <si>
    <t>Mild Steel 300+</t>
  </si>
  <si>
    <t>Bearings</t>
  </si>
  <si>
    <t>Mechanum Wheel Total</t>
  </si>
  <si>
    <t>Frame</t>
  </si>
  <si>
    <t xml:space="preserve">12m of SHS </t>
  </si>
  <si>
    <t xml:space="preserve">Mild Steel </t>
  </si>
  <si>
    <t>35x35x3 (sold 8m lengths)</t>
  </si>
  <si>
    <t xml:space="preserve">Bearing housing base </t>
  </si>
  <si>
    <t xml:space="preserve">Bearing housing jack plate  </t>
  </si>
  <si>
    <t>Bearing housing plate</t>
  </si>
  <si>
    <t xml:space="preserve">bearing </t>
  </si>
  <si>
    <t>7204 B JP (20-47-14)</t>
  </si>
  <si>
    <t xml:space="preserve">Drive Pulley </t>
  </si>
  <si>
    <t>Frame Total</t>
  </si>
  <si>
    <t xml:space="preserve">Supplier </t>
  </si>
  <si>
    <t>Lifting Mechanism</t>
  </si>
  <si>
    <t xml:space="preserve">Gear Box </t>
  </si>
  <si>
    <t>TS- 58GZ868</t>
  </si>
  <si>
    <t>Trust Bearing</t>
  </si>
  <si>
    <t>NTB 1226 (12-26-7.5)</t>
  </si>
  <si>
    <t>RS Components</t>
  </si>
  <si>
    <t xml:space="preserve">Ball screw and Lead nut </t>
  </si>
  <si>
    <t>16mm Diameter</t>
  </si>
  <si>
    <t xml:space="preserve">Alibaba </t>
  </si>
  <si>
    <t>Lifting Mechanism Total</t>
  </si>
  <si>
    <t>StateWide Bearings</t>
  </si>
  <si>
    <t>Bluechip CNC</t>
  </si>
  <si>
    <t xml:space="preserve">Polyurethane Processors </t>
  </si>
  <si>
    <t>Best Buy Steel</t>
  </si>
  <si>
    <t>NAISMITH</t>
  </si>
  <si>
    <r>
      <rPr>
        <sz val="9"/>
        <color theme="1"/>
        <rFont val="Calibri"/>
        <family val="2"/>
      </rPr>
      <t>ᴓ8mm</t>
    </r>
    <r>
      <rPr>
        <sz val="9"/>
        <color theme="1"/>
        <rFont val="Calibri"/>
        <family val="2"/>
        <scheme val="minor"/>
      </rPr>
      <t xml:space="preserve"> Round Bar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</si>
</sst>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2" borderId="0" xfId="0" applyFont="1" applyFill="1" applyAlignment="1">
      <alignment horizontal="center" vertical="center" wrapText="1" shrinkToFit="1"/>
    </xf>
    <xf numFmtId="164" fontId="3" fillId="2" borderId="0" xfId="0" applyNumberFormat="1" applyFont="1" applyFill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 shrinkToFit="1"/>
    </xf>
    <xf numFmtId="164" fontId="3" fillId="0" borderId="0" xfId="0" applyNumberFormat="1" applyFont="1" applyAlignment="1">
      <alignment horizontal="center" vertical="center" wrapText="1" shrinkToFit="1"/>
    </xf>
    <xf numFmtId="164" fontId="3" fillId="0" borderId="0" xfId="0" applyNumberFormat="1" applyFont="1" applyFill="1" applyAlignment="1">
      <alignment horizontal="center" vertical="center" wrapText="1" shrinkToFit="1"/>
    </xf>
    <xf numFmtId="0" fontId="3" fillId="3" borderId="0" xfId="0" applyFont="1" applyFill="1" applyAlignment="1">
      <alignment horizontal="center" vertical="center" wrapText="1" shrinkToFit="1"/>
    </xf>
    <xf numFmtId="164" fontId="3" fillId="3" borderId="0" xfId="0" applyNumberFormat="1" applyFont="1" applyFill="1" applyAlignment="1">
      <alignment horizontal="center" vertical="center" wrapText="1" shrinkToFit="1"/>
    </xf>
    <xf numFmtId="0" fontId="3" fillId="4" borderId="0" xfId="0" applyFont="1" applyFill="1" applyAlignment="1">
      <alignment horizontal="center" vertical="center" wrapText="1" shrinkToFit="1"/>
    </xf>
    <xf numFmtId="164" fontId="3" fillId="4" borderId="0" xfId="0" applyNumberFormat="1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 shrinkToFi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numFmt numFmtId="164" formatCode="&quot;$&quot;#,##0.00"/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</font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5" totalsRowShown="0" headerRowDxfId="8" dataDxfId="0">
  <autoFilter ref="A1:G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Component " dataDxfId="7"/>
    <tableColumn id="2" name="Use/ Notes " dataDxfId="6"/>
    <tableColumn id="6" name="Material" dataDxfId="5"/>
    <tableColumn id="3" name="Cost per Unit including GST                ($) " dataDxfId="4"/>
    <tableColumn id="4" name="Amount Required" dataDxfId="3"/>
    <tableColumn id="5" name="Total Cost   ($)" dataDxfId="2">
      <calculatedColumnFormula>Table1[[#This Row],[Cost per Unit including GST                ($) ]]*Table1[[#This Row],[Amount Required]]</calculatedColumnFormula>
    </tableColumn>
    <tableColumn id="7" name="Supplier " dataDxfId="1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9" workbookViewId="0">
      <selection activeCell="N19" sqref="N19"/>
    </sheetView>
  </sheetViews>
  <sheetFormatPr defaultRowHeight="15" x14ac:dyDescent="0.25"/>
  <cols>
    <col min="1" max="1" width="13" customWidth="1"/>
    <col min="2" max="2" width="14.28515625" customWidth="1"/>
    <col min="3" max="3" width="11.28515625" customWidth="1"/>
    <col min="4" max="4" width="11" customWidth="1"/>
    <col min="5" max="5" width="8.85546875" customWidth="1"/>
    <col min="6" max="6" width="12.28515625" customWidth="1"/>
    <col min="7" max="7" width="16.85546875" customWidth="1"/>
  </cols>
  <sheetData>
    <row r="1" spans="1:7" ht="40.5" customHeight="1" x14ac:dyDescent="0.25">
      <c r="A1" s="1" t="s">
        <v>0</v>
      </c>
      <c r="B1" s="1" t="s">
        <v>1</v>
      </c>
      <c r="C1" s="1" t="s">
        <v>7</v>
      </c>
      <c r="D1" s="1" t="s">
        <v>6</v>
      </c>
      <c r="E1" s="1" t="s">
        <v>2</v>
      </c>
      <c r="F1" s="1" t="s">
        <v>3</v>
      </c>
      <c r="G1" s="1" t="s">
        <v>33</v>
      </c>
    </row>
    <row r="2" spans="1:7" ht="30" customHeight="1" x14ac:dyDescent="0.25">
      <c r="A2" s="2" t="s">
        <v>4</v>
      </c>
      <c r="B2" s="3"/>
      <c r="C2" s="3"/>
      <c r="D2" s="3"/>
      <c r="E2" s="3"/>
      <c r="F2" s="4"/>
      <c r="G2" s="4"/>
    </row>
    <row r="3" spans="1:7" ht="20.25" customHeight="1" x14ac:dyDescent="0.25">
      <c r="A3" s="5" t="s">
        <v>20</v>
      </c>
      <c r="B3" s="5" t="s">
        <v>5</v>
      </c>
      <c r="C3" s="5"/>
      <c r="D3" s="6">
        <v>4.4000000000000004</v>
      </c>
      <c r="E3" s="5">
        <v>96</v>
      </c>
      <c r="F3" s="6">
        <f>Table1[[#This Row],[Cost per Unit including GST                ($) ]]*Table1[[#This Row],[Amount Required]]</f>
        <v>422.40000000000003</v>
      </c>
      <c r="G3" s="5" t="s">
        <v>44</v>
      </c>
    </row>
    <row r="4" spans="1:7" ht="22.5" customHeight="1" x14ac:dyDescent="0.25">
      <c r="A4" s="5" t="s">
        <v>10</v>
      </c>
      <c r="B4" s="5" t="s">
        <v>8</v>
      </c>
      <c r="C4" s="5" t="s">
        <v>9</v>
      </c>
      <c r="D4" s="6">
        <v>38.5</v>
      </c>
      <c r="E4" s="5">
        <v>24</v>
      </c>
      <c r="F4" s="6">
        <f>Table1[[#This Row],[Cost per Unit including GST                ($) ]]*Table1[[#This Row],[Amount Required]]</f>
        <v>924</v>
      </c>
      <c r="G4" s="5" t="s">
        <v>45</v>
      </c>
    </row>
    <row r="5" spans="1:7" ht="23.25" customHeight="1" x14ac:dyDescent="0.25">
      <c r="A5" s="5" t="s">
        <v>11</v>
      </c>
      <c r="B5" s="5" t="s">
        <v>8</v>
      </c>
      <c r="C5" s="5" t="s">
        <v>9</v>
      </c>
      <c r="D5" s="6">
        <v>302.5</v>
      </c>
      <c r="E5" s="5">
        <v>8</v>
      </c>
      <c r="F5" s="6">
        <f>Table1[[#This Row],[Cost per Unit including GST                ($) ]]*Table1[[#This Row],[Amount Required]]</f>
        <v>2420</v>
      </c>
      <c r="G5" s="5" t="s">
        <v>45</v>
      </c>
    </row>
    <row r="6" spans="1:7" ht="28.5" customHeight="1" x14ac:dyDescent="0.25">
      <c r="A6" s="5" t="s">
        <v>12</v>
      </c>
      <c r="B6" s="5" t="s">
        <v>8</v>
      </c>
      <c r="C6" s="5" t="s">
        <v>9</v>
      </c>
      <c r="D6" s="6">
        <v>82.5</v>
      </c>
      <c r="E6" s="5">
        <v>8</v>
      </c>
      <c r="F6" s="6">
        <f>Table1[[#This Row],[Cost per Unit including GST                ($) ]]*Table1[[#This Row],[Amount Required]]</f>
        <v>660</v>
      </c>
      <c r="G6" s="5" t="s">
        <v>45</v>
      </c>
    </row>
    <row r="7" spans="1:7" ht="24" customHeight="1" x14ac:dyDescent="0.25">
      <c r="A7" s="5" t="s">
        <v>13</v>
      </c>
      <c r="B7" s="5" t="s">
        <v>14</v>
      </c>
      <c r="C7" s="5" t="s">
        <v>15</v>
      </c>
      <c r="D7" s="6">
        <v>38.5</v>
      </c>
      <c r="E7" s="5">
        <v>24</v>
      </c>
      <c r="F7" s="6">
        <f>Table1[[#This Row],[Cost per Unit including GST                ($) ]]*Table1[[#This Row],[Amount Required]]</f>
        <v>924</v>
      </c>
      <c r="G7" s="5" t="s">
        <v>46</v>
      </c>
    </row>
    <row r="8" spans="1:7" ht="28.5" customHeight="1" x14ac:dyDescent="0.25">
      <c r="A8" s="5" t="s">
        <v>49</v>
      </c>
      <c r="B8" s="5" t="s">
        <v>16</v>
      </c>
      <c r="C8" s="5" t="s">
        <v>19</v>
      </c>
      <c r="D8" s="6">
        <v>14.15</v>
      </c>
      <c r="E8" s="5">
        <v>3</v>
      </c>
      <c r="F8" s="6">
        <f>Table1[[#This Row],[Cost per Unit including GST                ($) ]]*Table1[[#This Row],[Amount Required]]</f>
        <v>42.45</v>
      </c>
      <c r="G8" s="5" t="s">
        <v>47</v>
      </c>
    </row>
    <row r="9" spans="1:7" ht="29.25" customHeight="1" x14ac:dyDescent="0.25">
      <c r="A9" s="5" t="s">
        <v>17</v>
      </c>
      <c r="B9" s="5" t="s">
        <v>18</v>
      </c>
      <c r="C9" s="5" t="s">
        <v>19</v>
      </c>
      <c r="D9" s="6">
        <v>76.2</v>
      </c>
      <c r="E9" s="5">
        <v>1</v>
      </c>
      <c r="F9" s="6">
        <f>Table1[[#This Row],[Cost per Unit including GST                ($) ]]*Table1[[#This Row],[Amount Required]]</f>
        <v>76.2</v>
      </c>
      <c r="G9" s="5" t="s">
        <v>47</v>
      </c>
    </row>
    <row r="10" spans="1:7" ht="25.5" customHeight="1" x14ac:dyDescent="0.25">
      <c r="A10" s="2" t="s">
        <v>21</v>
      </c>
      <c r="B10" s="5"/>
      <c r="C10" s="5"/>
      <c r="D10" s="6"/>
      <c r="E10" s="5"/>
      <c r="F10" s="6">
        <f>F3+F4+F5+F6+F7+F8+F9</f>
        <v>5469.0499999999993</v>
      </c>
      <c r="G10" s="7"/>
    </row>
    <row r="11" spans="1:7" x14ac:dyDescent="0.25">
      <c r="A11" s="8"/>
      <c r="B11" s="8"/>
      <c r="C11" s="8"/>
      <c r="D11" s="9"/>
      <c r="E11" s="8"/>
      <c r="F11" s="9"/>
      <c r="G11" s="9"/>
    </row>
    <row r="12" spans="1:7" ht="16.5" customHeight="1" x14ac:dyDescent="0.25">
      <c r="A12" s="2" t="s">
        <v>22</v>
      </c>
      <c r="B12" s="10"/>
      <c r="C12" s="10"/>
      <c r="D12" s="11"/>
      <c r="E12" s="10"/>
      <c r="F12" s="11"/>
      <c r="G12" s="11"/>
    </row>
    <row r="13" spans="1:7" ht="24" customHeight="1" x14ac:dyDescent="0.25">
      <c r="A13" s="5" t="s">
        <v>23</v>
      </c>
      <c r="B13" s="5" t="s">
        <v>25</v>
      </c>
      <c r="C13" s="5" t="s">
        <v>24</v>
      </c>
      <c r="D13" s="6">
        <v>61.75</v>
      </c>
      <c r="E13" s="5">
        <v>2</v>
      </c>
      <c r="F13" s="6">
        <f>Table1[[#This Row],[Cost per Unit including GST                ($) ]]*Table1[[#This Row],[Amount Required]]</f>
        <v>123.5</v>
      </c>
      <c r="G13" s="5" t="s">
        <v>47</v>
      </c>
    </row>
    <row r="14" spans="1:7" ht="22.5" customHeight="1" x14ac:dyDescent="0.25">
      <c r="A14" s="5" t="s">
        <v>26</v>
      </c>
      <c r="B14" s="5" t="s">
        <v>8</v>
      </c>
      <c r="C14" s="5" t="s">
        <v>9</v>
      </c>
      <c r="D14" s="6">
        <v>100</v>
      </c>
      <c r="E14" s="5">
        <v>4</v>
      </c>
      <c r="F14" s="6">
        <f>Table1[[#This Row],[Cost per Unit including GST                ($) ]]*Table1[[#This Row],[Amount Required]]</f>
        <v>400</v>
      </c>
      <c r="G14" s="5" t="s">
        <v>45</v>
      </c>
    </row>
    <row r="15" spans="1:7" ht="36.75" customHeight="1" x14ac:dyDescent="0.25">
      <c r="A15" s="5" t="s">
        <v>27</v>
      </c>
      <c r="B15" s="5" t="s">
        <v>8</v>
      </c>
      <c r="C15" s="5" t="s">
        <v>9</v>
      </c>
      <c r="D15" s="6">
        <v>120</v>
      </c>
      <c r="E15" s="5">
        <v>4</v>
      </c>
      <c r="F15" s="6">
        <f>Table1[[#This Row],[Cost per Unit including GST                ($) ]]*Table1[[#This Row],[Amount Required]]</f>
        <v>480</v>
      </c>
      <c r="G15" s="5" t="s">
        <v>45</v>
      </c>
    </row>
    <row r="16" spans="1:7" ht="26.25" customHeight="1" x14ac:dyDescent="0.25">
      <c r="A16" s="5" t="s">
        <v>28</v>
      </c>
      <c r="B16" s="5" t="s">
        <v>8</v>
      </c>
      <c r="C16" s="5" t="s">
        <v>9</v>
      </c>
      <c r="D16" s="6">
        <v>90</v>
      </c>
      <c r="E16" s="5">
        <v>4</v>
      </c>
      <c r="F16" s="6">
        <f>Table1[[#This Row],[Cost per Unit including GST                ($) ]]*Table1[[#This Row],[Amount Required]]</f>
        <v>360</v>
      </c>
      <c r="G16" s="5" t="s">
        <v>45</v>
      </c>
    </row>
    <row r="17" spans="1:7" ht="29.25" customHeight="1" x14ac:dyDescent="0.25">
      <c r="A17" s="5" t="s">
        <v>29</v>
      </c>
      <c r="B17" s="5" t="s">
        <v>30</v>
      </c>
      <c r="C17" s="5"/>
      <c r="D17" s="6">
        <v>22</v>
      </c>
      <c r="E17" s="5">
        <v>8</v>
      </c>
      <c r="F17" s="6">
        <f>Table1[[#This Row],[Cost per Unit including GST                ($) ]]*Table1[[#This Row],[Amount Required]]</f>
        <v>176</v>
      </c>
      <c r="G17" s="5" t="s">
        <v>44</v>
      </c>
    </row>
    <row r="18" spans="1:7" ht="30.75" customHeight="1" x14ac:dyDescent="0.25">
      <c r="A18" s="5" t="s">
        <v>31</v>
      </c>
      <c r="B18" s="5" t="s">
        <v>8</v>
      </c>
      <c r="C18" s="5"/>
      <c r="D18" s="6">
        <v>147.1</v>
      </c>
      <c r="E18" s="5">
        <v>4</v>
      </c>
      <c r="F18" s="6">
        <f>Table1[[#This Row],[Cost per Unit including GST                ($) ]]*Table1[[#This Row],[Amount Required]]</f>
        <v>588.4</v>
      </c>
      <c r="G18" s="5" t="s">
        <v>48</v>
      </c>
    </row>
    <row r="19" spans="1:7" ht="30" customHeight="1" x14ac:dyDescent="0.25">
      <c r="A19" s="2" t="s">
        <v>32</v>
      </c>
      <c r="B19" s="5"/>
      <c r="C19" s="5"/>
      <c r="D19" s="6"/>
      <c r="E19" s="5"/>
      <c r="F19" s="6">
        <f>F13+F14+F15+F16+F17+F18</f>
        <v>2127.9</v>
      </c>
      <c r="G19" s="5"/>
    </row>
    <row r="20" spans="1:7" x14ac:dyDescent="0.25">
      <c r="A20" s="8"/>
      <c r="B20" s="8"/>
      <c r="C20" s="8"/>
      <c r="D20" s="9"/>
      <c r="E20" s="8"/>
      <c r="F20" s="9"/>
      <c r="G20" s="9"/>
    </row>
    <row r="21" spans="1:7" ht="29.25" customHeight="1" x14ac:dyDescent="0.25">
      <c r="A21" s="2" t="s">
        <v>34</v>
      </c>
      <c r="B21" s="3"/>
      <c r="C21" s="3"/>
      <c r="D21" s="3"/>
      <c r="E21" s="3"/>
      <c r="F21" s="4"/>
      <c r="G21" s="3"/>
    </row>
    <row r="22" spans="1:7" ht="29.25" customHeight="1" x14ac:dyDescent="0.25">
      <c r="A22" s="5" t="s">
        <v>35</v>
      </c>
      <c r="B22" s="5" t="s">
        <v>36</v>
      </c>
      <c r="C22" s="5"/>
      <c r="D22" s="6">
        <v>53.6</v>
      </c>
      <c r="E22" s="5">
        <v>4</v>
      </c>
      <c r="F22" s="6">
        <f>Table1[[#This Row],[Cost per Unit including GST                ($) ]]*Table1[[#This Row],[Amount Required]]</f>
        <v>214.4</v>
      </c>
      <c r="G22" s="5" t="s">
        <v>42</v>
      </c>
    </row>
    <row r="23" spans="1:7" ht="19.5" customHeight="1" x14ac:dyDescent="0.25">
      <c r="A23" s="5" t="s">
        <v>37</v>
      </c>
      <c r="B23" s="5" t="s">
        <v>38</v>
      </c>
      <c r="C23" s="5"/>
      <c r="D23" s="6">
        <v>5.54</v>
      </c>
      <c r="E23" s="5">
        <v>4</v>
      </c>
      <c r="F23" s="6">
        <f>Table1[[#This Row],[Cost per Unit including GST                ($) ]]*Table1[[#This Row],[Amount Required]]</f>
        <v>22.16</v>
      </c>
      <c r="G23" s="5" t="s">
        <v>39</v>
      </c>
    </row>
    <row r="24" spans="1:7" ht="21.75" customHeight="1" x14ac:dyDescent="0.25">
      <c r="A24" s="5" t="s">
        <v>40</v>
      </c>
      <c r="B24" s="5" t="s">
        <v>41</v>
      </c>
      <c r="C24" s="5"/>
      <c r="D24" s="6">
        <v>22.8</v>
      </c>
      <c r="E24" s="5">
        <v>4</v>
      </c>
      <c r="F24" s="6">
        <f>Table1[[#This Row],[Cost per Unit including GST                ($) ]]*Table1[[#This Row],[Amount Required]]</f>
        <v>91.2</v>
      </c>
      <c r="G24" s="5" t="s">
        <v>42</v>
      </c>
    </row>
    <row r="25" spans="1:7" ht="24" customHeight="1" x14ac:dyDescent="0.25">
      <c r="A25" s="2" t="s">
        <v>43</v>
      </c>
      <c r="B25" s="12"/>
      <c r="C25" s="12"/>
      <c r="D25" s="7"/>
      <c r="E25" s="12"/>
      <c r="F25" s="7">
        <f>F22+F23+F24</f>
        <v>327.76</v>
      </c>
      <c r="G25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2018-06-26T03:27:35Z</cp:lastPrinted>
  <dcterms:created xsi:type="dcterms:W3CDTF">2017-10-31T05:06:18Z</dcterms:created>
  <dcterms:modified xsi:type="dcterms:W3CDTF">2018-06-26T06:02:18Z</dcterms:modified>
</cp:coreProperties>
</file>