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7400" windowHeight="12120"/>
  </bookViews>
  <sheets>
    <sheet name="ELF" sheetId="2" r:id="rId1"/>
    <sheet name="HMN" sheetId="5" r:id="rId2"/>
    <sheet name="ORC" sheetId="4" r:id="rId3"/>
    <sheet name="UND" sheetId="3" r:id="rId4"/>
    <sheet name="NEUTRAL" sheetId="1" r:id="rId5"/>
    <sheet name="Eex" sheetId="10" r:id="rId6"/>
    <sheet name="Hex" sheetId="9" r:id="rId7"/>
    <sheet name="Oex" sheetId="8" r:id="rId8"/>
    <sheet name="Uex" sheetId="7" r:id="rId9"/>
    <sheet name="Nex" sheetId="6" r:id="rId10"/>
  </sheets>
  <calcPr calcId="124519"/>
</workbook>
</file>

<file path=xl/calcChain.xml><?xml version="1.0" encoding="utf-8"?>
<calcChain xmlns="http://schemas.openxmlformats.org/spreadsheetml/2006/main">
  <c r="J37" i="8"/>
  <c r="I37"/>
  <c r="H37"/>
  <c r="G37"/>
  <c r="F37"/>
  <c r="E37"/>
  <c r="D37"/>
  <c r="C37"/>
  <c r="B37"/>
  <c r="A37"/>
  <c r="J36"/>
  <c r="I36"/>
  <c r="H36"/>
  <c r="G36"/>
  <c r="F36"/>
  <c r="E36"/>
  <c r="D36"/>
  <c r="C36"/>
  <c r="B36"/>
  <c r="A36"/>
  <c r="J35"/>
  <c r="I35"/>
  <c r="H35"/>
  <c r="G35"/>
  <c r="F35"/>
  <c r="E35"/>
  <c r="D35"/>
  <c r="C35"/>
  <c r="B35"/>
  <c r="A35"/>
  <c r="J34"/>
  <c r="I34"/>
  <c r="H34"/>
  <c r="G34"/>
  <c r="F34"/>
  <c r="E34"/>
  <c r="D34"/>
  <c r="C34"/>
  <c r="B34"/>
  <c r="A34"/>
  <c r="J33"/>
  <c r="I33"/>
  <c r="H33"/>
  <c r="G33"/>
  <c r="F33"/>
  <c r="E33"/>
  <c r="D33"/>
  <c r="C33"/>
  <c r="B33"/>
  <c r="A33"/>
  <c r="J32"/>
  <c r="I32"/>
  <c r="H32"/>
  <c r="G32"/>
  <c r="F32"/>
  <c r="E32"/>
  <c r="D32"/>
  <c r="C32"/>
  <c r="B32"/>
  <c r="A32"/>
  <c r="J31"/>
  <c r="I31"/>
  <c r="H31"/>
  <c r="G31"/>
  <c r="F31"/>
  <c r="E31"/>
  <c r="D31"/>
  <c r="C31"/>
  <c r="B31"/>
  <c r="A31"/>
  <c r="J30"/>
  <c r="I30"/>
  <c r="H30"/>
  <c r="G30"/>
  <c r="F30"/>
  <c r="E30"/>
  <c r="D30"/>
  <c r="C30"/>
  <c r="B30"/>
  <c r="A30"/>
  <c r="J29"/>
  <c r="I29"/>
  <c r="H29"/>
  <c r="G29"/>
  <c r="F29"/>
  <c r="E29"/>
  <c r="D29"/>
  <c r="C29"/>
  <c r="B29"/>
  <c r="A29"/>
  <c r="J28"/>
  <c r="I28"/>
  <c r="H28"/>
  <c r="G28"/>
  <c r="F28"/>
  <c r="E28"/>
  <c r="D28"/>
  <c r="C28"/>
  <c r="B28"/>
  <c r="A28"/>
  <c r="J27"/>
  <c r="I27"/>
  <c r="H27"/>
  <c r="G27"/>
  <c r="F27"/>
  <c r="E27"/>
  <c r="D27"/>
  <c r="C27"/>
  <c r="B27"/>
  <c r="A27"/>
  <c r="J26"/>
  <c r="I26"/>
  <c r="H26"/>
  <c r="G26"/>
  <c r="F26"/>
  <c r="E26"/>
  <c r="D26"/>
  <c r="C26"/>
  <c r="B26"/>
  <c r="A26"/>
  <c r="J25"/>
  <c r="I25"/>
  <c r="H25"/>
  <c r="G25"/>
  <c r="F25"/>
  <c r="E25"/>
  <c r="D25"/>
  <c r="C25"/>
  <c r="B25"/>
  <c r="A25"/>
  <c r="J24"/>
  <c r="I24"/>
  <c r="H24"/>
  <c r="G24"/>
  <c r="F24"/>
  <c r="E24"/>
  <c r="D24"/>
  <c r="C24"/>
  <c r="B24"/>
  <c r="A24"/>
  <c r="J23"/>
  <c r="I23"/>
  <c r="H23"/>
  <c r="G23"/>
  <c r="F23"/>
  <c r="E23"/>
  <c r="D23"/>
  <c r="C23"/>
  <c r="B23"/>
  <c r="A23"/>
  <c r="J22"/>
  <c r="I22"/>
  <c r="H22"/>
  <c r="G22"/>
  <c r="F22"/>
  <c r="E22"/>
  <c r="D22"/>
  <c r="C22"/>
  <c r="B22"/>
  <c r="A22"/>
  <c r="J21"/>
  <c r="I21"/>
  <c r="H21"/>
  <c r="G21"/>
  <c r="F21"/>
  <c r="E21"/>
  <c r="D21"/>
  <c r="C21"/>
  <c r="B21"/>
  <c r="A21"/>
  <c r="J20"/>
  <c r="I20"/>
  <c r="H20"/>
  <c r="G20"/>
  <c r="F20"/>
  <c r="E20"/>
  <c r="D20"/>
  <c r="C20"/>
  <c r="B20"/>
  <c r="A20"/>
  <c r="J19"/>
  <c r="I19"/>
  <c r="H19"/>
  <c r="G19"/>
  <c r="F19"/>
  <c r="E19"/>
  <c r="D19"/>
  <c r="C19"/>
  <c r="B19"/>
  <c r="A19"/>
  <c r="J18"/>
  <c r="I18"/>
  <c r="H18"/>
  <c r="G18"/>
  <c r="F18"/>
  <c r="E18"/>
  <c r="D18"/>
  <c r="C18"/>
  <c r="B18"/>
  <c r="A18"/>
  <c r="J17"/>
  <c r="I17"/>
  <c r="H17"/>
  <c r="G17"/>
  <c r="F17"/>
  <c r="E17"/>
  <c r="D17"/>
  <c r="C17"/>
  <c r="B17"/>
  <c r="A17"/>
  <c r="J16"/>
  <c r="I16"/>
  <c r="H16"/>
  <c r="G16"/>
  <c r="F16"/>
  <c r="E16"/>
  <c r="D16"/>
  <c r="C16"/>
  <c r="B16"/>
  <c r="A16"/>
  <c r="J15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3"/>
  <c r="I13"/>
  <c r="H13"/>
  <c r="G13"/>
  <c r="F13"/>
  <c r="E13"/>
  <c r="D13"/>
  <c r="C13"/>
  <c r="B13"/>
  <c r="A13"/>
  <c r="J12"/>
  <c r="I12"/>
  <c r="H12"/>
  <c r="G12"/>
  <c r="F12"/>
  <c r="E12"/>
  <c r="D12"/>
  <c r="C12"/>
  <c r="B12"/>
  <c r="A12"/>
  <c r="J11"/>
  <c r="I11"/>
  <c r="H11"/>
  <c r="G11"/>
  <c r="F11"/>
  <c r="E11"/>
  <c r="D11"/>
  <c r="C11"/>
  <c r="B11"/>
  <c r="A11"/>
  <c r="J10"/>
  <c r="I10"/>
  <c r="H10"/>
  <c r="G10"/>
  <c r="F10"/>
  <c r="E10"/>
  <c r="D10"/>
  <c r="C10"/>
  <c r="B10"/>
  <c r="A10"/>
  <c r="J9"/>
  <c r="I9"/>
  <c r="H9"/>
  <c r="G9"/>
  <c r="F9"/>
  <c r="E9"/>
  <c r="D9"/>
  <c r="C9"/>
  <c r="B9"/>
  <c r="A9"/>
  <c r="J8"/>
  <c r="I8"/>
  <c r="H8"/>
  <c r="G8"/>
  <c r="F8"/>
  <c r="E8"/>
  <c r="D8"/>
  <c r="C8"/>
  <c r="B8"/>
  <c r="A8"/>
  <c r="J7"/>
  <c r="I7"/>
  <c r="H7"/>
  <c r="G7"/>
  <c r="F7"/>
  <c r="E7"/>
  <c r="D7"/>
  <c r="C7"/>
  <c r="B7"/>
  <c r="A7"/>
  <c r="J6"/>
  <c r="I6"/>
  <c r="H6"/>
  <c r="G6"/>
  <c r="F6"/>
  <c r="E6"/>
  <c r="D6"/>
  <c r="C6"/>
  <c r="B6"/>
  <c r="A6"/>
  <c r="J5"/>
  <c r="I5"/>
  <c r="H5"/>
  <c r="G5"/>
  <c r="F5"/>
  <c r="E5"/>
  <c r="D5"/>
  <c r="C5"/>
  <c r="B5"/>
  <c r="A5"/>
  <c r="J4"/>
  <c r="I4"/>
  <c r="H4"/>
  <c r="G4"/>
  <c r="F4"/>
  <c r="E4"/>
  <c r="D4"/>
  <c r="C4"/>
  <c r="B4"/>
  <c r="A4"/>
  <c r="J3"/>
  <c r="I3"/>
  <c r="H3"/>
  <c r="G3"/>
  <c r="F3"/>
  <c r="E3"/>
  <c r="D3"/>
  <c r="C3"/>
  <c r="B3"/>
  <c r="A3"/>
  <c r="J2"/>
  <c r="I2"/>
  <c r="H2"/>
  <c r="G2"/>
  <c r="F2"/>
  <c r="E2"/>
  <c r="D2"/>
  <c r="C2"/>
  <c r="B2"/>
  <c r="A2"/>
  <c r="J1"/>
  <c r="I1"/>
  <c r="H1"/>
  <c r="G1"/>
  <c r="F1"/>
  <c r="E1"/>
  <c r="D1"/>
  <c r="C1"/>
  <c r="B1"/>
  <c r="A1"/>
  <c r="J37" i="7"/>
  <c r="I37"/>
  <c r="H37"/>
  <c r="G37"/>
  <c r="F37"/>
  <c r="E37"/>
  <c r="D37"/>
  <c r="C37"/>
  <c r="B37"/>
  <c r="A37"/>
  <c r="J36"/>
  <c r="I36"/>
  <c r="H36"/>
  <c r="G36"/>
  <c r="F36"/>
  <c r="E36"/>
  <c r="D36"/>
  <c r="C36"/>
  <c r="B36"/>
  <c r="A36"/>
  <c r="J35"/>
  <c r="I35"/>
  <c r="H35"/>
  <c r="G35"/>
  <c r="F35"/>
  <c r="E35"/>
  <c r="D35"/>
  <c r="C35"/>
  <c r="B35"/>
  <c r="A35"/>
  <c r="J34"/>
  <c r="I34"/>
  <c r="H34"/>
  <c r="G34"/>
  <c r="F34"/>
  <c r="E34"/>
  <c r="D34"/>
  <c r="C34"/>
  <c r="B34"/>
  <c r="A34"/>
  <c r="J33"/>
  <c r="I33"/>
  <c r="H33"/>
  <c r="G33"/>
  <c r="F33"/>
  <c r="E33"/>
  <c r="D33"/>
  <c r="C33"/>
  <c r="B33"/>
  <c r="A33"/>
  <c r="J32"/>
  <c r="I32"/>
  <c r="H32"/>
  <c r="G32"/>
  <c r="F32"/>
  <c r="E32"/>
  <c r="D32"/>
  <c r="C32"/>
  <c r="B32"/>
  <c r="A32"/>
  <c r="J31"/>
  <c r="I31"/>
  <c r="H31"/>
  <c r="G31"/>
  <c r="F31"/>
  <c r="E31"/>
  <c r="D31"/>
  <c r="C31"/>
  <c r="B31"/>
  <c r="A31"/>
  <c r="J30"/>
  <c r="I30"/>
  <c r="H30"/>
  <c r="G30"/>
  <c r="F30"/>
  <c r="E30"/>
  <c r="D30"/>
  <c r="C30"/>
  <c r="B30"/>
  <c r="A30"/>
  <c r="J29"/>
  <c r="I29"/>
  <c r="H29"/>
  <c r="G29"/>
  <c r="F29"/>
  <c r="E29"/>
  <c r="D29"/>
  <c r="C29"/>
  <c r="B29"/>
  <c r="A29"/>
  <c r="J28"/>
  <c r="I28"/>
  <c r="H28"/>
  <c r="G28"/>
  <c r="F28"/>
  <c r="E28"/>
  <c r="D28"/>
  <c r="C28"/>
  <c r="B28"/>
  <c r="A28"/>
  <c r="J27"/>
  <c r="I27"/>
  <c r="H27"/>
  <c r="G27"/>
  <c r="F27"/>
  <c r="E27"/>
  <c r="D27"/>
  <c r="C27"/>
  <c r="B27"/>
  <c r="A27"/>
  <c r="J26"/>
  <c r="I26"/>
  <c r="H26"/>
  <c r="G26"/>
  <c r="F26"/>
  <c r="E26"/>
  <c r="D26"/>
  <c r="C26"/>
  <c r="B26"/>
  <c r="A26"/>
  <c r="J25"/>
  <c r="I25"/>
  <c r="H25"/>
  <c r="G25"/>
  <c r="F25"/>
  <c r="E25"/>
  <c r="D25"/>
  <c r="C25"/>
  <c r="B25"/>
  <c r="A25"/>
  <c r="J24"/>
  <c r="I24"/>
  <c r="H24"/>
  <c r="G24"/>
  <c r="F24"/>
  <c r="E24"/>
  <c r="D24"/>
  <c r="C24"/>
  <c r="B24"/>
  <c r="A24"/>
  <c r="J23"/>
  <c r="I23"/>
  <c r="H23"/>
  <c r="G23"/>
  <c r="F23"/>
  <c r="E23"/>
  <c r="D23"/>
  <c r="C23"/>
  <c r="B23"/>
  <c r="A23"/>
  <c r="J22"/>
  <c r="I22"/>
  <c r="H22"/>
  <c r="G22"/>
  <c r="F22"/>
  <c r="E22"/>
  <c r="D22"/>
  <c r="C22"/>
  <c r="B22"/>
  <c r="A22"/>
  <c r="J21"/>
  <c r="I21"/>
  <c r="H21"/>
  <c r="G21"/>
  <c r="F21"/>
  <c r="E21"/>
  <c r="D21"/>
  <c r="C21"/>
  <c r="B21"/>
  <c r="A21"/>
  <c r="J20"/>
  <c r="I20"/>
  <c r="H20"/>
  <c r="G20"/>
  <c r="F20"/>
  <c r="E20"/>
  <c r="D20"/>
  <c r="C20"/>
  <c r="B20"/>
  <c r="A20"/>
  <c r="J19"/>
  <c r="I19"/>
  <c r="H19"/>
  <c r="G19"/>
  <c r="F19"/>
  <c r="E19"/>
  <c r="D19"/>
  <c r="C19"/>
  <c r="B19"/>
  <c r="A19"/>
  <c r="J18"/>
  <c r="I18"/>
  <c r="H18"/>
  <c r="G18"/>
  <c r="F18"/>
  <c r="E18"/>
  <c r="D18"/>
  <c r="C18"/>
  <c r="B18"/>
  <c r="A18"/>
  <c r="J17"/>
  <c r="I17"/>
  <c r="H17"/>
  <c r="G17"/>
  <c r="F17"/>
  <c r="E17"/>
  <c r="D17"/>
  <c r="C17"/>
  <c r="B17"/>
  <c r="A17"/>
  <c r="J16"/>
  <c r="I16"/>
  <c r="H16"/>
  <c r="G16"/>
  <c r="F16"/>
  <c r="E16"/>
  <c r="D16"/>
  <c r="C16"/>
  <c r="B16"/>
  <c r="A16"/>
  <c r="J15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3"/>
  <c r="I13"/>
  <c r="H13"/>
  <c r="G13"/>
  <c r="F13"/>
  <c r="E13"/>
  <c r="D13"/>
  <c r="C13"/>
  <c r="B13"/>
  <c r="A13"/>
  <c r="J12"/>
  <c r="I12"/>
  <c r="H12"/>
  <c r="G12"/>
  <c r="F12"/>
  <c r="E12"/>
  <c r="D12"/>
  <c r="C12"/>
  <c r="B12"/>
  <c r="A12"/>
  <c r="J11"/>
  <c r="I11"/>
  <c r="H11"/>
  <c r="G11"/>
  <c r="F11"/>
  <c r="E11"/>
  <c r="D11"/>
  <c r="C11"/>
  <c r="B11"/>
  <c r="A11"/>
  <c r="J10"/>
  <c r="I10"/>
  <c r="H10"/>
  <c r="G10"/>
  <c r="F10"/>
  <c r="E10"/>
  <c r="D10"/>
  <c r="C10"/>
  <c r="B10"/>
  <c r="A10"/>
  <c r="J9"/>
  <c r="I9"/>
  <c r="H9"/>
  <c r="G9"/>
  <c r="F9"/>
  <c r="E9"/>
  <c r="D9"/>
  <c r="C9"/>
  <c r="B9"/>
  <c r="A9"/>
  <c r="J8"/>
  <c r="I8"/>
  <c r="H8"/>
  <c r="G8"/>
  <c r="F8"/>
  <c r="E8"/>
  <c r="D8"/>
  <c r="C8"/>
  <c r="B8"/>
  <c r="A8"/>
  <c r="J7"/>
  <c r="I7"/>
  <c r="H7"/>
  <c r="G7"/>
  <c r="F7"/>
  <c r="E7"/>
  <c r="D7"/>
  <c r="C7"/>
  <c r="B7"/>
  <c r="A7"/>
  <c r="J6"/>
  <c r="I6"/>
  <c r="H6"/>
  <c r="G6"/>
  <c r="F6"/>
  <c r="E6"/>
  <c r="D6"/>
  <c r="C6"/>
  <c r="B6"/>
  <c r="A6"/>
  <c r="J5"/>
  <c r="I5"/>
  <c r="H5"/>
  <c r="G5"/>
  <c r="F5"/>
  <c r="E5"/>
  <c r="D5"/>
  <c r="C5"/>
  <c r="B5"/>
  <c r="A5"/>
  <c r="J4"/>
  <c r="I4"/>
  <c r="H4"/>
  <c r="G4"/>
  <c r="F4"/>
  <c r="E4"/>
  <c r="D4"/>
  <c r="C4"/>
  <c r="B4"/>
  <c r="A4"/>
  <c r="J3"/>
  <c r="I3"/>
  <c r="H3"/>
  <c r="G3"/>
  <c r="F3"/>
  <c r="E3"/>
  <c r="D3"/>
  <c r="C3"/>
  <c r="B3"/>
  <c r="A3"/>
  <c r="J2"/>
  <c r="I2"/>
  <c r="H2"/>
  <c r="G2"/>
  <c r="F2"/>
  <c r="E2"/>
  <c r="D2"/>
  <c r="C2"/>
  <c r="B2"/>
  <c r="A2"/>
  <c r="J1"/>
  <c r="I1"/>
  <c r="H1"/>
  <c r="G1"/>
  <c r="F1"/>
  <c r="E1"/>
  <c r="D1"/>
  <c r="C1"/>
  <c r="B1"/>
  <c r="A1"/>
  <c r="Q40" i="4"/>
  <c r="P40"/>
  <c r="O40"/>
  <c r="N40"/>
  <c r="Q39"/>
  <c r="P39"/>
  <c r="O39"/>
  <c r="N39"/>
  <c r="Q38"/>
  <c r="P38"/>
  <c r="O38"/>
  <c r="N38"/>
  <c r="Q37"/>
  <c r="P37"/>
  <c r="O37"/>
  <c r="N37"/>
  <c r="Q36"/>
  <c r="P36"/>
  <c r="O36"/>
  <c r="N36"/>
  <c r="Q35"/>
  <c r="P35"/>
  <c r="O35"/>
  <c r="N35"/>
  <c r="Q34"/>
  <c r="P34"/>
  <c r="O34"/>
  <c r="N34"/>
  <c r="Q33"/>
  <c r="P33"/>
  <c r="O33"/>
  <c r="N33"/>
  <c r="Q40" i="2"/>
  <c r="P40"/>
  <c r="O40"/>
  <c r="N40"/>
  <c r="Q39"/>
  <c r="P39"/>
  <c r="O39"/>
  <c r="N39"/>
  <c r="Q38"/>
  <c r="P38"/>
  <c r="O38"/>
  <c r="N38"/>
  <c r="Q37"/>
  <c r="P37"/>
  <c r="O37"/>
  <c r="N37"/>
  <c r="Q36"/>
  <c r="P36"/>
  <c r="O36"/>
  <c r="N36"/>
  <c r="Q35"/>
  <c r="P35"/>
  <c r="O35"/>
  <c r="N35"/>
  <c r="Q34"/>
  <c r="P34"/>
  <c r="O34"/>
  <c r="N34"/>
  <c r="Q33"/>
  <c r="P33"/>
  <c r="O33"/>
  <c r="N33"/>
  <c r="Q80" i="1"/>
  <c r="P80"/>
  <c r="O80"/>
  <c r="N80"/>
  <c r="Q79"/>
  <c r="P79"/>
  <c r="O79"/>
  <c r="N79"/>
  <c r="Q78"/>
  <c r="P78"/>
  <c r="O78"/>
  <c r="N78"/>
  <c r="Q77"/>
  <c r="P77"/>
  <c r="O77"/>
  <c r="N77"/>
  <c r="Q76"/>
  <c r="P76"/>
  <c r="O76"/>
  <c r="N76"/>
  <c r="Q75"/>
  <c r="P75"/>
  <c r="O75"/>
  <c r="N75"/>
  <c r="Q74"/>
  <c r="P74"/>
  <c r="O74"/>
  <c r="N74"/>
  <c r="Q73"/>
  <c r="P73"/>
  <c r="O73"/>
  <c r="N73"/>
  <c r="Q72"/>
  <c r="P72"/>
  <c r="O72"/>
  <c r="N72"/>
  <c r="Q70"/>
  <c r="P70"/>
  <c r="O70"/>
  <c r="N70"/>
  <c r="Q69"/>
  <c r="P69"/>
  <c r="O69"/>
  <c r="N69"/>
  <c r="Q68"/>
  <c r="P68"/>
  <c r="O68"/>
  <c r="N68"/>
  <c r="Q67"/>
  <c r="P67"/>
  <c r="O67"/>
  <c r="N67"/>
  <c r="Q66"/>
  <c r="P66"/>
  <c r="O66"/>
  <c r="N66"/>
  <c r="Q65"/>
  <c r="P65"/>
  <c r="O65"/>
  <c r="N65"/>
  <c r="Q64"/>
  <c r="P64"/>
  <c r="O64"/>
  <c r="N64"/>
  <c r="Q63"/>
  <c r="P63"/>
  <c r="O63"/>
  <c r="N63"/>
  <c r="Q62"/>
  <c r="P62"/>
  <c r="O62"/>
  <c r="N62"/>
  <c r="Q60"/>
  <c r="P60"/>
  <c r="O60"/>
  <c r="N60"/>
  <c r="Q59"/>
  <c r="P59"/>
  <c r="O59"/>
  <c r="N59"/>
  <c r="Q58"/>
  <c r="P58"/>
  <c r="O58"/>
  <c r="N58"/>
  <c r="Q57"/>
  <c r="P57"/>
  <c r="O57"/>
  <c r="N57"/>
  <c r="Q56"/>
  <c r="P56"/>
  <c r="O56"/>
  <c r="N56"/>
  <c r="Q55"/>
  <c r="P55"/>
  <c r="O55"/>
  <c r="N55"/>
  <c r="Q54"/>
  <c r="P54"/>
  <c r="O54"/>
  <c r="N54"/>
  <c r="Q53"/>
  <c r="P53"/>
  <c r="O53"/>
  <c r="N53"/>
  <c r="Q52"/>
  <c r="P52"/>
  <c r="O52"/>
  <c r="N52"/>
  <c r="Q50"/>
  <c r="P50"/>
  <c r="O50"/>
  <c r="N50"/>
  <c r="Q49"/>
  <c r="P49"/>
  <c r="O49"/>
  <c r="N49"/>
  <c r="Q48"/>
  <c r="P48"/>
  <c r="O48"/>
  <c r="N48"/>
  <c r="Q47"/>
  <c r="P47"/>
  <c r="O47"/>
  <c r="N47"/>
  <c r="Q46"/>
  <c r="P46"/>
  <c r="O46"/>
  <c r="N46"/>
  <c r="Q45"/>
  <c r="P45"/>
  <c r="O45"/>
  <c r="N45"/>
  <c r="Q44"/>
  <c r="P44"/>
  <c r="O44"/>
  <c r="N44"/>
  <c r="Q43"/>
  <c r="P43"/>
  <c r="O43"/>
  <c r="N43"/>
  <c r="Q42"/>
  <c r="P42"/>
  <c r="O42"/>
  <c r="N42"/>
  <c r="Q40"/>
  <c r="P40"/>
  <c r="O40"/>
  <c r="N40"/>
  <c r="Q39"/>
  <c r="P39"/>
  <c r="O39"/>
  <c r="N39"/>
  <c r="Q38"/>
  <c r="P38"/>
  <c r="O38"/>
  <c r="N38"/>
  <c r="Q37"/>
  <c r="P37"/>
  <c r="O37"/>
  <c r="N37"/>
  <c r="Q36"/>
  <c r="P36"/>
  <c r="O36"/>
  <c r="N36"/>
  <c r="Q35"/>
  <c r="P35"/>
  <c r="O35"/>
  <c r="N35"/>
  <c r="Q34"/>
  <c r="P34"/>
  <c r="O34"/>
  <c r="N34"/>
  <c r="Q33"/>
  <c r="P33"/>
  <c r="O33"/>
  <c r="N33"/>
  <c r="Q32"/>
  <c r="P32"/>
  <c r="O32"/>
  <c r="N32"/>
  <c r="Q30"/>
  <c r="P30"/>
  <c r="O30"/>
  <c r="N30"/>
  <c r="Q29"/>
  <c r="P29"/>
  <c r="O29"/>
  <c r="N29"/>
  <c r="Q28"/>
  <c r="P28"/>
  <c r="O28"/>
  <c r="N28"/>
  <c r="Q27"/>
  <c r="P27"/>
  <c r="O27"/>
  <c r="N27"/>
  <c r="Q26"/>
  <c r="P26"/>
  <c r="O26"/>
  <c r="N26"/>
  <c r="Q25"/>
  <c r="P25"/>
  <c r="O25"/>
  <c r="N25"/>
  <c r="Q24"/>
  <c r="P24"/>
  <c r="O24"/>
  <c r="N24"/>
  <c r="Q23"/>
  <c r="P23"/>
  <c r="O23"/>
  <c r="N23"/>
  <c r="Q22"/>
  <c r="P22"/>
  <c r="O22"/>
  <c r="N22"/>
  <c r="Q20"/>
  <c r="P20"/>
  <c r="O20"/>
  <c r="N20"/>
  <c r="Q19"/>
  <c r="P19"/>
  <c r="O19"/>
  <c r="N19"/>
  <c r="Q18"/>
  <c r="P18"/>
  <c r="O18"/>
  <c r="N18"/>
  <c r="Q17"/>
  <c r="P17"/>
  <c r="O17"/>
  <c r="N17"/>
  <c r="Q16"/>
  <c r="P16"/>
  <c r="O16"/>
  <c r="N16"/>
  <c r="Q15"/>
  <c r="P15"/>
  <c r="O15"/>
  <c r="N15"/>
  <c r="Q14"/>
  <c r="P14"/>
  <c r="O14"/>
  <c r="N14"/>
  <c r="Q13"/>
  <c r="P13"/>
  <c r="O13"/>
  <c r="N13"/>
  <c r="Q12"/>
  <c r="P12"/>
  <c r="O12"/>
  <c r="N12"/>
  <c r="Q10"/>
  <c r="P10"/>
  <c r="O10"/>
  <c r="N10"/>
  <c r="Q9"/>
  <c r="P9"/>
  <c r="O9"/>
  <c r="N9"/>
  <c r="Q8"/>
  <c r="P8"/>
  <c r="O8"/>
  <c r="N8"/>
  <c r="Q7"/>
  <c r="P7"/>
  <c r="O7"/>
  <c r="N7"/>
  <c r="Q6"/>
  <c r="P6"/>
  <c r="O6"/>
  <c r="N6"/>
  <c r="Q5"/>
  <c r="P5"/>
  <c r="O5"/>
  <c r="N5"/>
  <c r="Q4"/>
  <c r="P4"/>
  <c r="O4"/>
  <c r="N4"/>
  <c r="Q3"/>
  <c r="P3"/>
  <c r="O3"/>
  <c r="N3"/>
  <c r="Q2"/>
  <c r="P2"/>
  <c r="O2"/>
  <c r="N2"/>
  <c r="Q40" i="3"/>
  <c r="P40"/>
  <c r="O40"/>
  <c r="N40"/>
  <c r="Q39"/>
  <c r="P39"/>
  <c r="O39"/>
  <c r="N39"/>
  <c r="Q38"/>
  <c r="P38"/>
  <c r="O38"/>
  <c r="N38"/>
  <c r="Q37"/>
  <c r="P37"/>
  <c r="O37"/>
  <c r="N37"/>
  <c r="Q36"/>
  <c r="P36"/>
  <c r="O36"/>
  <c r="N36"/>
  <c r="Q35"/>
  <c r="P35"/>
  <c r="O35"/>
  <c r="N35"/>
  <c r="Q34"/>
  <c r="P34"/>
  <c r="O34"/>
  <c r="N34"/>
  <c r="Q33"/>
  <c r="P33"/>
  <c r="O33"/>
  <c r="N33"/>
  <c r="Q32"/>
  <c r="P32"/>
  <c r="O32"/>
  <c r="N32"/>
  <c r="Q30"/>
  <c r="P30"/>
  <c r="O30"/>
  <c r="N30"/>
  <c r="Q29"/>
  <c r="P29"/>
  <c r="O29"/>
  <c r="N29"/>
  <c r="Q28"/>
  <c r="P28"/>
  <c r="O28"/>
  <c r="N28"/>
  <c r="Q27"/>
  <c r="P27"/>
  <c r="O27"/>
  <c r="N27"/>
  <c r="Q26"/>
  <c r="P26"/>
  <c r="O26"/>
  <c r="N26"/>
  <c r="Q25"/>
  <c r="P25"/>
  <c r="O25"/>
  <c r="N25"/>
  <c r="Q24"/>
  <c r="P24"/>
  <c r="O24"/>
  <c r="N24"/>
  <c r="Q23"/>
  <c r="P23"/>
  <c r="O23"/>
  <c r="N23"/>
  <c r="Q22"/>
  <c r="P22"/>
  <c r="O22"/>
  <c r="N22"/>
  <c r="Q20"/>
  <c r="P20"/>
  <c r="O20"/>
  <c r="N20"/>
  <c r="Q19"/>
  <c r="P19"/>
  <c r="O19"/>
  <c r="N19"/>
  <c r="Q18"/>
  <c r="P18"/>
  <c r="O18"/>
  <c r="N18"/>
  <c r="Q17"/>
  <c r="P17"/>
  <c r="O17"/>
  <c r="N17"/>
  <c r="Q16"/>
  <c r="P16"/>
  <c r="O16"/>
  <c r="N16"/>
  <c r="Q15"/>
  <c r="P15"/>
  <c r="O15"/>
  <c r="N15"/>
  <c r="Q14"/>
  <c r="P14"/>
  <c r="O14"/>
  <c r="N14"/>
  <c r="Q13"/>
  <c r="P13"/>
  <c r="O13"/>
  <c r="N13"/>
  <c r="Q12"/>
  <c r="P12"/>
  <c r="O12"/>
  <c r="N12"/>
  <c r="Q10"/>
  <c r="P10"/>
  <c r="O10"/>
  <c r="N10"/>
  <c r="Q9"/>
  <c r="P9"/>
  <c r="O9"/>
  <c r="N9"/>
  <c r="Q8"/>
  <c r="P8"/>
  <c r="O8"/>
  <c r="N8"/>
  <c r="Q7"/>
  <c r="P7"/>
  <c r="O7"/>
  <c r="N7"/>
  <c r="Q6"/>
  <c r="P6"/>
  <c r="O6"/>
  <c r="N6"/>
  <c r="Q5"/>
  <c r="P5"/>
  <c r="O5"/>
  <c r="N5"/>
  <c r="Q4"/>
  <c r="P4"/>
  <c r="O4"/>
  <c r="N4"/>
  <c r="Q3"/>
  <c r="P3"/>
  <c r="O3"/>
  <c r="N3"/>
  <c r="Q2"/>
  <c r="P2"/>
  <c r="O2"/>
  <c r="N2"/>
  <c r="Q32" i="4"/>
  <c r="P32"/>
  <c r="O32"/>
  <c r="N32"/>
  <c r="Q30"/>
  <c r="P30"/>
  <c r="O30"/>
  <c r="N30"/>
  <c r="Q29"/>
  <c r="P29"/>
  <c r="O29"/>
  <c r="N29"/>
  <c r="Q28"/>
  <c r="P28"/>
  <c r="O28"/>
  <c r="N28"/>
  <c r="Q27"/>
  <c r="P27"/>
  <c r="O27"/>
  <c r="N27"/>
  <c r="Q26"/>
  <c r="P26"/>
  <c r="O26"/>
  <c r="N26"/>
  <c r="Q25"/>
  <c r="P25"/>
  <c r="O25"/>
  <c r="N25"/>
  <c r="Q24"/>
  <c r="P24"/>
  <c r="O24"/>
  <c r="N24"/>
  <c r="Q23"/>
  <c r="P23"/>
  <c r="O23"/>
  <c r="N23"/>
  <c r="Q22"/>
  <c r="P22"/>
  <c r="O22"/>
  <c r="N22"/>
  <c r="Q20"/>
  <c r="P20"/>
  <c r="O20"/>
  <c r="N20"/>
  <c r="Q19"/>
  <c r="P19"/>
  <c r="O19"/>
  <c r="N19"/>
  <c r="Q18"/>
  <c r="P18"/>
  <c r="O18"/>
  <c r="N18"/>
  <c r="Q17"/>
  <c r="P17"/>
  <c r="O17"/>
  <c r="N17"/>
  <c r="Q16"/>
  <c r="P16"/>
  <c r="O16"/>
  <c r="N16"/>
  <c r="Q15"/>
  <c r="P15"/>
  <c r="O15"/>
  <c r="N15"/>
  <c r="Q14"/>
  <c r="P14"/>
  <c r="O14"/>
  <c r="N14"/>
  <c r="Q13"/>
  <c r="P13"/>
  <c r="O13"/>
  <c r="N13"/>
  <c r="Q12"/>
  <c r="P12"/>
  <c r="O12"/>
  <c r="N12"/>
  <c r="Q10"/>
  <c r="P10"/>
  <c r="O10"/>
  <c r="N10"/>
  <c r="Q9"/>
  <c r="P9"/>
  <c r="O9"/>
  <c r="N9"/>
  <c r="Q8"/>
  <c r="P8"/>
  <c r="O8"/>
  <c r="N8"/>
  <c r="Q7"/>
  <c r="P7"/>
  <c r="O7"/>
  <c r="N7"/>
  <c r="Q6"/>
  <c r="P6"/>
  <c r="O6"/>
  <c r="N6"/>
  <c r="Q5"/>
  <c r="P5"/>
  <c r="O5"/>
  <c r="N5"/>
  <c r="Q4"/>
  <c r="P4"/>
  <c r="O4"/>
  <c r="N4"/>
  <c r="Q3"/>
  <c r="P3"/>
  <c r="O3"/>
  <c r="N3"/>
  <c r="Q2"/>
  <c r="P2"/>
  <c r="O2"/>
  <c r="N2"/>
  <c r="Q40" i="5"/>
  <c r="P40"/>
  <c r="O40"/>
  <c r="N40"/>
  <c r="Q39"/>
  <c r="P39"/>
  <c r="O39"/>
  <c r="N39"/>
  <c r="Q38"/>
  <c r="P38"/>
  <c r="O38"/>
  <c r="N38"/>
  <c r="Q37"/>
  <c r="P37"/>
  <c r="O37"/>
  <c r="N37"/>
  <c r="Q36"/>
  <c r="P36"/>
  <c r="O36"/>
  <c r="N36"/>
  <c r="Q35"/>
  <c r="P35"/>
  <c r="O35"/>
  <c r="N35"/>
  <c r="Q34"/>
  <c r="P34"/>
  <c r="O34"/>
  <c r="N34"/>
  <c r="Q33"/>
  <c r="P33"/>
  <c r="O33"/>
  <c r="N33"/>
  <c r="Q32"/>
  <c r="P32"/>
  <c r="O32"/>
  <c r="N32"/>
  <c r="Q30"/>
  <c r="P30"/>
  <c r="O30"/>
  <c r="N30"/>
  <c r="Q29"/>
  <c r="P29"/>
  <c r="O29"/>
  <c r="N29"/>
  <c r="Q28"/>
  <c r="P28"/>
  <c r="O28"/>
  <c r="N28"/>
  <c r="Q27"/>
  <c r="P27"/>
  <c r="O27"/>
  <c r="N27"/>
  <c r="Q26"/>
  <c r="P26"/>
  <c r="O26"/>
  <c r="N26"/>
  <c r="Q25"/>
  <c r="P25"/>
  <c r="O25"/>
  <c r="N25"/>
  <c r="Q24"/>
  <c r="P24"/>
  <c r="O24"/>
  <c r="N24"/>
  <c r="Q23"/>
  <c r="P23"/>
  <c r="O23"/>
  <c r="N23"/>
  <c r="Q22"/>
  <c r="P22"/>
  <c r="O22"/>
  <c r="N22"/>
  <c r="Q20"/>
  <c r="P20"/>
  <c r="O20"/>
  <c r="N20"/>
  <c r="Q19"/>
  <c r="P19"/>
  <c r="O19"/>
  <c r="N19"/>
  <c r="Q18"/>
  <c r="P18"/>
  <c r="O18"/>
  <c r="N18"/>
  <c r="Q17"/>
  <c r="P17"/>
  <c r="O17"/>
  <c r="N17"/>
  <c r="Q16"/>
  <c r="P16"/>
  <c r="O16"/>
  <c r="N16"/>
  <c r="Q15"/>
  <c r="P15"/>
  <c r="O15"/>
  <c r="N15"/>
  <c r="Q14"/>
  <c r="P14"/>
  <c r="O14"/>
  <c r="N14"/>
  <c r="Q13"/>
  <c r="P13"/>
  <c r="O13"/>
  <c r="N13"/>
  <c r="Q12"/>
  <c r="P12"/>
  <c r="O12"/>
  <c r="N12"/>
  <c r="Q10"/>
  <c r="P10"/>
  <c r="O10"/>
  <c r="N10"/>
  <c r="Q9"/>
  <c r="P9"/>
  <c r="O9"/>
  <c r="N9"/>
  <c r="Q8"/>
  <c r="P8"/>
  <c r="O8"/>
  <c r="N8"/>
  <c r="Q7"/>
  <c r="P7"/>
  <c r="O7"/>
  <c r="N7"/>
  <c r="Q6"/>
  <c r="P6"/>
  <c r="O6"/>
  <c r="N6"/>
  <c r="Q5"/>
  <c r="P5"/>
  <c r="O5"/>
  <c r="N5"/>
  <c r="Q4"/>
  <c r="P4"/>
  <c r="O4"/>
  <c r="N4"/>
  <c r="Q3"/>
  <c r="P3"/>
  <c r="O3"/>
  <c r="N3"/>
  <c r="Q2"/>
  <c r="P2"/>
  <c r="O2"/>
  <c r="N2"/>
  <c r="Q32" i="2"/>
  <c r="P32"/>
  <c r="O32"/>
  <c r="N32"/>
  <c r="Q30"/>
  <c r="P30"/>
  <c r="O30"/>
  <c r="N30"/>
  <c r="Q29"/>
  <c r="P29"/>
  <c r="O29"/>
  <c r="N29"/>
  <c r="Q28"/>
  <c r="P28"/>
  <c r="O28"/>
  <c r="N28"/>
  <c r="Q27"/>
  <c r="P27"/>
  <c r="O27"/>
  <c r="N27"/>
  <c r="Q26"/>
  <c r="P26"/>
  <c r="O26"/>
  <c r="N26"/>
  <c r="Q25"/>
  <c r="P25"/>
  <c r="O25"/>
  <c r="N25"/>
  <c r="Q24"/>
  <c r="P24"/>
  <c r="O24"/>
  <c r="N24"/>
  <c r="Q23"/>
  <c r="P23"/>
  <c r="O23"/>
  <c r="N23"/>
  <c r="Q22"/>
  <c r="P22"/>
  <c r="O22"/>
  <c r="N22"/>
  <c r="Q20"/>
  <c r="P20"/>
  <c r="O20"/>
  <c r="N20"/>
  <c r="Q19"/>
  <c r="P19"/>
  <c r="O19"/>
  <c r="N19"/>
  <c r="Q18"/>
  <c r="P18"/>
  <c r="O18"/>
  <c r="N18"/>
  <c r="Q17"/>
  <c r="P17"/>
  <c r="O17"/>
  <c r="N17"/>
  <c r="Q16"/>
  <c r="P16"/>
  <c r="O16"/>
  <c r="N16"/>
  <c r="Q15"/>
  <c r="P15"/>
  <c r="O15"/>
  <c r="N15"/>
  <c r="Q14"/>
  <c r="P14"/>
  <c r="O14"/>
  <c r="N14"/>
  <c r="Q13"/>
  <c r="P13"/>
  <c r="O13"/>
  <c r="N13"/>
  <c r="Q12"/>
  <c r="P12"/>
  <c r="O12"/>
  <c r="N12"/>
  <c r="Q10"/>
  <c r="P10"/>
  <c r="O10"/>
  <c r="N10"/>
  <c r="Q9"/>
  <c r="P9"/>
  <c r="O9"/>
  <c r="N9"/>
  <c r="Q8"/>
  <c r="P8"/>
  <c r="O8"/>
  <c r="N8"/>
  <c r="Q7"/>
  <c r="P7"/>
  <c r="O7"/>
  <c r="N7"/>
  <c r="Q6"/>
  <c r="P6"/>
  <c r="O6"/>
  <c r="N6"/>
  <c r="Q5"/>
  <c r="P5"/>
  <c r="O5"/>
  <c r="N5"/>
  <c r="Q4"/>
  <c r="P4"/>
  <c r="O4"/>
  <c r="N4"/>
  <c r="Q3"/>
  <c r="P3"/>
  <c r="O3"/>
  <c r="N3"/>
  <c r="Q2"/>
  <c r="P2"/>
  <c r="O2"/>
  <c r="N2"/>
  <c r="J73" i="6"/>
  <c r="I73"/>
  <c r="H73"/>
  <c r="G73"/>
  <c r="F73"/>
  <c r="E73"/>
  <c r="D73"/>
  <c r="C73"/>
  <c r="B73"/>
  <c r="A73"/>
  <c r="J72"/>
  <c r="I72"/>
  <c r="H72"/>
  <c r="G72"/>
  <c r="F72"/>
  <c r="E72"/>
  <c r="D72"/>
  <c r="C72"/>
  <c r="B72"/>
  <c r="A72"/>
  <c r="J71"/>
  <c r="I71"/>
  <c r="H71"/>
  <c r="G71"/>
  <c r="F71"/>
  <c r="E71"/>
  <c r="D71"/>
  <c r="C71"/>
  <c r="B71"/>
  <c r="A71"/>
  <c r="J70"/>
  <c r="I70"/>
  <c r="H70"/>
  <c r="G70"/>
  <c r="F70"/>
  <c r="E70"/>
  <c r="D70"/>
  <c r="C70"/>
  <c r="B70"/>
  <c r="A70"/>
  <c r="J69"/>
  <c r="I69"/>
  <c r="H69"/>
  <c r="G69"/>
  <c r="F69"/>
  <c r="E69"/>
  <c r="D69"/>
  <c r="C69"/>
  <c r="B69"/>
  <c r="A69"/>
  <c r="J68"/>
  <c r="I68"/>
  <c r="H68"/>
  <c r="G68"/>
  <c r="F68"/>
  <c r="E68"/>
  <c r="D68"/>
  <c r="C68"/>
  <c r="B68"/>
  <c r="A68"/>
  <c r="J67"/>
  <c r="I67"/>
  <c r="H67"/>
  <c r="G67"/>
  <c r="F67"/>
  <c r="E67"/>
  <c r="D67"/>
  <c r="C67"/>
  <c r="B67"/>
  <c r="A67"/>
  <c r="J66"/>
  <c r="I66"/>
  <c r="H66"/>
  <c r="G66"/>
  <c r="F66"/>
  <c r="E66"/>
  <c r="D66"/>
  <c r="C66"/>
  <c r="B66"/>
  <c r="A66"/>
  <c r="J65"/>
  <c r="I65"/>
  <c r="H65"/>
  <c r="G65"/>
  <c r="F65"/>
  <c r="E65"/>
  <c r="D65"/>
  <c r="C65"/>
  <c r="B65"/>
  <c r="A65"/>
  <c r="J64"/>
  <c r="I64"/>
  <c r="H64"/>
  <c r="G64"/>
  <c r="F64"/>
  <c r="E64"/>
  <c r="D64"/>
  <c r="C64"/>
  <c r="B64"/>
  <c r="A64"/>
  <c r="J63"/>
  <c r="I63"/>
  <c r="H63"/>
  <c r="G63"/>
  <c r="F63"/>
  <c r="E63"/>
  <c r="D63"/>
  <c r="C63"/>
  <c r="B63"/>
  <c r="A63"/>
  <c r="J62"/>
  <c r="I62"/>
  <c r="H62"/>
  <c r="G62"/>
  <c r="F62"/>
  <c r="E62"/>
  <c r="D62"/>
  <c r="C62"/>
  <c r="B62"/>
  <c r="A62"/>
  <c r="J61"/>
  <c r="I61"/>
  <c r="H61"/>
  <c r="G61"/>
  <c r="F61"/>
  <c r="E61"/>
  <c r="D61"/>
  <c r="C61"/>
  <c r="B61"/>
  <c r="A61"/>
  <c r="J60"/>
  <c r="I60"/>
  <c r="H60"/>
  <c r="G60"/>
  <c r="F60"/>
  <c r="E60"/>
  <c r="D60"/>
  <c r="C60"/>
  <c r="B60"/>
  <c r="A60"/>
  <c r="J59"/>
  <c r="I59"/>
  <c r="H59"/>
  <c r="G59"/>
  <c r="F59"/>
  <c r="E59"/>
  <c r="D59"/>
  <c r="C59"/>
  <c r="B59"/>
  <c r="A59"/>
  <c r="J58"/>
  <c r="I58"/>
  <c r="H58"/>
  <c r="G58"/>
  <c r="F58"/>
  <c r="E58"/>
  <c r="D58"/>
  <c r="C58"/>
  <c r="B58"/>
  <c r="A58"/>
  <c r="J57"/>
  <c r="I57"/>
  <c r="H57"/>
  <c r="G57"/>
  <c r="F57"/>
  <c r="E57"/>
  <c r="D57"/>
  <c r="C57"/>
  <c r="B57"/>
  <c r="A57"/>
  <c r="J56"/>
  <c r="I56"/>
  <c r="H56"/>
  <c r="G56"/>
  <c r="F56"/>
  <c r="E56"/>
  <c r="D56"/>
  <c r="C56"/>
  <c r="B56"/>
  <c r="A56"/>
  <c r="J55"/>
  <c r="I55"/>
  <c r="H55"/>
  <c r="G55"/>
  <c r="F55"/>
  <c r="E55"/>
  <c r="D55"/>
  <c r="C55"/>
  <c r="B55"/>
  <c r="A55"/>
  <c r="J54"/>
  <c r="I54"/>
  <c r="H54"/>
  <c r="G54"/>
  <c r="F54"/>
  <c r="E54"/>
  <c r="D54"/>
  <c r="C54"/>
  <c r="B54"/>
  <c r="A54"/>
  <c r="J53"/>
  <c r="I53"/>
  <c r="H53"/>
  <c r="G53"/>
  <c r="F53"/>
  <c r="E53"/>
  <c r="D53"/>
  <c r="C53"/>
  <c r="B53"/>
  <c r="A53"/>
  <c r="J52"/>
  <c r="I52"/>
  <c r="H52"/>
  <c r="G52"/>
  <c r="F52"/>
  <c r="E52"/>
  <c r="D52"/>
  <c r="C52"/>
  <c r="B52"/>
  <c r="A52"/>
  <c r="J51"/>
  <c r="I51"/>
  <c r="H51"/>
  <c r="G51"/>
  <c r="F51"/>
  <c r="E51"/>
  <c r="D51"/>
  <c r="C51"/>
  <c r="B51"/>
  <c r="A51"/>
  <c r="J50"/>
  <c r="I50"/>
  <c r="H50"/>
  <c r="G50"/>
  <c r="F50"/>
  <c r="E50"/>
  <c r="D50"/>
  <c r="C50"/>
  <c r="B50"/>
  <c r="A50"/>
  <c r="J49"/>
  <c r="I49"/>
  <c r="H49"/>
  <c r="G49"/>
  <c r="F49"/>
  <c r="E49"/>
  <c r="D49"/>
  <c r="C49"/>
  <c r="B49"/>
  <c r="A49"/>
  <c r="J48"/>
  <c r="I48"/>
  <c r="H48"/>
  <c r="G48"/>
  <c r="F48"/>
  <c r="E48"/>
  <c r="D48"/>
  <c r="C48"/>
  <c r="B48"/>
  <c r="A48"/>
  <c r="J47"/>
  <c r="I47"/>
  <c r="H47"/>
  <c r="G47"/>
  <c r="F47"/>
  <c r="E47"/>
  <c r="D47"/>
  <c r="C47"/>
  <c r="B47"/>
  <c r="A47"/>
  <c r="J46"/>
  <c r="I46"/>
  <c r="H46"/>
  <c r="G46"/>
  <c r="F46"/>
  <c r="E46"/>
  <c r="D46"/>
  <c r="C46"/>
  <c r="B46"/>
  <c r="A46"/>
  <c r="J45"/>
  <c r="I45"/>
  <c r="H45"/>
  <c r="G45"/>
  <c r="F45"/>
  <c r="E45"/>
  <c r="D45"/>
  <c r="C45"/>
  <c r="B45"/>
  <c r="A45"/>
  <c r="J44"/>
  <c r="I44"/>
  <c r="H44"/>
  <c r="G44"/>
  <c r="F44"/>
  <c r="E44"/>
  <c r="D44"/>
  <c r="C44"/>
  <c r="B44"/>
  <c r="A44"/>
  <c r="J43"/>
  <c r="I43"/>
  <c r="H43"/>
  <c r="G43"/>
  <c r="F43"/>
  <c r="E43"/>
  <c r="D43"/>
  <c r="C43"/>
  <c r="B43"/>
  <c r="A43"/>
  <c r="J42"/>
  <c r="I42"/>
  <c r="H42"/>
  <c r="G42"/>
  <c r="F42"/>
  <c r="E42"/>
  <c r="D42"/>
  <c r="C42"/>
  <c r="B42"/>
  <c r="A42"/>
  <c r="J41"/>
  <c r="I41"/>
  <c r="H41"/>
  <c r="G41"/>
  <c r="F41"/>
  <c r="E41"/>
  <c r="D41"/>
  <c r="C41"/>
  <c r="B41"/>
  <c r="A41"/>
  <c r="J40"/>
  <c r="I40"/>
  <c r="H40"/>
  <c r="G40"/>
  <c r="F40"/>
  <c r="E40"/>
  <c r="D40"/>
  <c r="C40"/>
  <c r="B40"/>
  <c r="A40"/>
  <c r="J39"/>
  <c r="I39"/>
  <c r="H39"/>
  <c r="G39"/>
  <c r="F39"/>
  <c r="E39"/>
  <c r="D39"/>
  <c r="C39"/>
  <c r="B39"/>
  <c r="A39"/>
  <c r="J38"/>
  <c r="I38"/>
  <c r="H38"/>
  <c r="G38"/>
  <c r="F38"/>
  <c r="E38"/>
  <c r="D38"/>
  <c r="C38"/>
  <c r="B38"/>
  <c r="A38"/>
  <c r="J37"/>
  <c r="I37"/>
  <c r="H37"/>
  <c r="G37"/>
  <c r="F37"/>
  <c r="E37"/>
  <c r="D37"/>
  <c r="C37"/>
  <c r="B37"/>
  <c r="A37"/>
  <c r="J36"/>
  <c r="I36"/>
  <c r="H36"/>
  <c r="G36"/>
  <c r="F36"/>
  <c r="E36"/>
  <c r="D36"/>
  <c r="C36"/>
  <c r="B36"/>
  <c r="A36"/>
  <c r="J35"/>
  <c r="I35"/>
  <c r="H35"/>
  <c r="G35"/>
  <c r="F35"/>
  <c r="E35"/>
  <c r="D35"/>
  <c r="C35"/>
  <c r="B35"/>
  <c r="A35"/>
  <c r="J34"/>
  <c r="I34"/>
  <c r="H34"/>
  <c r="G34"/>
  <c r="F34"/>
  <c r="E34"/>
  <c r="D34"/>
  <c r="C34"/>
  <c r="B34"/>
  <c r="A34"/>
  <c r="J33"/>
  <c r="I33"/>
  <c r="H33"/>
  <c r="G33"/>
  <c r="F33"/>
  <c r="E33"/>
  <c r="D33"/>
  <c r="C33"/>
  <c r="B33"/>
  <c r="A33"/>
  <c r="J32"/>
  <c r="I32"/>
  <c r="H32"/>
  <c r="G32"/>
  <c r="F32"/>
  <c r="E32"/>
  <c r="D32"/>
  <c r="C32"/>
  <c r="B32"/>
  <c r="A32"/>
  <c r="J31"/>
  <c r="I31"/>
  <c r="H31"/>
  <c r="G31"/>
  <c r="F31"/>
  <c r="E31"/>
  <c r="D31"/>
  <c r="C31"/>
  <c r="B31"/>
  <c r="A31"/>
  <c r="J30"/>
  <c r="I30"/>
  <c r="H30"/>
  <c r="G30"/>
  <c r="F30"/>
  <c r="E30"/>
  <c r="D30"/>
  <c r="C30"/>
  <c r="B30"/>
  <c r="A30"/>
  <c r="J29"/>
  <c r="I29"/>
  <c r="H29"/>
  <c r="G29"/>
  <c r="F29"/>
  <c r="E29"/>
  <c r="D29"/>
  <c r="C29"/>
  <c r="B29"/>
  <c r="A29"/>
  <c r="J28"/>
  <c r="I28"/>
  <c r="H28"/>
  <c r="G28"/>
  <c r="F28"/>
  <c r="E28"/>
  <c r="D28"/>
  <c r="C28"/>
  <c r="B28"/>
  <c r="A28"/>
  <c r="J27"/>
  <c r="I27"/>
  <c r="H27"/>
  <c r="G27"/>
  <c r="F27"/>
  <c r="E27"/>
  <c r="D27"/>
  <c r="C27"/>
  <c r="B27"/>
  <c r="A27"/>
  <c r="J26"/>
  <c r="I26"/>
  <c r="H26"/>
  <c r="G26"/>
  <c r="F26"/>
  <c r="E26"/>
  <c r="D26"/>
  <c r="C26"/>
  <c r="B26"/>
  <c r="A26"/>
  <c r="J25"/>
  <c r="I25"/>
  <c r="H25"/>
  <c r="G25"/>
  <c r="F25"/>
  <c r="E25"/>
  <c r="D25"/>
  <c r="C25"/>
  <c r="B25"/>
  <c r="A25"/>
  <c r="J24"/>
  <c r="I24"/>
  <c r="H24"/>
  <c r="G24"/>
  <c r="F24"/>
  <c r="E24"/>
  <c r="D24"/>
  <c r="C24"/>
  <c r="B24"/>
  <c r="A24"/>
  <c r="J23"/>
  <c r="I23"/>
  <c r="H23"/>
  <c r="G23"/>
  <c r="F23"/>
  <c r="E23"/>
  <c r="D23"/>
  <c r="C23"/>
  <c r="B23"/>
  <c r="A23"/>
  <c r="J22"/>
  <c r="I22"/>
  <c r="H22"/>
  <c r="G22"/>
  <c r="F22"/>
  <c r="E22"/>
  <c r="D22"/>
  <c r="C22"/>
  <c r="B22"/>
  <c r="A22"/>
  <c r="J21"/>
  <c r="I21"/>
  <c r="H21"/>
  <c r="G21"/>
  <c r="F21"/>
  <c r="E21"/>
  <c r="D21"/>
  <c r="C21"/>
  <c r="B21"/>
  <c r="A21"/>
  <c r="J20"/>
  <c r="I20"/>
  <c r="H20"/>
  <c r="G20"/>
  <c r="F20"/>
  <c r="E20"/>
  <c r="D20"/>
  <c r="C20"/>
  <c r="B20"/>
  <c r="A20"/>
  <c r="J19"/>
  <c r="I19"/>
  <c r="H19"/>
  <c r="G19"/>
  <c r="F19"/>
  <c r="E19"/>
  <c r="D19"/>
  <c r="C19"/>
  <c r="B19"/>
  <c r="A19"/>
  <c r="J18"/>
  <c r="I18"/>
  <c r="H18"/>
  <c r="G18"/>
  <c r="F18"/>
  <c r="E18"/>
  <c r="D18"/>
  <c r="C18"/>
  <c r="B18"/>
  <c r="A18"/>
  <c r="J17"/>
  <c r="I17"/>
  <c r="H17"/>
  <c r="G17"/>
  <c r="F17"/>
  <c r="E17"/>
  <c r="D17"/>
  <c r="C17"/>
  <c r="B17"/>
  <c r="A17"/>
  <c r="J16"/>
  <c r="I16"/>
  <c r="H16"/>
  <c r="G16"/>
  <c r="F16"/>
  <c r="E16"/>
  <c r="D16"/>
  <c r="C16"/>
  <c r="B16"/>
  <c r="A16"/>
  <c r="J15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3"/>
  <c r="I13"/>
  <c r="H13"/>
  <c r="G13"/>
  <c r="F13"/>
  <c r="E13"/>
  <c r="D13"/>
  <c r="C13"/>
  <c r="B13"/>
  <c r="A13"/>
  <c r="J12"/>
  <c r="I12"/>
  <c r="H12"/>
  <c r="G12"/>
  <c r="F12"/>
  <c r="E12"/>
  <c r="D12"/>
  <c r="C12"/>
  <c r="B12"/>
  <c r="A12"/>
  <c r="J11"/>
  <c r="I11"/>
  <c r="H11"/>
  <c r="G11"/>
  <c r="F11"/>
  <c r="E11"/>
  <c r="D11"/>
  <c r="C11"/>
  <c r="B11"/>
  <c r="A11"/>
  <c r="J10"/>
  <c r="I10"/>
  <c r="H10"/>
  <c r="G10"/>
  <c r="F10"/>
  <c r="E10"/>
  <c r="D10"/>
  <c r="C10"/>
  <c r="B10"/>
  <c r="A10"/>
  <c r="J9"/>
  <c r="I9"/>
  <c r="H9"/>
  <c r="G9"/>
  <c r="F9"/>
  <c r="E9"/>
  <c r="D9"/>
  <c r="C9"/>
  <c r="B9"/>
  <c r="A9"/>
  <c r="J8"/>
  <c r="I8"/>
  <c r="H8"/>
  <c r="G8"/>
  <c r="F8"/>
  <c r="E8"/>
  <c r="D8"/>
  <c r="C8"/>
  <c r="B8"/>
  <c r="A8"/>
  <c r="J7"/>
  <c r="I7"/>
  <c r="H7"/>
  <c r="G7"/>
  <c r="F7"/>
  <c r="E7"/>
  <c r="D7"/>
  <c r="C7"/>
  <c r="B7"/>
  <c r="A7"/>
  <c r="J6"/>
  <c r="I6"/>
  <c r="H6"/>
  <c r="G6"/>
  <c r="F6"/>
  <c r="E6"/>
  <c r="D6"/>
  <c r="C6"/>
  <c r="B6"/>
  <c r="A6"/>
  <c r="J5"/>
  <c r="I5"/>
  <c r="H5"/>
  <c r="G5"/>
  <c r="F5"/>
  <c r="E5"/>
  <c r="D5"/>
  <c r="C5"/>
  <c r="B5"/>
  <c r="A5"/>
  <c r="J4"/>
  <c r="I4"/>
  <c r="H4"/>
  <c r="G4"/>
  <c r="F4"/>
  <c r="E4"/>
  <c r="D4"/>
  <c r="C4"/>
  <c r="B4"/>
  <c r="A4"/>
  <c r="J3"/>
  <c r="I3"/>
  <c r="H3"/>
  <c r="G3"/>
  <c r="F3"/>
  <c r="E3"/>
  <c r="D3"/>
  <c r="C3"/>
  <c r="B3"/>
  <c r="A3"/>
  <c r="J2"/>
  <c r="I2"/>
  <c r="H2"/>
  <c r="G2"/>
  <c r="F2"/>
  <c r="E2"/>
  <c r="D2"/>
  <c r="C2"/>
  <c r="B2"/>
  <c r="A2"/>
  <c r="J1"/>
  <c r="I1"/>
  <c r="H1"/>
  <c r="G1"/>
  <c r="F1"/>
  <c r="E1"/>
  <c r="D1"/>
  <c r="C1"/>
  <c r="B1"/>
  <c r="A1"/>
  <c r="J37" i="9"/>
  <c r="I37"/>
  <c r="H37"/>
  <c r="G37"/>
  <c r="F37"/>
  <c r="E37"/>
  <c r="D37"/>
  <c r="C37"/>
  <c r="B37"/>
  <c r="A37"/>
  <c r="J36"/>
  <c r="I36"/>
  <c r="H36"/>
  <c r="G36"/>
  <c r="F36"/>
  <c r="E36"/>
  <c r="D36"/>
  <c r="C36"/>
  <c r="B36"/>
  <c r="A36"/>
  <c r="J35"/>
  <c r="I35"/>
  <c r="H35"/>
  <c r="G35"/>
  <c r="F35"/>
  <c r="E35"/>
  <c r="D35"/>
  <c r="C35"/>
  <c r="B35"/>
  <c r="A35"/>
  <c r="J34"/>
  <c r="I34"/>
  <c r="H34"/>
  <c r="G34"/>
  <c r="F34"/>
  <c r="E34"/>
  <c r="D34"/>
  <c r="C34"/>
  <c r="B34"/>
  <c r="A34"/>
  <c r="J33"/>
  <c r="I33"/>
  <c r="H33"/>
  <c r="G33"/>
  <c r="F33"/>
  <c r="E33"/>
  <c r="D33"/>
  <c r="C33"/>
  <c r="B33"/>
  <c r="A33"/>
  <c r="J32"/>
  <c r="I32"/>
  <c r="H32"/>
  <c r="G32"/>
  <c r="F32"/>
  <c r="E32"/>
  <c r="D32"/>
  <c r="C32"/>
  <c r="B32"/>
  <c r="A32"/>
  <c r="J31"/>
  <c r="I31"/>
  <c r="H31"/>
  <c r="G31"/>
  <c r="F31"/>
  <c r="E31"/>
  <c r="D31"/>
  <c r="C31"/>
  <c r="B31"/>
  <c r="A31"/>
  <c r="J30"/>
  <c r="I30"/>
  <c r="H30"/>
  <c r="G30"/>
  <c r="F30"/>
  <c r="E30"/>
  <c r="D30"/>
  <c r="C30"/>
  <c r="B30"/>
  <c r="A30"/>
  <c r="J29"/>
  <c r="I29"/>
  <c r="H29"/>
  <c r="G29"/>
  <c r="F29"/>
  <c r="E29"/>
  <c r="D29"/>
  <c r="C29"/>
  <c r="B29"/>
  <c r="A29"/>
  <c r="J28"/>
  <c r="I28"/>
  <c r="H28"/>
  <c r="G28"/>
  <c r="F28"/>
  <c r="E28"/>
  <c r="D28"/>
  <c r="C28"/>
  <c r="B28"/>
  <c r="A28"/>
  <c r="J27"/>
  <c r="I27"/>
  <c r="H27"/>
  <c r="G27"/>
  <c r="F27"/>
  <c r="E27"/>
  <c r="D27"/>
  <c r="C27"/>
  <c r="B27"/>
  <c r="A27"/>
  <c r="J26"/>
  <c r="I26"/>
  <c r="H26"/>
  <c r="G26"/>
  <c r="F26"/>
  <c r="E26"/>
  <c r="D26"/>
  <c r="C26"/>
  <c r="B26"/>
  <c r="A26"/>
  <c r="J25"/>
  <c r="I25"/>
  <c r="H25"/>
  <c r="G25"/>
  <c r="F25"/>
  <c r="E25"/>
  <c r="D25"/>
  <c r="C25"/>
  <c r="B25"/>
  <c r="A25"/>
  <c r="J24"/>
  <c r="I24"/>
  <c r="H24"/>
  <c r="G24"/>
  <c r="F24"/>
  <c r="E24"/>
  <c r="D24"/>
  <c r="C24"/>
  <c r="B24"/>
  <c r="A24"/>
  <c r="J23"/>
  <c r="I23"/>
  <c r="H23"/>
  <c r="G23"/>
  <c r="F23"/>
  <c r="E23"/>
  <c r="D23"/>
  <c r="C23"/>
  <c r="B23"/>
  <c r="A23"/>
  <c r="J22"/>
  <c r="I22"/>
  <c r="H22"/>
  <c r="G22"/>
  <c r="F22"/>
  <c r="E22"/>
  <c r="D22"/>
  <c r="C22"/>
  <c r="B22"/>
  <c r="A22"/>
  <c r="J21"/>
  <c r="I21"/>
  <c r="H21"/>
  <c r="G21"/>
  <c r="F21"/>
  <c r="E21"/>
  <c r="D21"/>
  <c r="C21"/>
  <c r="B21"/>
  <c r="A21"/>
  <c r="J20"/>
  <c r="I20"/>
  <c r="H20"/>
  <c r="G20"/>
  <c r="F20"/>
  <c r="E20"/>
  <c r="D20"/>
  <c r="C20"/>
  <c r="B20"/>
  <c r="A20"/>
  <c r="J19"/>
  <c r="I19"/>
  <c r="H19"/>
  <c r="G19"/>
  <c r="F19"/>
  <c r="E19"/>
  <c r="D19"/>
  <c r="C19"/>
  <c r="B19"/>
  <c r="A19"/>
  <c r="J18"/>
  <c r="I18"/>
  <c r="H18"/>
  <c r="G18"/>
  <c r="F18"/>
  <c r="E18"/>
  <c r="D18"/>
  <c r="C18"/>
  <c r="B18"/>
  <c r="A18"/>
  <c r="J17"/>
  <c r="I17"/>
  <c r="H17"/>
  <c r="G17"/>
  <c r="F17"/>
  <c r="E17"/>
  <c r="D17"/>
  <c r="C17"/>
  <c r="B17"/>
  <c r="A17"/>
  <c r="J16"/>
  <c r="I16"/>
  <c r="H16"/>
  <c r="G16"/>
  <c r="F16"/>
  <c r="E16"/>
  <c r="D16"/>
  <c r="C16"/>
  <c r="B16"/>
  <c r="A16"/>
  <c r="J15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3"/>
  <c r="I13"/>
  <c r="H13"/>
  <c r="G13"/>
  <c r="F13"/>
  <c r="E13"/>
  <c r="D13"/>
  <c r="C13"/>
  <c r="B13"/>
  <c r="A13"/>
  <c r="J12"/>
  <c r="I12"/>
  <c r="H12"/>
  <c r="G12"/>
  <c r="F12"/>
  <c r="E12"/>
  <c r="D12"/>
  <c r="C12"/>
  <c r="B12"/>
  <c r="A12"/>
  <c r="J11"/>
  <c r="I11"/>
  <c r="H11"/>
  <c r="G11"/>
  <c r="F11"/>
  <c r="E11"/>
  <c r="D11"/>
  <c r="C11"/>
  <c r="B11"/>
  <c r="A11"/>
  <c r="J10"/>
  <c r="I10"/>
  <c r="H10"/>
  <c r="G10"/>
  <c r="F10"/>
  <c r="E10"/>
  <c r="D10"/>
  <c r="C10"/>
  <c r="B10"/>
  <c r="A10"/>
  <c r="J9"/>
  <c r="I9"/>
  <c r="H9"/>
  <c r="G9"/>
  <c r="F9"/>
  <c r="E9"/>
  <c r="D9"/>
  <c r="C9"/>
  <c r="B9"/>
  <c r="A9"/>
  <c r="J8"/>
  <c r="I8"/>
  <c r="H8"/>
  <c r="G8"/>
  <c r="F8"/>
  <c r="E8"/>
  <c r="D8"/>
  <c r="C8"/>
  <c r="B8"/>
  <c r="A8"/>
  <c r="J7"/>
  <c r="I7"/>
  <c r="H7"/>
  <c r="G7"/>
  <c r="F7"/>
  <c r="E7"/>
  <c r="D7"/>
  <c r="C7"/>
  <c r="B7"/>
  <c r="A7"/>
  <c r="J6"/>
  <c r="I6"/>
  <c r="H6"/>
  <c r="G6"/>
  <c r="F6"/>
  <c r="E6"/>
  <c r="D6"/>
  <c r="C6"/>
  <c r="B6"/>
  <c r="A6"/>
  <c r="J5"/>
  <c r="I5"/>
  <c r="H5"/>
  <c r="G5"/>
  <c r="F5"/>
  <c r="E5"/>
  <c r="D5"/>
  <c r="C5"/>
  <c r="B5"/>
  <c r="A5"/>
  <c r="J4"/>
  <c r="I4"/>
  <c r="H4"/>
  <c r="G4"/>
  <c r="F4"/>
  <c r="E4"/>
  <c r="D4"/>
  <c r="C4"/>
  <c r="B4"/>
  <c r="A4"/>
  <c r="J3"/>
  <c r="I3"/>
  <c r="H3"/>
  <c r="G3"/>
  <c r="F3"/>
  <c r="E3"/>
  <c r="D3"/>
  <c r="C3"/>
  <c r="B3"/>
  <c r="A3"/>
  <c r="J2"/>
  <c r="I2"/>
  <c r="H2"/>
  <c r="G2"/>
  <c r="F2"/>
  <c r="E2"/>
  <c r="D2"/>
  <c r="C2"/>
  <c r="B2"/>
  <c r="A2"/>
  <c r="J1"/>
  <c r="I1"/>
  <c r="H1"/>
  <c r="G1"/>
  <c r="F1"/>
  <c r="E1"/>
  <c r="D1"/>
  <c r="C1"/>
  <c r="B1"/>
  <c r="A1"/>
  <c r="J37" i="10"/>
  <c r="I37"/>
  <c r="H37"/>
  <c r="G37"/>
  <c r="F37"/>
  <c r="E37"/>
  <c r="D37"/>
  <c r="C37"/>
  <c r="B37"/>
  <c r="A37"/>
  <c r="J36"/>
  <c r="I36"/>
  <c r="H36"/>
  <c r="G36"/>
  <c r="F36"/>
  <c r="E36"/>
  <c r="D36"/>
  <c r="C36"/>
  <c r="B36"/>
  <c r="A36"/>
  <c r="J35"/>
  <c r="I35"/>
  <c r="H35"/>
  <c r="G35"/>
  <c r="F35"/>
  <c r="E35"/>
  <c r="D35"/>
  <c r="C35"/>
  <c r="B35"/>
  <c r="A35"/>
  <c r="J34"/>
  <c r="I34"/>
  <c r="H34"/>
  <c r="G34"/>
  <c r="F34"/>
  <c r="E34"/>
  <c r="D34"/>
  <c r="C34"/>
  <c r="B34"/>
  <c r="A34"/>
  <c r="J33"/>
  <c r="I33"/>
  <c r="H33"/>
  <c r="G33"/>
  <c r="F33"/>
  <c r="E33"/>
  <c r="D33"/>
  <c r="C33"/>
  <c r="B33"/>
  <c r="A33"/>
  <c r="J32"/>
  <c r="I32"/>
  <c r="H32"/>
  <c r="G32"/>
  <c r="F32"/>
  <c r="E32"/>
  <c r="D32"/>
  <c r="C32"/>
  <c r="B32"/>
  <c r="A32"/>
  <c r="J31"/>
  <c r="I31"/>
  <c r="H31"/>
  <c r="G31"/>
  <c r="F31"/>
  <c r="E31"/>
  <c r="D31"/>
  <c r="C31"/>
  <c r="B31"/>
  <c r="A31"/>
  <c r="J30"/>
  <c r="I30"/>
  <c r="H30"/>
  <c r="G30"/>
  <c r="F30"/>
  <c r="E30"/>
  <c r="D30"/>
  <c r="C30"/>
  <c r="B30"/>
  <c r="A30"/>
  <c r="J29"/>
  <c r="I29"/>
  <c r="H29"/>
  <c r="G29"/>
  <c r="F29"/>
  <c r="E29"/>
  <c r="D29"/>
  <c r="C29"/>
  <c r="B29"/>
  <c r="A29"/>
  <c r="J28"/>
  <c r="I28"/>
  <c r="H28"/>
  <c r="G28"/>
  <c r="F28"/>
  <c r="E28"/>
  <c r="D28"/>
  <c r="C28"/>
  <c r="B28"/>
  <c r="A28"/>
  <c r="J27"/>
  <c r="I27"/>
  <c r="H27"/>
  <c r="G27"/>
  <c r="F27"/>
  <c r="E27"/>
  <c r="D27"/>
  <c r="C27"/>
  <c r="B27"/>
  <c r="A27"/>
  <c r="J26"/>
  <c r="I26"/>
  <c r="H26"/>
  <c r="G26"/>
  <c r="F26"/>
  <c r="E26"/>
  <c r="D26"/>
  <c r="C26"/>
  <c r="B26"/>
  <c r="A26"/>
  <c r="J25"/>
  <c r="I25"/>
  <c r="H25"/>
  <c r="G25"/>
  <c r="F25"/>
  <c r="E25"/>
  <c r="D25"/>
  <c r="C25"/>
  <c r="B25"/>
  <c r="A25"/>
  <c r="J24"/>
  <c r="I24"/>
  <c r="H24"/>
  <c r="G24"/>
  <c r="F24"/>
  <c r="E24"/>
  <c r="D24"/>
  <c r="C24"/>
  <c r="B24"/>
  <c r="A24"/>
  <c r="J23"/>
  <c r="I23"/>
  <c r="H23"/>
  <c r="G23"/>
  <c r="F23"/>
  <c r="E23"/>
  <c r="D23"/>
  <c r="C23"/>
  <c r="B23"/>
  <c r="A23"/>
  <c r="J22"/>
  <c r="I22"/>
  <c r="H22"/>
  <c r="G22"/>
  <c r="F22"/>
  <c r="E22"/>
  <c r="D22"/>
  <c r="C22"/>
  <c r="B22"/>
  <c r="A22"/>
  <c r="J21"/>
  <c r="I21"/>
  <c r="H21"/>
  <c r="G21"/>
  <c r="F21"/>
  <c r="E21"/>
  <c r="D21"/>
  <c r="C21"/>
  <c r="B21"/>
  <c r="A21"/>
  <c r="J20"/>
  <c r="I20"/>
  <c r="H20"/>
  <c r="G20"/>
  <c r="F20"/>
  <c r="E20"/>
  <c r="D20"/>
  <c r="C20"/>
  <c r="B20"/>
  <c r="A20"/>
  <c r="J19"/>
  <c r="I19"/>
  <c r="H19"/>
  <c r="G19"/>
  <c r="F19"/>
  <c r="E19"/>
  <c r="D19"/>
  <c r="C19"/>
  <c r="B19"/>
  <c r="A19"/>
  <c r="J18"/>
  <c r="I18"/>
  <c r="H18"/>
  <c r="G18"/>
  <c r="F18"/>
  <c r="E18"/>
  <c r="D18"/>
  <c r="C18"/>
  <c r="B18"/>
  <c r="A18"/>
  <c r="J17"/>
  <c r="I17"/>
  <c r="H17"/>
  <c r="G17"/>
  <c r="F17"/>
  <c r="E17"/>
  <c r="D17"/>
  <c r="C17"/>
  <c r="B17"/>
  <c r="A17"/>
  <c r="J16"/>
  <c r="I16"/>
  <c r="H16"/>
  <c r="G16"/>
  <c r="F16"/>
  <c r="E16"/>
  <c r="D16"/>
  <c r="C16"/>
  <c r="B16"/>
  <c r="A16"/>
  <c r="J15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3"/>
  <c r="I13"/>
  <c r="H13"/>
  <c r="G13"/>
  <c r="F13"/>
  <c r="E13"/>
  <c r="D13"/>
  <c r="C13"/>
  <c r="B13"/>
  <c r="A13"/>
  <c r="J12"/>
  <c r="I12"/>
  <c r="H12"/>
  <c r="G12"/>
  <c r="F12"/>
  <c r="E12"/>
  <c r="D12"/>
  <c r="C12"/>
  <c r="B12"/>
  <c r="A12"/>
  <c r="J11"/>
  <c r="I11"/>
  <c r="H11"/>
  <c r="G11"/>
  <c r="F11"/>
  <c r="E11"/>
  <c r="D11"/>
  <c r="C11"/>
  <c r="B11"/>
  <c r="A11"/>
  <c r="J10"/>
  <c r="I10"/>
  <c r="H10"/>
  <c r="G10"/>
  <c r="F10"/>
  <c r="E10"/>
  <c r="D10"/>
  <c r="C10"/>
  <c r="B10"/>
  <c r="A10"/>
  <c r="J9"/>
  <c r="I9"/>
  <c r="H9"/>
  <c r="G9"/>
  <c r="F9"/>
  <c r="E9"/>
  <c r="D9"/>
  <c r="C9"/>
  <c r="B9"/>
  <c r="A9"/>
  <c r="J8"/>
  <c r="I8"/>
  <c r="H8"/>
  <c r="G8"/>
  <c r="F8"/>
  <c r="E8"/>
  <c r="D8"/>
  <c r="C8"/>
  <c r="B8"/>
  <c r="A8"/>
  <c r="J7"/>
  <c r="I7"/>
  <c r="H7"/>
  <c r="G7"/>
  <c r="F7"/>
  <c r="E7"/>
  <c r="D7"/>
  <c r="C7"/>
  <c r="B7"/>
  <c r="A7"/>
  <c r="J6"/>
  <c r="I6"/>
  <c r="H6"/>
  <c r="G6"/>
  <c r="F6"/>
  <c r="E6"/>
  <c r="D6"/>
  <c r="C6"/>
  <c r="B6"/>
  <c r="A6"/>
  <c r="J5"/>
  <c r="I5"/>
  <c r="H5"/>
  <c r="G5"/>
  <c r="F5"/>
  <c r="E5"/>
  <c r="D5"/>
  <c r="C5"/>
  <c r="B5"/>
  <c r="A5"/>
  <c r="J4"/>
  <c r="I4"/>
  <c r="H4"/>
  <c r="G4"/>
  <c r="F4"/>
  <c r="E4"/>
  <c r="D4"/>
  <c r="C4"/>
  <c r="B4"/>
  <c r="A4"/>
  <c r="J3"/>
  <c r="I3"/>
  <c r="H3"/>
  <c r="G3"/>
  <c r="F3"/>
  <c r="E3"/>
  <c r="D3"/>
  <c r="C3"/>
  <c r="B3"/>
  <c r="A3"/>
  <c r="J2"/>
  <c r="I2"/>
  <c r="H2"/>
  <c r="G2"/>
  <c r="F2"/>
  <c r="E2"/>
  <c r="D2"/>
  <c r="C2"/>
  <c r="B2"/>
  <c r="A2"/>
  <c r="J1"/>
  <c r="I1"/>
  <c r="H1"/>
  <c r="G1"/>
  <c r="F1"/>
  <c r="E1"/>
  <c r="D1"/>
  <c r="C1"/>
  <c r="B1"/>
  <c r="A1"/>
</calcChain>
</file>

<file path=xl/sharedStrings.xml><?xml version="1.0" encoding="utf-8"?>
<sst xmlns="http://schemas.openxmlformats.org/spreadsheetml/2006/main" count="2378" uniqueCount="109">
  <si>
    <t>Level 1 Spell</t>
  </si>
  <si>
    <t>Level 2 Spell</t>
  </si>
  <si>
    <t>Level 3 Spell</t>
  </si>
  <si>
    <t>Level 4 Spell</t>
  </si>
  <si>
    <t>Level 5 Spell</t>
  </si>
  <si>
    <t>Level 6 Spell</t>
  </si>
  <si>
    <t>Level 7 Spell</t>
  </si>
  <si>
    <t>Level 8 Spell</t>
  </si>
  <si>
    <t>Level 9 Spell</t>
  </si>
  <si>
    <t>Level 10 Spell</t>
  </si>
  <si>
    <t>FROSTARROWS</t>
  </si>
  <si>
    <t>FORKLIGHTNING</t>
  </si>
  <si>
    <t>TORNADO</t>
  </si>
  <si>
    <t>MANASHIELD</t>
  </si>
  <si>
    <t>QUILBEAST</t>
  </si>
  <si>
    <t>HAWK</t>
  </si>
  <si>
    <t>STAMPEDE</t>
  </si>
  <si>
    <t>BEAR</t>
  </si>
  <si>
    <t>BLACKARROW</t>
  </si>
  <si>
    <t>SILENCE</t>
  </si>
  <si>
    <t>CHARM</t>
  </si>
  <si>
    <t>DRAIN</t>
  </si>
  <si>
    <t>RAINOFFIRE</t>
  </si>
  <si>
    <t>CLEAVING</t>
  </si>
  <si>
    <t>DOOM</t>
  </si>
  <si>
    <t>HOWL</t>
  </si>
  <si>
    <t>BOF</t>
  </si>
  <si>
    <t>HAZE</t>
  </si>
  <si>
    <t>SEF</t>
  </si>
  <si>
    <t>BRAWLER</t>
  </si>
  <si>
    <t>ROCKETS</t>
  </si>
  <si>
    <t>POCKETFACTORY</t>
  </si>
  <si>
    <t>ROBOGOBLIN</t>
  </si>
  <si>
    <t>UPGRADE</t>
  </si>
  <si>
    <t>SUMMON_LAVASPAWN</t>
  </si>
  <si>
    <t>INCINERATE</t>
  </si>
  <si>
    <t>VOLCANO</t>
  </si>
  <si>
    <t>SOUL_BURN</t>
  </si>
  <si>
    <t>HEALING_SPRAY</t>
  </si>
  <si>
    <t>CHEMICAL_RAGE</t>
  </si>
  <si>
    <t>TRANSMUTE</t>
  </si>
  <si>
    <t>ACID_BOMB</t>
  </si>
  <si>
    <t>MANA_BURN</t>
  </si>
  <si>
    <t>EVASION</t>
  </si>
  <si>
    <t>METAMORPHOSIS</t>
  </si>
  <si>
    <t>IMMOLATION</t>
  </si>
  <si>
    <t>ENT_ROOTS</t>
  </si>
  <si>
    <t>FORCE_NATURE</t>
  </si>
  <si>
    <t>TRANQUILITY</t>
  </si>
  <si>
    <t>THORNS_AURA</t>
  </si>
  <si>
    <t>SEARING_ARROWS</t>
  </si>
  <si>
    <t>TRUESHOT</t>
  </si>
  <si>
    <t>STARFALL</t>
  </si>
  <si>
    <t>SCOUT</t>
  </si>
  <si>
    <t>SHADOW_TOUCH</t>
  </si>
  <si>
    <t>FAN_KNIVES</t>
  </si>
  <si>
    <t>VENGEANCE</t>
  </si>
  <si>
    <t>BLINK</t>
  </si>
  <si>
    <t>WATER_ELEMENTAL</t>
  </si>
  <si>
    <t>BRILLIANCE_AURA</t>
  </si>
  <si>
    <t>MASS_TELEPORT</t>
  </si>
  <si>
    <t>BLIZZARD</t>
  </si>
  <si>
    <t>THUNDER_BOLT</t>
  </si>
  <si>
    <t>THUNDER_CLAP</t>
  </si>
  <si>
    <t>AVATAR</t>
  </si>
  <si>
    <t>BASH</t>
  </si>
  <si>
    <t>HOLY_BOLT</t>
  </si>
  <si>
    <t>DIVINE_SHIELD</t>
  </si>
  <si>
    <t>RESURRECTION</t>
  </si>
  <si>
    <t>DEVOTION_AURA</t>
  </si>
  <si>
    <t>FLAME_STRIKE</t>
  </si>
  <si>
    <t>SIPHON_MANA</t>
  </si>
  <si>
    <t>SUMMON_PHOENIX</t>
  </si>
  <si>
    <t>BANISH</t>
  </si>
  <si>
    <t>1st</t>
  </si>
  <si>
    <t>2nd</t>
  </si>
  <si>
    <t>3rd</t>
  </si>
  <si>
    <t>MIRROR_IMAGE</t>
  </si>
  <si>
    <t>CRITICAL_STRIKE</t>
  </si>
  <si>
    <t>BLADE_STORM</t>
  </si>
  <si>
    <t>WIND_WALK</t>
  </si>
  <si>
    <t>SPIRIT_WOLF</t>
  </si>
  <si>
    <t>CHAIN_LIGHTNING</t>
  </si>
  <si>
    <t>EARTHQUAKE</t>
  </si>
  <si>
    <t>FAR_SIGHT</t>
  </si>
  <si>
    <t>SHOCKWAVE</t>
  </si>
  <si>
    <t>ENDURANE_AURA</t>
  </si>
  <si>
    <t>REINCARNATION</t>
  </si>
  <si>
    <t>WAR_STOMP</t>
  </si>
  <si>
    <t>SERPENT_WARD</t>
  </si>
  <si>
    <t>HEALING_WAVE</t>
  </si>
  <si>
    <t>VOODOO</t>
  </si>
  <si>
    <t>HEX</t>
  </si>
  <si>
    <t>DEATH_COIL</t>
  </si>
  <si>
    <t>UNHOLY_AURA</t>
  </si>
  <si>
    <t>ANIM_DEAD</t>
  </si>
  <si>
    <t>DEATH_PACT</t>
  </si>
  <si>
    <t>SLEEP</t>
  </si>
  <si>
    <t>VAMP_AURA</t>
  </si>
  <si>
    <t>CARRION_SWARM</t>
  </si>
  <si>
    <t>INFERNO</t>
  </si>
  <si>
    <t>FROST_NOVA</t>
  </si>
  <si>
    <t>DARK_RITUAL</t>
  </si>
  <si>
    <t>DEATH_DECAY</t>
  </si>
  <si>
    <t>FROST_ARMOR</t>
  </si>
  <si>
    <t>CARRION_SCARAB</t>
  </si>
  <si>
    <t>IMPALE</t>
  </si>
  <si>
    <t>LOCUST_SWARM</t>
  </si>
  <si>
    <t>THORNY_SHIELD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</si>
</sst>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indexed="10"/>
      <name val="Arial"/>
    </font>
    <font>
      <sz val="10"/>
      <name val="Arial"/>
      <family val="2"/>
    </font>
    <font>
      <sz val="10"/>
      <color indexed="12"/>
      <name val="Arial"/>
    </font>
    <font>
      <sz val="10"/>
      <color indexed="17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/>
    <xf numFmtId="0" fontId="2" fillId="0" borderId="5" xfId="0" applyFont="1" applyBorder="1"/>
    <xf numFmtId="0" fontId="0" fillId="0" borderId="5" xfId="0" applyBorder="1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/>
    <xf numFmtId="0" fontId="4" fillId="0" borderId="5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Fill="1" applyBorder="1"/>
  </cellXfs>
  <cellStyles count="1">
    <cellStyle name="Normal" xfId="0" builtinId="0"/>
  </cellStyles>
  <dxfs count="81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topLeftCell="A13" workbookViewId="0">
      <selection activeCell="K41" sqref="K41"/>
    </sheetView>
  </sheetViews>
  <sheetFormatPr defaultRowHeight="12.75"/>
  <cols>
    <col min="1" max="1" width="3.85546875" style="1" customWidth="1"/>
    <col min="2" max="2" width="4" style="1" customWidth="1"/>
    <col min="3" max="12" width="15" style="13" customWidth="1"/>
    <col min="13" max="16384" width="9.140625" style="13"/>
  </cols>
  <sheetData>
    <row r="1" spans="1:17" ht="13.5" thickBot="1"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N1" s="14" t="s">
        <v>42</v>
      </c>
      <c r="O1" s="14" t="s">
        <v>43</v>
      </c>
      <c r="P1" s="14" t="s">
        <v>45</v>
      </c>
      <c r="Q1" s="14" t="s">
        <v>44</v>
      </c>
    </row>
    <row r="2" spans="1:17" s="14" customFormat="1">
      <c r="A2" s="2" t="s">
        <v>74</v>
      </c>
      <c r="B2" s="2">
        <v>60</v>
      </c>
      <c r="C2" s="14" t="s">
        <v>42</v>
      </c>
      <c r="D2" s="14" t="s">
        <v>43</v>
      </c>
      <c r="E2" s="14" t="s">
        <v>42</v>
      </c>
      <c r="F2" s="14" t="s">
        <v>43</v>
      </c>
      <c r="G2" s="14" t="s">
        <v>42</v>
      </c>
      <c r="H2" s="14" t="s">
        <v>44</v>
      </c>
      <c r="I2" s="14" t="s">
        <v>43</v>
      </c>
      <c r="J2" s="14" t="s">
        <v>45</v>
      </c>
      <c r="K2" s="14" t="s">
        <v>45</v>
      </c>
      <c r="L2" s="14" t="s">
        <v>45</v>
      </c>
      <c r="N2" s="14">
        <f>COUNTIF($C2:$L2,"MANA_BURN")</f>
        <v>3</v>
      </c>
      <c r="O2" s="14">
        <f>COUNTIF($C2:$L2,"EVASION")</f>
        <v>3</v>
      </c>
      <c r="P2" s="14">
        <f>COUNTIF($C2:$L2,"IMMOLATION")</f>
        <v>3</v>
      </c>
      <c r="Q2" s="14">
        <f>COUNTIF($C2:$L2,"METAMORPHOSIS")</f>
        <v>1</v>
      </c>
    </row>
    <row r="3" spans="1:17" s="15" customFormat="1">
      <c r="A3" s="4"/>
      <c r="B3" s="4">
        <v>30</v>
      </c>
      <c r="C3" s="15" t="s">
        <v>42</v>
      </c>
      <c r="D3" s="15" t="s">
        <v>45</v>
      </c>
      <c r="E3" s="15" t="s">
        <v>42</v>
      </c>
      <c r="F3" s="15" t="s">
        <v>43</v>
      </c>
      <c r="G3" s="15" t="s">
        <v>42</v>
      </c>
      <c r="H3" s="15" t="s">
        <v>44</v>
      </c>
      <c r="I3" s="15" t="s">
        <v>43</v>
      </c>
      <c r="J3" s="15" t="s">
        <v>43</v>
      </c>
      <c r="K3" s="15" t="s">
        <v>45</v>
      </c>
      <c r="L3" s="15" t="s">
        <v>45</v>
      </c>
      <c r="N3" s="15">
        <f t="shared" ref="N3:N10" si="0">COUNTIF($C3:$L3,"MANA_BURN")</f>
        <v>3</v>
      </c>
      <c r="O3" s="15">
        <f t="shared" ref="O3:O10" si="1">COUNTIF($C3:$L3,"EVASION")</f>
        <v>3</v>
      </c>
      <c r="P3" s="15">
        <f t="shared" ref="P3:P10" si="2">COUNTIF($C3:$L3,"IMMOLATION")</f>
        <v>3</v>
      </c>
      <c r="Q3" s="15">
        <f t="shared" ref="Q3:Q10" si="3">COUNTIF($C3:$L3,"METAMORPHOSIS")</f>
        <v>1</v>
      </c>
    </row>
    <row r="4" spans="1:17" s="15" customFormat="1">
      <c r="A4" s="4"/>
      <c r="B4" s="4">
        <v>10</v>
      </c>
      <c r="C4" s="15" t="s">
        <v>42</v>
      </c>
      <c r="D4" s="15" t="s">
        <v>43</v>
      </c>
      <c r="E4" s="15" t="s">
        <v>42</v>
      </c>
      <c r="F4" s="15" t="s">
        <v>43</v>
      </c>
      <c r="G4" s="15" t="s">
        <v>42</v>
      </c>
      <c r="H4" s="15" t="s">
        <v>44</v>
      </c>
      <c r="I4" s="15" t="s">
        <v>43</v>
      </c>
      <c r="J4" s="15" t="s">
        <v>45</v>
      </c>
      <c r="K4" s="15" t="s">
        <v>45</v>
      </c>
      <c r="L4" s="15" t="s">
        <v>45</v>
      </c>
      <c r="N4" s="15">
        <f t="shared" si="0"/>
        <v>3</v>
      </c>
      <c r="O4" s="15">
        <f t="shared" si="1"/>
        <v>3</v>
      </c>
      <c r="P4" s="15">
        <f t="shared" si="2"/>
        <v>3</v>
      </c>
      <c r="Q4" s="15">
        <f t="shared" si="3"/>
        <v>1</v>
      </c>
    </row>
    <row r="5" spans="1:17" s="16" customFormat="1">
      <c r="A5" s="8" t="s">
        <v>75</v>
      </c>
      <c r="B5" s="8">
        <v>60</v>
      </c>
      <c r="C5" s="16" t="s">
        <v>45</v>
      </c>
      <c r="D5" s="16" t="s">
        <v>42</v>
      </c>
      <c r="E5" s="16" t="s">
        <v>42</v>
      </c>
      <c r="F5" s="16" t="s">
        <v>43</v>
      </c>
      <c r="G5" s="16" t="s">
        <v>42</v>
      </c>
      <c r="H5" s="16" t="s">
        <v>44</v>
      </c>
      <c r="I5" s="16" t="s">
        <v>43</v>
      </c>
      <c r="J5" s="16" t="s">
        <v>43</v>
      </c>
      <c r="K5" s="16" t="s">
        <v>45</v>
      </c>
      <c r="L5" s="16" t="s">
        <v>45</v>
      </c>
      <c r="N5" s="16">
        <f t="shared" si="0"/>
        <v>3</v>
      </c>
      <c r="O5" s="16">
        <f t="shared" si="1"/>
        <v>3</v>
      </c>
      <c r="P5" s="16">
        <f t="shared" si="2"/>
        <v>3</v>
      </c>
      <c r="Q5" s="16">
        <f t="shared" si="3"/>
        <v>1</v>
      </c>
    </row>
    <row r="6" spans="1:17" s="15" customFormat="1">
      <c r="A6" s="4"/>
      <c r="B6" s="4">
        <v>30</v>
      </c>
      <c r="C6" s="15" t="s">
        <v>42</v>
      </c>
      <c r="D6" s="15" t="s">
        <v>43</v>
      </c>
      <c r="E6" s="15" t="s">
        <v>42</v>
      </c>
      <c r="F6" s="15" t="s">
        <v>43</v>
      </c>
      <c r="G6" s="15" t="s">
        <v>42</v>
      </c>
      <c r="H6" s="15" t="s">
        <v>44</v>
      </c>
      <c r="I6" s="15" t="s">
        <v>43</v>
      </c>
      <c r="J6" s="15" t="s">
        <v>45</v>
      </c>
      <c r="K6" s="15" t="s">
        <v>45</v>
      </c>
      <c r="L6" s="15" t="s">
        <v>45</v>
      </c>
      <c r="N6" s="15">
        <f t="shared" si="0"/>
        <v>3</v>
      </c>
      <c r="O6" s="15">
        <f t="shared" si="1"/>
        <v>3</v>
      </c>
      <c r="P6" s="15">
        <f t="shared" si="2"/>
        <v>3</v>
      </c>
      <c r="Q6" s="15">
        <f t="shared" si="3"/>
        <v>1</v>
      </c>
    </row>
    <row r="7" spans="1:17" s="17" customFormat="1">
      <c r="A7" s="9"/>
      <c r="B7" s="9">
        <v>10</v>
      </c>
      <c r="C7" s="17" t="s">
        <v>45</v>
      </c>
      <c r="D7" s="17" t="s">
        <v>42</v>
      </c>
      <c r="E7" s="17" t="s">
        <v>42</v>
      </c>
      <c r="F7" s="17" t="s">
        <v>43</v>
      </c>
      <c r="G7" s="17" t="s">
        <v>42</v>
      </c>
      <c r="H7" s="17" t="s">
        <v>44</v>
      </c>
      <c r="I7" s="17" t="s">
        <v>43</v>
      </c>
      <c r="J7" s="17" t="s">
        <v>43</v>
      </c>
      <c r="K7" s="17" t="s">
        <v>45</v>
      </c>
      <c r="L7" s="17" t="s">
        <v>45</v>
      </c>
      <c r="N7" s="17">
        <f t="shared" si="0"/>
        <v>3</v>
      </c>
      <c r="O7" s="17">
        <f t="shared" si="1"/>
        <v>3</v>
      </c>
      <c r="P7" s="17">
        <f t="shared" si="2"/>
        <v>3</v>
      </c>
      <c r="Q7" s="17">
        <f t="shared" si="3"/>
        <v>1</v>
      </c>
    </row>
    <row r="8" spans="1:17" s="15" customFormat="1">
      <c r="A8" s="4" t="s">
        <v>76</v>
      </c>
      <c r="B8" s="4">
        <v>60</v>
      </c>
      <c r="C8" s="15" t="s">
        <v>45</v>
      </c>
      <c r="D8" s="15" t="s">
        <v>43</v>
      </c>
      <c r="E8" s="15" t="s">
        <v>43</v>
      </c>
      <c r="F8" s="15" t="s">
        <v>42</v>
      </c>
      <c r="G8" s="15" t="s">
        <v>42</v>
      </c>
      <c r="H8" s="15" t="s">
        <v>44</v>
      </c>
      <c r="I8" s="15" t="s">
        <v>42</v>
      </c>
      <c r="J8" s="15" t="s">
        <v>43</v>
      </c>
      <c r="K8" s="15" t="s">
        <v>45</v>
      </c>
      <c r="L8" s="15" t="s">
        <v>45</v>
      </c>
      <c r="N8" s="15">
        <f t="shared" si="0"/>
        <v>3</v>
      </c>
      <c r="O8" s="15">
        <f t="shared" si="1"/>
        <v>3</v>
      </c>
      <c r="P8" s="15">
        <f t="shared" si="2"/>
        <v>3</v>
      </c>
      <c r="Q8" s="15">
        <f t="shared" si="3"/>
        <v>1</v>
      </c>
    </row>
    <row r="9" spans="1:17" s="15" customFormat="1">
      <c r="A9" s="4"/>
      <c r="B9" s="4">
        <v>30</v>
      </c>
      <c r="C9" s="15" t="s">
        <v>42</v>
      </c>
      <c r="D9" s="15" t="s">
        <v>43</v>
      </c>
      <c r="E9" s="15" t="s">
        <v>42</v>
      </c>
      <c r="F9" s="15" t="s">
        <v>43</v>
      </c>
      <c r="G9" s="15" t="s">
        <v>42</v>
      </c>
      <c r="H9" s="15" t="s">
        <v>44</v>
      </c>
      <c r="I9" s="15" t="s">
        <v>43</v>
      </c>
      <c r="J9" s="15" t="s">
        <v>45</v>
      </c>
      <c r="K9" s="15" t="s">
        <v>45</v>
      </c>
      <c r="L9" s="15" t="s">
        <v>45</v>
      </c>
      <c r="N9" s="15">
        <f t="shared" si="0"/>
        <v>3</v>
      </c>
      <c r="O9" s="15">
        <f t="shared" si="1"/>
        <v>3</v>
      </c>
      <c r="P9" s="15">
        <f t="shared" si="2"/>
        <v>3</v>
      </c>
      <c r="Q9" s="15">
        <f t="shared" si="3"/>
        <v>1</v>
      </c>
    </row>
    <row r="10" spans="1:17" s="18" customFormat="1" ht="13.5" thickBot="1">
      <c r="A10" s="6"/>
      <c r="B10" s="6">
        <v>10</v>
      </c>
      <c r="C10" s="18" t="s">
        <v>42</v>
      </c>
      <c r="D10" s="18" t="s">
        <v>43</v>
      </c>
      <c r="E10" s="18" t="s">
        <v>42</v>
      </c>
      <c r="F10" s="18" t="s">
        <v>43</v>
      </c>
      <c r="G10" s="18" t="s">
        <v>42</v>
      </c>
      <c r="H10" s="18" t="s">
        <v>44</v>
      </c>
      <c r="I10" s="18" t="s">
        <v>43</v>
      </c>
      <c r="J10" s="18" t="s">
        <v>45</v>
      </c>
      <c r="K10" s="18" t="s">
        <v>45</v>
      </c>
      <c r="L10" s="18" t="s">
        <v>45</v>
      </c>
      <c r="N10" s="18">
        <f t="shared" si="0"/>
        <v>3</v>
      </c>
      <c r="O10" s="18">
        <f t="shared" si="1"/>
        <v>3</v>
      </c>
      <c r="P10" s="18">
        <f t="shared" si="2"/>
        <v>3</v>
      </c>
      <c r="Q10" s="18">
        <f t="shared" si="3"/>
        <v>1</v>
      </c>
    </row>
    <row r="11" spans="1:17" s="19" customFormat="1" ht="13.5" thickBot="1">
      <c r="A11" s="11"/>
      <c r="B11" s="11"/>
      <c r="N11" s="19" t="s">
        <v>46</v>
      </c>
      <c r="O11" s="19" t="s">
        <v>47</v>
      </c>
      <c r="P11" s="19" t="s">
        <v>49</v>
      </c>
      <c r="Q11" s="19" t="s">
        <v>48</v>
      </c>
    </row>
    <row r="12" spans="1:17">
      <c r="A12" s="1" t="s">
        <v>74</v>
      </c>
      <c r="B12" s="1">
        <v>60</v>
      </c>
      <c r="C12" s="14" t="s">
        <v>46</v>
      </c>
      <c r="D12" s="14" t="s">
        <v>49</v>
      </c>
      <c r="E12" s="14" t="s">
        <v>46</v>
      </c>
      <c r="F12" s="14" t="s">
        <v>47</v>
      </c>
      <c r="G12" s="14" t="s">
        <v>46</v>
      </c>
      <c r="H12" s="14" t="s">
        <v>48</v>
      </c>
      <c r="I12" s="14" t="s">
        <v>47</v>
      </c>
      <c r="J12" s="14" t="s">
        <v>47</v>
      </c>
      <c r="K12" s="14" t="s">
        <v>49</v>
      </c>
      <c r="L12" s="14" t="s">
        <v>49</v>
      </c>
      <c r="N12" s="15">
        <f>COUNTIF($C12:$L12,"ENT_ROOTS")</f>
        <v>3</v>
      </c>
      <c r="O12" s="15">
        <f>COUNTIF($C12:$L12,"FORCE_NATURE")</f>
        <v>3</v>
      </c>
      <c r="P12" s="15">
        <f>COUNTIF($C12:$L12,"THORNS_AURA")</f>
        <v>3</v>
      </c>
      <c r="Q12" s="15">
        <f>COUNTIF($C12:$L12,"TRANQUILITY")</f>
        <v>1</v>
      </c>
    </row>
    <row r="13" spans="1:17">
      <c r="B13" s="1">
        <v>30</v>
      </c>
      <c r="C13" s="15" t="s">
        <v>47</v>
      </c>
      <c r="D13" s="15" t="s">
        <v>46</v>
      </c>
      <c r="E13" s="15" t="s">
        <v>46</v>
      </c>
      <c r="F13" s="15" t="s">
        <v>49</v>
      </c>
      <c r="G13" s="15" t="s">
        <v>46</v>
      </c>
      <c r="H13" s="15" t="s">
        <v>48</v>
      </c>
      <c r="I13" s="15" t="s">
        <v>49</v>
      </c>
      <c r="J13" s="15" t="s">
        <v>49</v>
      </c>
      <c r="K13" s="15" t="s">
        <v>47</v>
      </c>
      <c r="L13" s="15" t="s">
        <v>47</v>
      </c>
      <c r="N13" s="15">
        <f t="shared" ref="N13:N20" si="4">COUNTIF($C13:$L13,"ENT_ROOTS")</f>
        <v>3</v>
      </c>
      <c r="O13" s="15">
        <f t="shared" ref="O13:O20" si="5">COUNTIF($C13:$L13,"FORCE_NATURE")</f>
        <v>3</v>
      </c>
      <c r="P13" s="15">
        <f t="shared" ref="P13:P20" si="6">COUNTIF($C13:$L13,"THORNS_AURA")</f>
        <v>3</v>
      </c>
      <c r="Q13" s="15">
        <f t="shared" ref="Q13:Q20" si="7">COUNTIF($C13:$L13,"TRANQUILITY")</f>
        <v>1</v>
      </c>
    </row>
    <row r="14" spans="1:17">
      <c r="B14" s="1">
        <v>10</v>
      </c>
      <c r="C14" s="15" t="s">
        <v>47</v>
      </c>
      <c r="D14" s="15" t="s">
        <v>46</v>
      </c>
      <c r="E14" s="15" t="s">
        <v>47</v>
      </c>
      <c r="F14" s="15" t="s">
        <v>46</v>
      </c>
      <c r="G14" s="15" t="s">
        <v>47</v>
      </c>
      <c r="H14" s="15" t="s">
        <v>48</v>
      </c>
      <c r="I14" s="15" t="s">
        <v>46</v>
      </c>
      <c r="J14" s="15" t="s">
        <v>49</v>
      </c>
      <c r="K14" s="15" t="s">
        <v>49</v>
      </c>
      <c r="L14" s="15" t="s">
        <v>49</v>
      </c>
      <c r="N14" s="15">
        <f t="shared" si="4"/>
        <v>3</v>
      </c>
      <c r="O14" s="15">
        <f t="shared" si="5"/>
        <v>3</v>
      </c>
      <c r="P14" s="15">
        <f t="shared" si="6"/>
        <v>3</v>
      </c>
      <c r="Q14" s="15">
        <f t="shared" si="7"/>
        <v>1</v>
      </c>
    </row>
    <row r="15" spans="1:17" s="16" customFormat="1">
      <c r="A15" s="8" t="s">
        <v>75</v>
      </c>
      <c r="B15" s="8">
        <v>60</v>
      </c>
      <c r="C15" s="16" t="s">
        <v>46</v>
      </c>
      <c r="D15" s="16" t="s">
        <v>49</v>
      </c>
      <c r="E15" s="16" t="s">
        <v>46</v>
      </c>
      <c r="F15" s="16" t="s">
        <v>49</v>
      </c>
      <c r="G15" s="16" t="s">
        <v>46</v>
      </c>
      <c r="H15" s="16" t="s">
        <v>48</v>
      </c>
      <c r="I15" s="16" t="s">
        <v>49</v>
      </c>
      <c r="J15" s="16" t="s">
        <v>47</v>
      </c>
      <c r="K15" s="16" t="s">
        <v>47</v>
      </c>
      <c r="L15" s="16" t="s">
        <v>47</v>
      </c>
      <c r="N15" s="16">
        <f t="shared" si="4"/>
        <v>3</v>
      </c>
      <c r="O15" s="16">
        <f t="shared" si="5"/>
        <v>3</v>
      </c>
      <c r="P15" s="16">
        <f t="shared" si="6"/>
        <v>3</v>
      </c>
      <c r="Q15" s="16">
        <f t="shared" si="7"/>
        <v>1</v>
      </c>
    </row>
    <row r="16" spans="1:17" s="15" customFormat="1">
      <c r="A16" s="4"/>
      <c r="B16" s="4">
        <v>30</v>
      </c>
      <c r="C16" s="15" t="s">
        <v>49</v>
      </c>
      <c r="D16" s="15" t="s">
        <v>46</v>
      </c>
      <c r="E16" s="15" t="s">
        <v>46</v>
      </c>
      <c r="F16" s="15" t="s">
        <v>49</v>
      </c>
      <c r="G16" s="15" t="s">
        <v>46</v>
      </c>
      <c r="H16" s="15" t="s">
        <v>48</v>
      </c>
      <c r="I16" s="15" t="s">
        <v>49</v>
      </c>
      <c r="J16" s="15" t="s">
        <v>47</v>
      </c>
      <c r="K16" s="15" t="s">
        <v>47</v>
      </c>
      <c r="L16" s="15" t="s">
        <v>47</v>
      </c>
      <c r="N16" s="15">
        <f t="shared" si="4"/>
        <v>3</v>
      </c>
      <c r="O16" s="15">
        <f t="shared" si="5"/>
        <v>3</v>
      </c>
      <c r="P16" s="15">
        <f t="shared" si="6"/>
        <v>3</v>
      </c>
      <c r="Q16" s="15">
        <f t="shared" si="7"/>
        <v>1</v>
      </c>
    </row>
    <row r="17" spans="1:18" s="17" customFormat="1">
      <c r="A17" s="9"/>
      <c r="B17" s="9">
        <v>10</v>
      </c>
      <c r="C17" s="17" t="s">
        <v>49</v>
      </c>
      <c r="D17" s="17" t="s">
        <v>46</v>
      </c>
      <c r="E17" s="17" t="s">
        <v>46</v>
      </c>
      <c r="F17" s="17" t="s">
        <v>49</v>
      </c>
      <c r="G17" s="17" t="s">
        <v>46</v>
      </c>
      <c r="H17" s="17" t="s">
        <v>48</v>
      </c>
      <c r="I17" s="17" t="s">
        <v>49</v>
      </c>
      <c r="J17" s="17" t="s">
        <v>47</v>
      </c>
      <c r="K17" s="17" t="s">
        <v>47</v>
      </c>
      <c r="L17" s="17" t="s">
        <v>47</v>
      </c>
      <c r="N17" s="17">
        <f t="shared" si="4"/>
        <v>3</v>
      </c>
      <c r="O17" s="17">
        <f t="shared" si="5"/>
        <v>3</v>
      </c>
      <c r="P17" s="17">
        <f t="shared" si="6"/>
        <v>3</v>
      </c>
      <c r="Q17" s="17">
        <f t="shared" si="7"/>
        <v>1</v>
      </c>
    </row>
    <row r="18" spans="1:18">
      <c r="A18" s="1" t="s">
        <v>76</v>
      </c>
      <c r="B18" s="1">
        <v>60</v>
      </c>
      <c r="C18" s="15" t="s">
        <v>46</v>
      </c>
      <c r="D18" s="15" t="s">
        <v>49</v>
      </c>
      <c r="E18" s="15" t="s">
        <v>46</v>
      </c>
      <c r="F18" s="15" t="s">
        <v>49</v>
      </c>
      <c r="G18" s="15" t="s">
        <v>46</v>
      </c>
      <c r="H18" s="15" t="s">
        <v>48</v>
      </c>
      <c r="I18" s="15" t="s">
        <v>49</v>
      </c>
      <c r="J18" s="15" t="s">
        <v>47</v>
      </c>
      <c r="K18" s="15" t="s">
        <v>47</v>
      </c>
      <c r="L18" s="15" t="s">
        <v>47</v>
      </c>
      <c r="N18" s="15">
        <f t="shared" si="4"/>
        <v>3</v>
      </c>
      <c r="O18" s="15">
        <f t="shared" si="5"/>
        <v>3</v>
      </c>
      <c r="P18" s="15">
        <f t="shared" si="6"/>
        <v>3</v>
      </c>
      <c r="Q18" s="15">
        <f t="shared" si="7"/>
        <v>1</v>
      </c>
    </row>
    <row r="19" spans="1:18">
      <c r="B19" s="1">
        <v>30</v>
      </c>
      <c r="C19" s="15" t="s">
        <v>49</v>
      </c>
      <c r="D19" s="15" t="s">
        <v>46</v>
      </c>
      <c r="E19" s="15" t="s">
        <v>46</v>
      </c>
      <c r="F19" s="15" t="s">
        <v>49</v>
      </c>
      <c r="G19" s="15" t="s">
        <v>46</v>
      </c>
      <c r="H19" s="15" t="s">
        <v>48</v>
      </c>
      <c r="I19" s="15" t="s">
        <v>49</v>
      </c>
      <c r="J19" s="15" t="s">
        <v>47</v>
      </c>
      <c r="K19" s="15" t="s">
        <v>47</v>
      </c>
      <c r="L19" s="15" t="s">
        <v>47</v>
      </c>
      <c r="N19" s="15">
        <f t="shared" si="4"/>
        <v>3</v>
      </c>
      <c r="O19" s="15">
        <f t="shared" si="5"/>
        <v>3</v>
      </c>
      <c r="P19" s="15">
        <f t="shared" si="6"/>
        <v>3</v>
      </c>
      <c r="Q19" s="15">
        <f t="shared" si="7"/>
        <v>1</v>
      </c>
    </row>
    <row r="20" spans="1:18" ht="13.5" thickBot="1">
      <c r="B20" s="1">
        <v>10</v>
      </c>
      <c r="C20" s="18" t="s">
        <v>46</v>
      </c>
      <c r="D20" s="18" t="s">
        <v>49</v>
      </c>
      <c r="E20" s="18" t="s">
        <v>46</v>
      </c>
      <c r="F20" s="18" t="s">
        <v>49</v>
      </c>
      <c r="G20" s="18" t="s">
        <v>46</v>
      </c>
      <c r="H20" s="18" t="s">
        <v>48</v>
      </c>
      <c r="I20" s="18" t="s">
        <v>49</v>
      </c>
      <c r="J20" s="18" t="s">
        <v>47</v>
      </c>
      <c r="K20" s="18" t="s">
        <v>47</v>
      </c>
      <c r="L20" s="18" t="s">
        <v>47</v>
      </c>
      <c r="N20" s="15">
        <f t="shared" si="4"/>
        <v>3</v>
      </c>
      <c r="O20" s="15">
        <f t="shared" si="5"/>
        <v>3</v>
      </c>
      <c r="P20" s="15">
        <f t="shared" si="6"/>
        <v>3</v>
      </c>
      <c r="Q20" s="15">
        <f t="shared" si="7"/>
        <v>1</v>
      </c>
    </row>
    <row r="21" spans="1:18" s="19" customFormat="1" ht="13.5" thickBot="1">
      <c r="A21" s="11"/>
      <c r="B21" s="11"/>
      <c r="N21" s="19" t="s">
        <v>53</v>
      </c>
      <c r="O21" s="19" t="s">
        <v>50</v>
      </c>
      <c r="P21" s="19" t="s">
        <v>51</v>
      </c>
      <c r="Q21" s="19" t="s">
        <v>52</v>
      </c>
    </row>
    <row r="22" spans="1:18" s="14" customFormat="1">
      <c r="A22" s="2" t="s">
        <v>74</v>
      </c>
      <c r="B22" s="2">
        <v>60</v>
      </c>
      <c r="C22" s="14" t="s">
        <v>50</v>
      </c>
      <c r="D22" s="14" t="s">
        <v>51</v>
      </c>
      <c r="E22" s="14" t="s">
        <v>50</v>
      </c>
      <c r="F22" s="14" t="s">
        <v>51</v>
      </c>
      <c r="G22" s="14" t="s">
        <v>50</v>
      </c>
      <c r="H22" s="14" t="s">
        <v>52</v>
      </c>
      <c r="I22" s="14" t="s">
        <v>51</v>
      </c>
      <c r="J22" s="14" t="s">
        <v>53</v>
      </c>
      <c r="K22" s="14" t="s">
        <v>53</v>
      </c>
      <c r="L22" s="14" t="s">
        <v>53</v>
      </c>
      <c r="M22" s="15"/>
      <c r="N22" s="15">
        <f>COUNTIF($C22:$L22,"SCOUT")</f>
        <v>3</v>
      </c>
      <c r="O22" s="15">
        <f>COUNTIF($C22:$L22,"SEARING_ARROWS")</f>
        <v>3</v>
      </c>
      <c r="P22" s="15">
        <f>COUNTIF($C22:$L22,"TRUESHOT")</f>
        <v>3</v>
      </c>
      <c r="Q22" s="15">
        <f>COUNTIF($C22:$L22,"STARFALL")</f>
        <v>1</v>
      </c>
      <c r="R22" s="15"/>
    </row>
    <row r="23" spans="1:18" s="15" customFormat="1">
      <c r="A23" s="4"/>
      <c r="B23" s="4">
        <v>30</v>
      </c>
      <c r="C23" s="15" t="s">
        <v>50</v>
      </c>
      <c r="D23" s="15" t="s">
        <v>51</v>
      </c>
      <c r="E23" s="15" t="s">
        <v>50</v>
      </c>
      <c r="F23" s="15" t="s">
        <v>51</v>
      </c>
      <c r="G23" s="15" t="s">
        <v>50</v>
      </c>
      <c r="H23" s="15" t="s">
        <v>52</v>
      </c>
      <c r="I23" s="15" t="s">
        <v>51</v>
      </c>
      <c r="J23" s="15" t="s">
        <v>53</v>
      </c>
      <c r="K23" s="15" t="s">
        <v>53</v>
      </c>
      <c r="L23" s="15" t="s">
        <v>53</v>
      </c>
      <c r="N23" s="15">
        <f t="shared" ref="N23:N30" si="8">COUNTIF($C23:$L23,"SCOUT")</f>
        <v>3</v>
      </c>
      <c r="O23" s="15">
        <f t="shared" ref="O23:O30" si="9">COUNTIF($C23:$L23,"SEARING_ARROWS")</f>
        <v>3</v>
      </c>
      <c r="P23" s="15">
        <f t="shared" ref="P23:P30" si="10">COUNTIF($C23:$L23,"TRUESHOT")</f>
        <v>3</v>
      </c>
      <c r="Q23" s="15">
        <f t="shared" ref="Q23:Q30" si="11">COUNTIF($C23:$L23,"STARFALL")</f>
        <v>1</v>
      </c>
    </row>
    <row r="24" spans="1:18" s="15" customFormat="1">
      <c r="A24" s="4"/>
      <c r="B24" s="4">
        <v>10</v>
      </c>
      <c r="C24" s="15" t="s">
        <v>51</v>
      </c>
      <c r="D24" s="15" t="s">
        <v>50</v>
      </c>
      <c r="E24" s="15" t="s">
        <v>51</v>
      </c>
      <c r="F24" s="15" t="s">
        <v>50</v>
      </c>
      <c r="G24" s="15" t="s">
        <v>51</v>
      </c>
      <c r="H24" s="15" t="s">
        <v>52</v>
      </c>
      <c r="I24" s="15" t="s">
        <v>50</v>
      </c>
      <c r="J24" s="15" t="s">
        <v>53</v>
      </c>
      <c r="K24" s="15" t="s">
        <v>53</v>
      </c>
      <c r="L24" s="15" t="s">
        <v>53</v>
      </c>
      <c r="N24" s="15">
        <f t="shared" si="8"/>
        <v>3</v>
      </c>
      <c r="O24" s="15">
        <f t="shared" si="9"/>
        <v>3</v>
      </c>
      <c r="P24" s="15">
        <f t="shared" si="10"/>
        <v>3</v>
      </c>
      <c r="Q24" s="15">
        <f t="shared" si="11"/>
        <v>1</v>
      </c>
    </row>
    <row r="25" spans="1:18" s="16" customFormat="1">
      <c r="A25" s="8" t="s">
        <v>75</v>
      </c>
      <c r="B25" s="8">
        <v>60</v>
      </c>
      <c r="C25" s="16" t="s">
        <v>51</v>
      </c>
      <c r="D25" s="16" t="s">
        <v>50</v>
      </c>
      <c r="E25" s="16" t="s">
        <v>51</v>
      </c>
      <c r="F25" s="16" t="s">
        <v>50</v>
      </c>
      <c r="G25" s="16" t="s">
        <v>51</v>
      </c>
      <c r="H25" s="16" t="s">
        <v>52</v>
      </c>
      <c r="I25" s="16" t="s">
        <v>50</v>
      </c>
      <c r="J25" s="16" t="s">
        <v>53</v>
      </c>
      <c r="K25" s="16" t="s">
        <v>53</v>
      </c>
      <c r="L25" s="16" t="s">
        <v>53</v>
      </c>
      <c r="N25" s="16">
        <f t="shared" si="8"/>
        <v>3</v>
      </c>
      <c r="O25" s="16">
        <f t="shared" si="9"/>
        <v>3</v>
      </c>
      <c r="P25" s="16">
        <f t="shared" si="10"/>
        <v>3</v>
      </c>
      <c r="Q25" s="16">
        <f t="shared" si="11"/>
        <v>1</v>
      </c>
    </row>
    <row r="26" spans="1:18" s="15" customFormat="1">
      <c r="A26" s="4"/>
      <c r="B26" s="4">
        <v>30</v>
      </c>
      <c r="C26" s="15" t="s">
        <v>51</v>
      </c>
      <c r="D26" s="15" t="s">
        <v>50</v>
      </c>
      <c r="E26" s="15" t="s">
        <v>51</v>
      </c>
      <c r="F26" s="15" t="s">
        <v>50</v>
      </c>
      <c r="G26" s="15" t="s">
        <v>51</v>
      </c>
      <c r="H26" s="15" t="s">
        <v>52</v>
      </c>
      <c r="I26" s="15" t="s">
        <v>50</v>
      </c>
      <c r="J26" s="15" t="s">
        <v>53</v>
      </c>
      <c r="K26" s="15" t="s">
        <v>53</v>
      </c>
      <c r="L26" s="15" t="s">
        <v>53</v>
      </c>
      <c r="N26" s="15">
        <f t="shared" si="8"/>
        <v>3</v>
      </c>
      <c r="O26" s="15">
        <f t="shared" si="9"/>
        <v>3</v>
      </c>
      <c r="P26" s="15">
        <f t="shared" si="10"/>
        <v>3</v>
      </c>
      <c r="Q26" s="15">
        <f t="shared" si="11"/>
        <v>1</v>
      </c>
    </row>
    <row r="27" spans="1:18" s="17" customFormat="1">
      <c r="A27" s="9"/>
      <c r="B27" s="9">
        <v>10</v>
      </c>
      <c r="C27" s="17" t="s">
        <v>50</v>
      </c>
      <c r="D27" s="17" t="s">
        <v>51</v>
      </c>
      <c r="E27" s="17" t="s">
        <v>50</v>
      </c>
      <c r="F27" s="17" t="s">
        <v>51</v>
      </c>
      <c r="G27" s="17" t="s">
        <v>50</v>
      </c>
      <c r="H27" s="17" t="s">
        <v>52</v>
      </c>
      <c r="I27" s="17" t="s">
        <v>51</v>
      </c>
      <c r="J27" s="17" t="s">
        <v>53</v>
      </c>
      <c r="K27" s="17" t="s">
        <v>53</v>
      </c>
      <c r="L27" s="17" t="s">
        <v>53</v>
      </c>
      <c r="N27" s="17">
        <f t="shared" si="8"/>
        <v>3</v>
      </c>
      <c r="O27" s="17">
        <f t="shared" si="9"/>
        <v>3</v>
      </c>
      <c r="P27" s="17">
        <f t="shared" si="10"/>
        <v>3</v>
      </c>
      <c r="Q27" s="17">
        <f t="shared" si="11"/>
        <v>1</v>
      </c>
    </row>
    <row r="28" spans="1:18" s="15" customFormat="1">
      <c r="A28" s="4" t="s">
        <v>76</v>
      </c>
      <c r="B28" s="4">
        <v>60</v>
      </c>
      <c r="C28" s="15" t="s">
        <v>51</v>
      </c>
      <c r="D28" s="15" t="s">
        <v>50</v>
      </c>
      <c r="E28" s="15" t="s">
        <v>51</v>
      </c>
      <c r="F28" s="15" t="s">
        <v>50</v>
      </c>
      <c r="G28" s="15" t="s">
        <v>51</v>
      </c>
      <c r="H28" s="15" t="s">
        <v>52</v>
      </c>
      <c r="I28" s="15" t="s">
        <v>50</v>
      </c>
      <c r="J28" s="15" t="s">
        <v>53</v>
      </c>
      <c r="K28" s="15" t="s">
        <v>53</v>
      </c>
      <c r="L28" s="15" t="s">
        <v>53</v>
      </c>
      <c r="N28" s="15">
        <f t="shared" si="8"/>
        <v>3</v>
      </c>
      <c r="O28" s="15">
        <f t="shared" si="9"/>
        <v>3</v>
      </c>
      <c r="P28" s="15">
        <f t="shared" si="10"/>
        <v>3</v>
      </c>
      <c r="Q28" s="15">
        <f t="shared" si="11"/>
        <v>1</v>
      </c>
    </row>
    <row r="29" spans="1:18" s="15" customFormat="1">
      <c r="A29" s="4"/>
      <c r="B29" s="4">
        <v>30</v>
      </c>
      <c r="C29" s="15" t="s">
        <v>51</v>
      </c>
      <c r="D29" s="15" t="s">
        <v>50</v>
      </c>
      <c r="E29" s="15" t="s">
        <v>51</v>
      </c>
      <c r="F29" s="15" t="s">
        <v>50</v>
      </c>
      <c r="G29" s="15" t="s">
        <v>51</v>
      </c>
      <c r="H29" s="15" t="s">
        <v>52</v>
      </c>
      <c r="I29" s="15" t="s">
        <v>50</v>
      </c>
      <c r="J29" s="15" t="s">
        <v>53</v>
      </c>
      <c r="K29" s="15" t="s">
        <v>53</v>
      </c>
      <c r="L29" s="15" t="s">
        <v>53</v>
      </c>
      <c r="N29" s="15">
        <f t="shared" si="8"/>
        <v>3</v>
      </c>
      <c r="O29" s="15">
        <f t="shared" si="9"/>
        <v>3</v>
      </c>
      <c r="P29" s="15">
        <f t="shared" si="10"/>
        <v>3</v>
      </c>
      <c r="Q29" s="15">
        <f t="shared" si="11"/>
        <v>1</v>
      </c>
    </row>
    <row r="30" spans="1:18" s="18" customFormat="1" ht="13.5" thickBot="1">
      <c r="A30" s="6"/>
      <c r="B30" s="6">
        <v>10</v>
      </c>
      <c r="C30" s="18" t="s">
        <v>50</v>
      </c>
      <c r="D30" s="18" t="s">
        <v>51</v>
      </c>
      <c r="E30" s="18" t="s">
        <v>51</v>
      </c>
      <c r="F30" s="18" t="s">
        <v>50</v>
      </c>
      <c r="G30" s="18" t="s">
        <v>51</v>
      </c>
      <c r="H30" s="18" t="s">
        <v>52</v>
      </c>
      <c r="I30" s="18" t="s">
        <v>50</v>
      </c>
      <c r="J30" s="18" t="s">
        <v>53</v>
      </c>
      <c r="K30" s="18" t="s">
        <v>53</v>
      </c>
      <c r="L30" s="18" t="s">
        <v>53</v>
      </c>
      <c r="N30" s="18">
        <f t="shared" si="8"/>
        <v>3</v>
      </c>
      <c r="O30" s="18">
        <f t="shared" si="9"/>
        <v>3</v>
      </c>
      <c r="P30" s="18">
        <f t="shared" si="10"/>
        <v>3</v>
      </c>
      <c r="Q30" s="18">
        <f t="shared" si="11"/>
        <v>1</v>
      </c>
    </row>
    <row r="31" spans="1:18" s="19" customFormat="1" ht="13.5" thickBot="1">
      <c r="A31" s="11"/>
      <c r="B31" s="11"/>
      <c r="N31" s="19" t="s">
        <v>54</v>
      </c>
      <c r="O31" s="19" t="s">
        <v>57</v>
      </c>
      <c r="P31" s="19" t="s">
        <v>55</v>
      </c>
      <c r="Q31" s="19" t="s">
        <v>56</v>
      </c>
    </row>
    <row r="32" spans="1:18">
      <c r="A32" s="1" t="s">
        <v>74</v>
      </c>
      <c r="B32" s="1">
        <v>60</v>
      </c>
      <c r="C32" s="14" t="s">
        <v>54</v>
      </c>
      <c r="D32" s="14" t="s">
        <v>55</v>
      </c>
      <c r="E32" s="14" t="s">
        <v>54</v>
      </c>
      <c r="F32" s="14" t="s">
        <v>55</v>
      </c>
      <c r="G32" s="14" t="s">
        <v>54</v>
      </c>
      <c r="H32" s="14" t="s">
        <v>56</v>
      </c>
      <c r="I32" s="14" t="s">
        <v>55</v>
      </c>
      <c r="J32" s="14" t="s">
        <v>57</v>
      </c>
      <c r="K32" s="14" t="s">
        <v>57</v>
      </c>
      <c r="L32" s="14" t="s">
        <v>57</v>
      </c>
      <c r="N32" s="15">
        <f>COUNTIF($C32:$L32,"SHADOW_TOUCH")</f>
        <v>3</v>
      </c>
      <c r="O32" s="15">
        <f>COUNTIF($C32:$L32,"BLINK")</f>
        <v>3</v>
      </c>
      <c r="P32" s="15">
        <f>COUNTIF($C32:$L32,"FAN_KNIVES")</f>
        <v>3</v>
      </c>
      <c r="Q32" s="15">
        <f>COUNTIF($C32:$L32,"VENGEANCE")</f>
        <v>1</v>
      </c>
    </row>
    <row r="33" spans="1:17">
      <c r="B33" s="1">
        <v>30</v>
      </c>
      <c r="C33" s="15" t="s">
        <v>54</v>
      </c>
      <c r="D33" s="15" t="s">
        <v>57</v>
      </c>
      <c r="E33" s="15" t="s">
        <v>55</v>
      </c>
      <c r="F33" s="15" t="s">
        <v>54</v>
      </c>
      <c r="G33" s="15" t="s">
        <v>57</v>
      </c>
      <c r="H33" s="15" t="s">
        <v>56</v>
      </c>
      <c r="I33" s="15" t="s">
        <v>54</v>
      </c>
      <c r="J33" s="15" t="s">
        <v>55</v>
      </c>
      <c r="K33" s="15" t="s">
        <v>55</v>
      </c>
      <c r="L33" s="30" t="s">
        <v>57</v>
      </c>
      <c r="N33" s="13">
        <f t="shared" ref="N33:N40" si="12">COUNTIF($C33:$L33,"SHADOW_TOUCH")</f>
        <v>3</v>
      </c>
      <c r="O33" s="13">
        <f t="shared" ref="O33:O40" si="13">COUNTIF($C33:$L33,"BLINK")</f>
        <v>3</v>
      </c>
      <c r="P33" s="13">
        <f t="shared" ref="P33:P40" si="14">COUNTIF($C33:$L33,"FAN_KNIVES")</f>
        <v>3</v>
      </c>
      <c r="Q33" s="13">
        <f t="shared" ref="Q33:Q40" si="15">COUNTIF($C33:$L33,"VENGEANCE")</f>
        <v>1</v>
      </c>
    </row>
    <row r="34" spans="1:17">
      <c r="B34" s="1">
        <v>10</v>
      </c>
      <c r="C34" s="15" t="s">
        <v>55</v>
      </c>
      <c r="D34" s="15" t="s">
        <v>54</v>
      </c>
      <c r="E34" s="15" t="s">
        <v>55</v>
      </c>
      <c r="F34" s="15" t="s">
        <v>57</v>
      </c>
      <c r="G34" s="15" t="s">
        <v>55</v>
      </c>
      <c r="H34" s="15" t="s">
        <v>56</v>
      </c>
      <c r="I34" s="15" t="s">
        <v>57</v>
      </c>
      <c r="J34" s="15" t="s">
        <v>54</v>
      </c>
      <c r="K34" s="15" t="s">
        <v>54</v>
      </c>
      <c r="L34" s="15" t="s">
        <v>57</v>
      </c>
      <c r="N34" s="13">
        <f t="shared" si="12"/>
        <v>3</v>
      </c>
      <c r="O34" s="13">
        <f t="shared" si="13"/>
        <v>3</v>
      </c>
      <c r="P34" s="13">
        <f t="shared" si="14"/>
        <v>3</v>
      </c>
      <c r="Q34" s="13">
        <f t="shared" si="15"/>
        <v>1</v>
      </c>
    </row>
    <row r="35" spans="1:17" s="16" customFormat="1">
      <c r="A35" s="8" t="s">
        <v>75</v>
      </c>
      <c r="B35" s="8">
        <v>60</v>
      </c>
      <c r="C35" s="16" t="s">
        <v>54</v>
      </c>
      <c r="D35" s="16" t="s">
        <v>55</v>
      </c>
      <c r="E35" s="16" t="s">
        <v>54</v>
      </c>
      <c r="F35" s="16" t="s">
        <v>55</v>
      </c>
      <c r="G35" s="16" t="s">
        <v>54</v>
      </c>
      <c r="H35" s="16" t="s">
        <v>56</v>
      </c>
      <c r="I35" s="16" t="s">
        <v>55</v>
      </c>
      <c r="J35" s="16" t="s">
        <v>57</v>
      </c>
      <c r="K35" s="16" t="s">
        <v>57</v>
      </c>
      <c r="L35" s="16" t="s">
        <v>57</v>
      </c>
      <c r="N35" s="16">
        <f t="shared" si="12"/>
        <v>3</v>
      </c>
      <c r="O35" s="16">
        <f t="shared" si="13"/>
        <v>3</v>
      </c>
      <c r="P35" s="16">
        <f t="shared" si="14"/>
        <v>3</v>
      </c>
      <c r="Q35" s="16">
        <f t="shared" si="15"/>
        <v>1</v>
      </c>
    </row>
    <row r="36" spans="1:17" s="15" customFormat="1">
      <c r="A36" s="4"/>
      <c r="B36" s="4">
        <v>30</v>
      </c>
      <c r="C36" s="15" t="s">
        <v>54</v>
      </c>
      <c r="D36" s="15" t="s">
        <v>57</v>
      </c>
      <c r="E36" s="15" t="s">
        <v>55</v>
      </c>
      <c r="F36" s="15" t="s">
        <v>54</v>
      </c>
      <c r="G36" s="15" t="s">
        <v>57</v>
      </c>
      <c r="H36" s="15" t="s">
        <v>56</v>
      </c>
      <c r="I36" s="15" t="s">
        <v>54</v>
      </c>
      <c r="J36" s="15" t="s">
        <v>55</v>
      </c>
      <c r="K36" s="15" t="s">
        <v>55</v>
      </c>
      <c r="L36" s="15" t="s">
        <v>57</v>
      </c>
      <c r="N36" s="15">
        <f t="shared" si="12"/>
        <v>3</v>
      </c>
      <c r="O36" s="15">
        <f t="shared" si="13"/>
        <v>3</v>
      </c>
      <c r="P36" s="15">
        <f t="shared" si="14"/>
        <v>3</v>
      </c>
      <c r="Q36" s="15">
        <f t="shared" si="15"/>
        <v>1</v>
      </c>
    </row>
    <row r="37" spans="1:17" s="17" customFormat="1">
      <c r="A37" s="9"/>
      <c r="B37" s="9">
        <v>10</v>
      </c>
      <c r="C37" s="17" t="s">
        <v>55</v>
      </c>
      <c r="D37" s="17" t="s">
        <v>54</v>
      </c>
      <c r="E37" s="17" t="s">
        <v>55</v>
      </c>
      <c r="F37" s="17" t="s">
        <v>57</v>
      </c>
      <c r="G37" s="17" t="s">
        <v>55</v>
      </c>
      <c r="H37" s="17" t="s">
        <v>56</v>
      </c>
      <c r="I37" s="17" t="s">
        <v>57</v>
      </c>
      <c r="J37" s="17" t="s">
        <v>54</v>
      </c>
      <c r="K37" s="17" t="s">
        <v>54</v>
      </c>
      <c r="L37" s="17" t="s">
        <v>57</v>
      </c>
      <c r="N37" s="17">
        <f t="shared" si="12"/>
        <v>3</v>
      </c>
      <c r="O37" s="17">
        <f t="shared" si="13"/>
        <v>3</v>
      </c>
      <c r="P37" s="17">
        <f t="shared" si="14"/>
        <v>3</v>
      </c>
      <c r="Q37" s="17">
        <f t="shared" si="15"/>
        <v>1</v>
      </c>
    </row>
    <row r="38" spans="1:17">
      <c r="A38" s="1" t="s">
        <v>76</v>
      </c>
      <c r="B38" s="1">
        <v>60</v>
      </c>
      <c r="C38" s="15" t="s">
        <v>55</v>
      </c>
      <c r="D38" s="15" t="s">
        <v>57</v>
      </c>
      <c r="E38" s="15" t="s">
        <v>55</v>
      </c>
      <c r="F38" s="15" t="s">
        <v>57</v>
      </c>
      <c r="G38" s="15" t="s">
        <v>55</v>
      </c>
      <c r="H38" s="15" t="s">
        <v>56</v>
      </c>
      <c r="I38" s="15" t="s">
        <v>54</v>
      </c>
      <c r="J38" s="15" t="s">
        <v>57</v>
      </c>
      <c r="K38" s="15" t="s">
        <v>54</v>
      </c>
      <c r="L38" s="15" t="s">
        <v>54</v>
      </c>
      <c r="N38" s="13">
        <f t="shared" si="12"/>
        <v>3</v>
      </c>
      <c r="O38" s="13">
        <f t="shared" si="13"/>
        <v>3</v>
      </c>
      <c r="P38" s="13">
        <f t="shared" si="14"/>
        <v>3</v>
      </c>
      <c r="Q38" s="13">
        <f t="shared" si="15"/>
        <v>1</v>
      </c>
    </row>
    <row r="39" spans="1:17">
      <c r="B39" s="1">
        <v>30</v>
      </c>
      <c r="C39" s="15" t="s">
        <v>54</v>
      </c>
      <c r="D39" s="15" t="s">
        <v>55</v>
      </c>
      <c r="E39" s="15" t="s">
        <v>54</v>
      </c>
      <c r="F39" s="15" t="s">
        <v>55</v>
      </c>
      <c r="G39" s="15" t="s">
        <v>57</v>
      </c>
      <c r="H39" s="15" t="s">
        <v>56</v>
      </c>
      <c r="I39" s="15" t="s">
        <v>55</v>
      </c>
      <c r="J39" s="15" t="s">
        <v>54</v>
      </c>
      <c r="K39" s="15" t="s">
        <v>57</v>
      </c>
      <c r="L39" s="15" t="s">
        <v>57</v>
      </c>
      <c r="N39" s="13">
        <f t="shared" si="12"/>
        <v>3</v>
      </c>
      <c r="O39" s="13">
        <f t="shared" si="13"/>
        <v>3</v>
      </c>
      <c r="P39" s="13">
        <f t="shared" si="14"/>
        <v>3</v>
      </c>
      <c r="Q39" s="13">
        <f t="shared" si="15"/>
        <v>1</v>
      </c>
    </row>
    <row r="40" spans="1:17" s="18" customFormat="1" ht="13.5" thickBot="1">
      <c r="A40" s="6"/>
      <c r="B40" s="6">
        <v>10</v>
      </c>
      <c r="C40" s="18" t="s">
        <v>54</v>
      </c>
      <c r="D40" s="18" t="s">
        <v>55</v>
      </c>
      <c r="E40" s="18" t="s">
        <v>57</v>
      </c>
      <c r="F40" s="18" t="s">
        <v>55</v>
      </c>
      <c r="G40" s="18" t="s">
        <v>57</v>
      </c>
      <c r="H40" s="18" t="s">
        <v>56</v>
      </c>
      <c r="I40" s="18" t="s">
        <v>55</v>
      </c>
      <c r="J40" s="18" t="s">
        <v>54</v>
      </c>
      <c r="K40" s="18" t="s">
        <v>57</v>
      </c>
      <c r="L40" s="18" t="s">
        <v>54</v>
      </c>
      <c r="N40" s="18">
        <f t="shared" si="12"/>
        <v>3</v>
      </c>
      <c r="O40" s="18">
        <f t="shared" si="13"/>
        <v>3</v>
      </c>
      <c r="P40" s="18">
        <f t="shared" si="14"/>
        <v>3</v>
      </c>
      <c r="Q40" s="18">
        <f t="shared" si="15"/>
        <v>1</v>
      </c>
    </row>
  </sheetData>
  <phoneticPr fontId="1" type="noConversion"/>
  <conditionalFormatting sqref="A2:XFD10 N1:Q1">
    <cfRule type="cellIs" dxfId="80" priority="1" stopIfTrue="1" operator="equal">
      <formula>$N$1</formula>
    </cfRule>
    <cfRule type="cellIs" dxfId="79" priority="2" stopIfTrue="1" operator="equal">
      <formula>$O$1</formula>
    </cfRule>
    <cfRule type="cellIs" dxfId="78" priority="3" stopIfTrue="1" operator="equal">
      <formula>$P$1</formula>
    </cfRule>
  </conditionalFormatting>
  <conditionalFormatting sqref="N11:Q11 C12:L20">
    <cfRule type="cellIs" dxfId="77" priority="4" stopIfTrue="1" operator="equal">
      <formula>$N$11</formula>
    </cfRule>
    <cfRule type="cellIs" dxfId="76" priority="5" stopIfTrue="1" operator="equal">
      <formula>$O$11</formula>
    </cfRule>
    <cfRule type="cellIs" dxfId="75" priority="6" stopIfTrue="1" operator="equal">
      <formula>$P$11</formula>
    </cfRule>
  </conditionalFormatting>
  <conditionalFormatting sqref="N21:Q21 C22:L30">
    <cfRule type="cellIs" dxfId="74" priority="7" stopIfTrue="1" operator="equal">
      <formula>$N$21</formula>
    </cfRule>
    <cfRule type="cellIs" dxfId="73" priority="8" stopIfTrue="1" operator="equal">
      <formula>$O$21</formula>
    </cfRule>
    <cfRule type="cellIs" dxfId="72" priority="9" stopIfTrue="1" operator="equal">
      <formula>$P$21</formula>
    </cfRule>
  </conditionalFormatting>
  <conditionalFormatting sqref="N31:Q31 C32:L40">
    <cfRule type="cellIs" dxfId="71" priority="10" stopIfTrue="1" operator="equal">
      <formula>$N$31</formula>
    </cfRule>
    <cfRule type="cellIs" dxfId="70" priority="11" stopIfTrue="1" operator="equal">
      <formula>$O$31</formula>
    </cfRule>
    <cfRule type="cellIs" dxfId="69" priority="12" stopIfTrue="1" operator="equal">
      <formula>$P$31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3"/>
  <sheetViews>
    <sheetView topLeftCell="A49" workbookViewId="0">
      <selection activeCell="K21" sqref="K21"/>
    </sheetView>
  </sheetViews>
  <sheetFormatPr defaultRowHeight="12.75"/>
  <sheetData>
    <row r="1" spans="1:10">
      <c r="A1" t="str">
        <f>NEUTRAL!C1</f>
        <v>Level 1 Spell</v>
      </c>
      <c r="B1" t="str">
        <f>NEUTRAL!D1</f>
        <v>Level 2 Spell</v>
      </c>
      <c r="C1" t="str">
        <f>NEUTRAL!E1</f>
        <v>Level 3 Spell</v>
      </c>
      <c r="D1" t="str">
        <f>NEUTRAL!F1</f>
        <v>Level 4 Spell</v>
      </c>
      <c r="E1" t="str">
        <f>NEUTRAL!G1</f>
        <v>Level 5 Spell</v>
      </c>
      <c r="F1" t="str">
        <f>NEUTRAL!H1</f>
        <v>Level 6 Spell</v>
      </c>
      <c r="G1" t="str">
        <f>NEUTRAL!I1</f>
        <v>Level 7 Spell</v>
      </c>
      <c r="H1" t="str">
        <f>NEUTRAL!J1</f>
        <v>Level 8 Spell</v>
      </c>
      <c r="I1" t="str">
        <f>NEUTRAL!K1</f>
        <v>Level 9 Spell</v>
      </c>
      <c r="J1" t="str">
        <f>NEUTRAL!L1</f>
        <v>Level 10 Spell</v>
      </c>
    </row>
    <row r="2" spans="1:10">
      <c r="A2" t="str">
        <f>NEUTRAL!C2</f>
        <v>FROSTARROWS</v>
      </c>
      <c r="B2" t="str">
        <f>NEUTRAL!D2</f>
        <v>FORKLIGHTNING</v>
      </c>
      <c r="C2" t="str">
        <f>NEUTRAL!E2</f>
        <v>FORKLIGHTNING</v>
      </c>
      <c r="D2" t="str">
        <f>NEUTRAL!F2</f>
        <v>FROSTARROWS</v>
      </c>
      <c r="E2" t="str">
        <f>NEUTRAL!G2</f>
        <v>FORKLIGHTNING</v>
      </c>
      <c r="F2" t="str">
        <f>NEUTRAL!H2</f>
        <v>TORNADO</v>
      </c>
      <c r="G2" t="str">
        <f>NEUTRAL!I2</f>
        <v>FROSTARROWS</v>
      </c>
      <c r="H2" t="str">
        <f>NEUTRAL!J2</f>
        <v>MANASHIELD</v>
      </c>
      <c r="I2" t="str">
        <f>NEUTRAL!K2</f>
        <v>MANASHIELD</v>
      </c>
      <c r="J2" t="str">
        <f>NEUTRAL!L2</f>
        <v>MANASHIELD</v>
      </c>
    </row>
    <row r="3" spans="1:10">
      <c r="A3" t="str">
        <f>NEUTRAL!C3</f>
        <v>FORKLIGHTNING</v>
      </c>
      <c r="B3" t="str">
        <f>NEUTRAL!D3</f>
        <v>FROSTARROWS</v>
      </c>
      <c r="C3" t="str">
        <f>NEUTRAL!E3</f>
        <v>FORKLIGHTNING</v>
      </c>
      <c r="D3" t="str">
        <f>NEUTRAL!F3</f>
        <v>FROSTARROWS</v>
      </c>
      <c r="E3" t="str">
        <f>NEUTRAL!G3</f>
        <v>FORKLIGHTNING</v>
      </c>
      <c r="F3" t="str">
        <f>NEUTRAL!H3</f>
        <v>TORNADO</v>
      </c>
      <c r="G3" t="str">
        <f>NEUTRAL!I3</f>
        <v>FROSTARROWS</v>
      </c>
      <c r="H3" t="str">
        <f>NEUTRAL!J3</f>
        <v>MANASHIELD</v>
      </c>
      <c r="I3" t="str">
        <f>NEUTRAL!K3</f>
        <v>MANASHIELD</v>
      </c>
      <c r="J3" t="str">
        <f>NEUTRAL!L3</f>
        <v>MANASHIELD</v>
      </c>
    </row>
    <row r="4" spans="1:10">
      <c r="A4" t="str">
        <f>NEUTRAL!C4</f>
        <v>FROSTARROWS</v>
      </c>
      <c r="B4" t="str">
        <f>NEUTRAL!D4</f>
        <v>FORKLIGHTNING</v>
      </c>
      <c r="C4" t="str">
        <f>NEUTRAL!E4</f>
        <v>FROSTARROWS</v>
      </c>
      <c r="D4" t="str">
        <f>NEUTRAL!F4</f>
        <v>FORKLIGHTNING</v>
      </c>
      <c r="E4" t="str">
        <f>NEUTRAL!G4</f>
        <v>FROSTARROWS</v>
      </c>
      <c r="F4" t="str">
        <f>NEUTRAL!H4</f>
        <v>TORNADO</v>
      </c>
      <c r="G4" t="str">
        <f>NEUTRAL!I4</f>
        <v>FORKLIGHTNING</v>
      </c>
      <c r="H4" t="str">
        <f>NEUTRAL!J4</f>
        <v>MANASHIELD</v>
      </c>
      <c r="I4" t="str">
        <f>NEUTRAL!K4</f>
        <v>MANASHIELD</v>
      </c>
      <c r="J4" t="str">
        <f>NEUTRAL!L4</f>
        <v>MANASHIELD</v>
      </c>
    </row>
    <row r="5" spans="1:10">
      <c r="A5" t="str">
        <f>NEUTRAL!C5</f>
        <v>FROSTARROWS</v>
      </c>
      <c r="B5" t="str">
        <f>NEUTRAL!D5</f>
        <v>FORKLIGHTNING</v>
      </c>
      <c r="C5" t="str">
        <f>NEUTRAL!E5</f>
        <v>FORKLIGHTNING</v>
      </c>
      <c r="D5" t="str">
        <f>NEUTRAL!F5</f>
        <v>FROSTARROWS</v>
      </c>
      <c r="E5" t="str">
        <f>NEUTRAL!G5</f>
        <v>FORKLIGHTNING</v>
      </c>
      <c r="F5" t="str">
        <f>NEUTRAL!H5</f>
        <v>TORNADO</v>
      </c>
      <c r="G5" t="str">
        <f>NEUTRAL!I5</f>
        <v>FROSTARROWS</v>
      </c>
      <c r="H5" t="str">
        <f>NEUTRAL!J5</f>
        <v>MANASHIELD</v>
      </c>
      <c r="I5" t="str">
        <f>NEUTRAL!K5</f>
        <v>MANASHIELD</v>
      </c>
      <c r="J5" t="str">
        <f>NEUTRAL!L5</f>
        <v>MANASHIELD</v>
      </c>
    </row>
    <row r="6" spans="1:10">
      <c r="A6" t="str">
        <f>NEUTRAL!C6</f>
        <v>FORKLIGHTNING</v>
      </c>
      <c r="B6" t="str">
        <f>NEUTRAL!D6</f>
        <v>FROSTARROWS</v>
      </c>
      <c r="C6" t="str">
        <f>NEUTRAL!E6</f>
        <v>FORKLIGHTNING</v>
      </c>
      <c r="D6" t="str">
        <f>NEUTRAL!F6</f>
        <v>FROSTARROWS</v>
      </c>
      <c r="E6" t="str">
        <f>NEUTRAL!G6</f>
        <v>FORKLIGHTNING</v>
      </c>
      <c r="F6" t="str">
        <f>NEUTRAL!H6</f>
        <v>TORNADO</v>
      </c>
      <c r="G6" t="str">
        <f>NEUTRAL!I6</f>
        <v>FROSTARROWS</v>
      </c>
      <c r="H6" t="str">
        <f>NEUTRAL!J6</f>
        <v>MANASHIELD</v>
      </c>
      <c r="I6" t="str">
        <f>NEUTRAL!K6</f>
        <v>MANASHIELD</v>
      </c>
      <c r="J6" t="str">
        <f>NEUTRAL!L6</f>
        <v>MANASHIELD</v>
      </c>
    </row>
    <row r="7" spans="1:10">
      <c r="A7" t="str">
        <f>NEUTRAL!C7</f>
        <v>FROSTARROWS</v>
      </c>
      <c r="B7" t="str">
        <f>NEUTRAL!D7</f>
        <v>FORKLIGHTNING</v>
      </c>
      <c r="C7" t="str">
        <f>NEUTRAL!E7</f>
        <v>FROSTARROWS</v>
      </c>
      <c r="D7" t="str">
        <f>NEUTRAL!F7</f>
        <v>FORKLIGHTNING</v>
      </c>
      <c r="E7" t="str">
        <f>NEUTRAL!G7</f>
        <v>FROSTARROWS</v>
      </c>
      <c r="F7" t="str">
        <f>NEUTRAL!H7</f>
        <v>TORNADO</v>
      </c>
      <c r="G7" t="str">
        <f>NEUTRAL!I7</f>
        <v>FORKLIGHTNING</v>
      </c>
      <c r="H7" t="str">
        <f>NEUTRAL!J7</f>
        <v>MANASHIELD</v>
      </c>
      <c r="I7" t="str">
        <f>NEUTRAL!K7</f>
        <v>MANASHIELD</v>
      </c>
      <c r="J7" t="str">
        <f>NEUTRAL!L7</f>
        <v>MANASHIELD</v>
      </c>
    </row>
    <row r="8" spans="1:10">
      <c r="A8" t="str">
        <f>NEUTRAL!C8</f>
        <v>FORKLIGHTNING</v>
      </c>
      <c r="B8" t="str">
        <f>NEUTRAL!D8</f>
        <v>FROSTARROWS</v>
      </c>
      <c r="C8" t="str">
        <f>NEUTRAL!E8</f>
        <v>FORKLIGHTNING</v>
      </c>
      <c r="D8" t="str">
        <f>NEUTRAL!F8</f>
        <v>FROSTARROWS</v>
      </c>
      <c r="E8" t="str">
        <f>NEUTRAL!G8</f>
        <v>FORKLIGHTNING</v>
      </c>
      <c r="F8" t="str">
        <f>NEUTRAL!H8</f>
        <v>TORNADO</v>
      </c>
      <c r="G8" t="str">
        <f>NEUTRAL!I8</f>
        <v>FROSTARROWS</v>
      </c>
      <c r="H8" t="str">
        <f>NEUTRAL!J8</f>
        <v>MANASHIELD</v>
      </c>
      <c r="I8" t="str">
        <f>NEUTRAL!K8</f>
        <v>MANASHIELD</v>
      </c>
      <c r="J8" t="str">
        <f>NEUTRAL!L8</f>
        <v>MANASHIELD</v>
      </c>
    </row>
    <row r="9" spans="1:10">
      <c r="A9" t="str">
        <f>NEUTRAL!C9</f>
        <v>FROSTARROWS</v>
      </c>
      <c r="B9" t="str">
        <f>NEUTRAL!D9</f>
        <v>FORKLIGHTNING</v>
      </c>
      <c r="C9" t="str">
        <f>NEUTRAL!E9</f>
        <v>FORKLIGHTNING</v>
      </c>
      <c r="D9" t="str">
        <f>NEUTRAL!F9</f>
        <v>FROSTARROWS</v>
      </c>
      <c r="E9" t="str">
        <f>NEUTRAL!G9</f>
        <v>FORKLIGHTNING</v>
      </c>
      <c r="F9" t="str">
        <f>NEUTRAL!H9</f>
        <v>TORNADO</v>
      </c>
      <c r="G9" t="str">
        <f>NEUTRAL!I9</f>
        <v>FROSTARROWS</v>
      </c>
      <c r="H9" t="str">
        <f>NEUTRAL!J9</f>
        <v>MANASHIELD</v>
      </c>
      <c r="I9" t="str">
        <f>NEUTRAL!K9</f>
        <v>MANASHIELD</v>
      </c>
      <c r="J9" t="str">
        <f>NEUTRAL!L9</f>
        <v>MANASHIELD</v>
      </c>
    </row>
    <row r="10" spans="1:10">
      <c r="A10" t="str">
        <f>NEUTRAL!C10</f>
        <v>FROSTARROWS</v>
      </c>
      <c r="B10" t="str">
        <f>NEUTRAL!D10</f>
        <v>FORKLIGHTNING</v>
      </c>
      <c r="C10" t="str">
        <f>NEUTRAL!E10</f>
        <v>FROSTARROWS</v>
      </c>
      <c r="D10" t="str">
        <f>NEUTRAL!F10</f>
        <v>FORKLIGHTNING</v>
      </c>
      <c r="E10" t="str">
        <f>NEUTRAL!G10</f>
        <v>FROSTARROWS</v>
      </c>
      <c r="F10" t="str">
        <f>NEUTRAL!H10</f>
        <v>TORNADO</v>
      </c>
      <c r="G10" t="str">
        <f>NEUTRAL!I10</f>
        <v>FORKLIGHTNING</v>
      </c>
      <c r="H10" t="str">
        <f>NEUTRAL!J10</f>
        <v>MANASHIELD</v>
      </c>
      <c r="I10" t="str">
        <f>NEUTRAL!K10</f>
        <v>MANASHIELD</v>
      </c>
      <c r="J10" t="str">
        <f>NEUTRAL!L10</f>
        <v>MANASHIELD</v>
      </c>
    </row>
    <row r="11" spans="1:10">
      <c r="A11" t="str">
        <f>NEUTRAL!C12</f>
        <v>QUILBEAST</v>
      </c>
      <c r="B11" t="str">
        <f>NEUTRAL!D12</f>
        <v>HAWK</v>
      </c>
      <c r="C11" t="str">
        <f>NEUTRAL!E12</f>
        <v>QUILBEAST</v>
      </c>
      <c r="D11" t="str">
        <f>NEUTRAL!F12</f>
        <v>HAWK</v>
      </c>
      <c r="E11" t="str">
        <f>NEUTRAL!G12</f>
        <v>QUILBEAST</v>
      </c>
      <c r="F11" t="str">
        <f>NEUTRAL!H12</f>
        <v>STAMPEDE</v>
      </c>
      <c r="G11" t="str">
        <f>NEUTRAL!I12</f>
        <v>HAWK</v>
      </c>
      <c r="H11" t="str">
        <f>NEUTRAL!J12</f>
        <v>BEAR</v>
      </c>
      <c r="I11" t="str">
        <f>NEUTRAL!K12</f>
        <v>BEAR</v>
      </c>
      <c r="J11" t="str">
        <f>NEUTRAL!L12</f>
        <v>BEAR</v>
      </c>
    </row>
    <row r="12" spans="1:10">
      <c r="A12" t="str">
        <f>NEUTRAL!C13</f>
        <v>QUILBEAST</v>
      </c>
      <c r="B12" t="str">
        <f>NEUTRAL!D13</f>
        <v>HAWK</v>
      </c>
      <c r="C12" t="str">
        <f>NEUTRAL!E13</f>
        <v>HAWK</v>
      </c>
      <c r="D12" t="str">
        <f>NEUTRAL!F13</f>
        <v>QUILBEAST</v>
      </c>
      <c r="E12" t="str">
        <f>NEUTRAL!G13</f>
        <v>HAWK</v>
      </c>
      <c r="F12" t="str">
        <f>NEUTRAL!H13</f>
        <v>STAMPEDE</v>
      </c>
      <c r="G12" t="str">
        <f>NEUTRAL!I13</f>
        <v>QUILBEAST</v>
      </c>
      <c r="H12" t="str">
        <f>NEUTRAL!J13</f>
        <v>BEAR</v>
      </c>
      <c r="I12" t="str">
        <f>NEUTRAL!K13</f>
        <v>BEAR</v>
      </c>
      <c r="J12" t="str">
        <f>NEUTRAL!L13</f>
        <v>BEAR</v>
      </c>
    </row>
    <row r="13" spans="1:10">
      <c r="A13" t="str">
        <f>NEUTRAL!C14</f>
        <v>BEAR</v>
      </c>
      <c r="B13" t="str">
        <f>NEUTRAL!D14</f>
        <v>QUILBEAST</v>
      </c>
      <c r="C13" t="str">
        <f>NEUTRAL!E14</f>
        <v>BEAR</v>
      </c>
      <c r="D13" t="str">
        <f>NEUTRAL!F14</f>
        <v>QUILBEAST</v>
      </c>
      <c r="E13" t="str">
        <f>NEUTRAL!G14</f>
        <v>BEAR</v>
      </c>
      <c r="F13" t="str">
        <f>NEUTRAL!H14</f>
        <v>STAMPEDE</v>
      </c>
      <c r="G13" t="str">
        <f>NEUTRAL!I14</f>
        <v>QUILBEAST</v>
      </c>
      <c r="H13" t="str">
        <f>NEUTRAL!J14</f>
        <v>HAWK</v>
      </c>
      <c r="I13" t="str">
        <f>NEUTRAL!K14</f>
        <v>HAWK</v>
      </c>
      <c r="J13" t="str">
        <f>NEUTRAL!L14</f>
        <v>HAWK</v>
      </c>
    </row>
    <row r="14" spans="1:10">
      <c r="A14" t="str">
        <f>NEUTRAL!C15</f>
        <v>QUILBEAST</v>
      </c>
      <c r="B14" t="str">
        <f>NEUTRAL!D15</f>
        <v>HAWK</v>
      </c>
      <c r="C14" t="str">
        <f>NEUTRAL!E15</f>
        <v>QUILBEAST</v>
      </c>
      <c r="D14" t="str">
        <f>NEUTRAL!F15</f>
        <v>HAWK</v>
      </c>
      <c r="E14" t="str">
        <f>NEUTRAL!G15</f>
        <v>QUILBEAST</v>
      </c>
      <c r="F14" t="str">
        <f>NEUTRAL!H15</f>
        <v>STAMPEDE</v>
      </c>
      <c r="G14" t="str">
        <f>NEUTRAL!I15</f>
        <v>HAWK</v>
      </c>
      <c r="H14" t="str">
        <f>NEUTRAL!J15</f>
        <v>BEAR</v>
      </c>
      <c r="I14" t="str">
        <f>NEUTRAL!K15</f>
        <v>BEAR</v>
      </c>
      <c r="J14" t="str">
        <f>NEUTRAL!L15</f>
        <v>BEAR</v>
      </c>
    </row>
    <row r="15" spans="1:10">
      <c r="A15" t="str">
        <f>NEUTRAL!C16</f>
        <v>QUILBEAST</v>
      </c>
      <c r="B15" t="str">
        <f>NEUTRAL!D16</f>
        <v>HAWK</v>
      </c>
      <c r="C15" t="str">
        <f>NEUTRAL!E16</f>
        <v>HAWK</v>
      </c>
      <c r="D15" t="str">
        <f>NEUTRAL!F16</f>
        <v>QUILBEAST</v>
      </c>
      <c r="E15" t="str">
        <f>NEUTRAL!G16</f>
        <v>HAWK</v>
      </c>
      <c r="F15" t="str">
        <f>NEUTRAL!H16</f>
        <v>STAMPEDE</v>
      </c>
      <c r="G15" t="str">
        <f>NEUTRAL!I16</f>
        <v>QUILBEAST</v>
      </c>
      <c r="H15" t="str">
        <f>NEUTRAL!J16</f>
        <v>BEAR</v>
      </c>
      <c r="I15" t="str">
        <f>NEUTRAL!K16</f>
        <v>BEAR</v>
      </c>
      <c r="J15" t="str">
        <f>NEUTRAL!L16</f>
        <v>BEAR</v>
      </c>
    </row>
    <row r="16" spans="1:10">
      <c r="A16" t="str">
        <f>NEUTRAL!C17</f>
        <v>BEAR</v>
      </c>
      <c r="B16" t="str">
        <f>NEUTRAL!D17</f>
        <v>QUILBEAST</v>
      </c>
      <c r="C16" t="str">
        <f>NEUTRAL!E17</f>
        <v>BEAR</v>
      </c>
      <c r="D16" t="str">
        <f>NEUTRAL!F17</f>
        <v>QUILBEAST</v>
      </c>
      <c r="E16" t="str">
        <f>NEUTRAL!G17</f>
        <v>BEAR</v>
      </c>
      <c r="F16" t="str">
        <f>NEUTRAL!H17</f>
        <v>STAMPEDE</v>
      </c>
      <c r="G16" t="str">
        <f>NEUTRAL!I17</f>
        <v>QUILBEAST</v>
      </c>
      <c r="H16" t="str">
        <f>NEUTRAL!J17</f>
        <v>HAWK</v>
      </c>
      <c r="I16" t="str">
        <f>NEUTRAL!K17</f>
        <v>HAWK</v>
      </c>
      <c r="J16" t="str">
        <f>NEUTRAL!L17</f>
        <v>HAWK</v>
      </c>
    </row>
    <row r="17" spans="1:10">
      <c r="A17" t="str">
        <f>NEUTRAL!C18</f>
        <v>BEAR</v>
      </c>
      <c r="B17" t="str">
        <f>NEUTRAL!D18</f>
        <v>QUILBEAST</v>
      </c>
      <c r="C17" t="str">
        <f>NEUTRAL!E18</f>
        <v>BEAR</v>
      </c>
      <c r="D17" t="str">
        <f>NEUTRAL!F18</f>
        <v>QUILBEAST</v>
      </c>
      <c r="E17" t="str">
        <f>NEUTRAL!G18</f>
        <v>BEAR</v>
      </c>
      <c r="F17" t="str">
        <f>NEUTRAL!H18</f>
        <v>STAMPEDE</v>
      </c>
      <c r="G17" t="str">
        <f>NEUTRAL!I18</f>
        <v>QUILBEAST</v>
      </c>
      <c r="H17" t="str">
        <f>NEUTRAL!J18</f>
        <v>HAWK</v>
      </c>
      <c r="I17" t="str">
        <f>NEUTRAL!K18</f>
        <v>HAWK</v>
      </c>
      <c r="J17" t="str">
        <f>NEUTRAL!L18</f>
        <v>HAWK</v>
      </c>
    </row>
    <row r="18" spans="1:10">
      <c r="A18" t="str">
        <f>NEUTRAL!C19</f>
        <v>QUILBEAST</v>
      </c>
      <c r="B18" t="str">
        <f>NEUTRAL!D19</f>
        <v>HAWK</v>
      </c>
      <c r="C18" t="str">
        <f>NEUTRAL!E19</f>
        <v>HAWK</v>
      </c>
      <c r="D18" t="str">
        <f>NEUTRAL!F19</f>
        <v>QUILBEAST</v>
      </c>
      <c r="E18" t="str">
        <f>NEUTRAL!G19</f>
        <v>HAWK</v>
      </c>
      <c r="F18" t="str">
        <f>NEUTRAL!H19</f>
        <v>STAMPEDE</v>
      </c>
      <c r="G18" t="str">
        <f>NEUTRAL!I19</f>
        <v>QUILBEAST</v>
      </c>
      <c r="H18" t="str">
        <f>NEUTRAL!J19</f>
        <v>BEAR</v>
      </c>
      <c r="I18" t="str">
        <f>NEUTRAL!K19</f>
        <v>BEAR</v>
      </c>
      <c r="J18" t="str">
        <f>NEUTRAL!L19</f>
        <v>BEAR</v>
      </c>
    </row>
    <row r="19" spans="1:10">
      <c r="A19" t="str">
        <f>NEUTRAL!C20</f>
        <v>QUILBEAST</v>
      </c>
      <c r="B19" t="str">
        <f>NEUTRAL!D20</f>
        <v>HAWK</v>
      </c>
      <c r="C19" t="str">
        <f>NEUTRAL!E20</f>
        <v>HAWK</v>
      </c>
      <c r="D19" t="str">
        <f>NEUTRAL!F20</f>
        <v>QUILBEAST</v>
      </c>
      <c r="E19" t="str">
        <f>NEUTRAL!G20</f>
        <v>HAWK</v>
      </c>
      <c r="F19" t="str">
        <f>NEUTRAL!H20</f>
        <v>STAMPEDE</v>
      </c>
      <c r="G19" t="str">
        <f>NEUTRAL!I20</f>
        <v>QUILBEAST</v>
      </c>
      <c r="H19" t="str">
        <f>NEUTRAL!J20</f>
        <v>BEAR</v>
      </c>
      <c r="I19" t="str">
        <f>NEUTRAL!K20</f>
        <v>BEAR</v>
      </c>
      <c r="J19" t="str">
        <f>NEUTRAL!L20</f>
        <v>BEAR</v>
      </c>
    </row>
    <row r="20" spans="1:10">
      <c r="A20" t="str">
        <f>NEUTRAL!C22</f>
        <v>BLACKARROW</v>
      </c>
      <c r="B20" t="str">
        <f>NEUTRAL!D22</f>
        <v>SILENCE</v>
      </c>
      <c r="C20" t="str">
        <f>NEUTRAL!E22</f>
        <v>BLACKARROW</v>
      </c>
      <c r="D20" t="str">
        <f>NEUTRAL!F22</f>
        <v>SILENCE</v>
      </c>
      <c r="E20" t="str">
        <f>NEUTRAL!G22</f>
        <v>BLACKARROW</v>
      </c>
      <c r="F20" t="str">
        <f>NEUTRAL!H22</f>
        <v>CHARM</v>
      </c>
      <c r="G20" t="str">
        <f>NEUTRAL!I22</f>
        <v>SILENCE</v>
      </c>
      <c r="H20" t="str">
        <f>NEUTRAL!J22</f>
        <v>DRAIN</v>
      </c>
      <c r="I20" t="str">
        <f>NEUTRAL!K22</f>
        <v>DRAIN</v>
      </c>
      <c r="J20" t="str">
        <f>NEUTRAL!L22</f>
        <v>DRAIN</v>
      </c>
    </row>
    <row r="21" spans="1:10">
      <c r="A21" t="str">
        <f>NEUTRAL!C23</f>
        <v>BLACKARROW</v>
      </c>
      <c r="B21" t="str">
        <f>NEUTRAL!D23</f>
        <v>SILENCE</v>
      </c>
      <c r="C21" t="str">
        <f>NEUTRAL!E23</f>
        <v>BLACKARROW</v>
      </c>
      <c r="D21" t="str">
        <f>NEUTRAL!F23</f>
        <v>SILENCE</v>
      </c>
      <c r="E21" t="str">
        <f>NEUTRAL!G23</f>
        <v>BLACKARROW</v>
      </c>
      <c r="F21" t="str">
        <f>NEUTRAL!H23</f>
        <v>CHARM</v>
      </c>
      <c r="G21" t="str">
        <f>NEUTRAL!I23</f>
        <v>SILENCE</v>
      </c>
      <c r="H21" t="str">
        <f>NEUTRAL!J23</f>
        <v>DRAIN</v>
      </c>
      <c r="I21" t="str">
        <f>NEUTRAL!K23</f>
        <v>DRAIN</v>
      </c>
      <c r="J21" t="str">
        <f>NEUTRAL!L23</f>
        <v>DRAIN</v>
      </c>
    </row>
    <row r="22" spans="1:10">
      <c r="A22" t="str">
        <f>NEUTRAL!C24</f>
        <v>BLACKARROW</v>
      </c>
      <c r="B22" t="str">
        <f>NEUTRAL!D24</f>
        <v>DRAIN</v>
      </c>
      <c r="C22" t="str">
        <f>NEUTRAL!E24</f>
        <v>BLACKARROW</v>
      </c>
      <c r="D22" t="str">
        <f>NEUTRAL!F24</f>
        <v>DRAIN</v>
      </c>
      <c r="E22" t="str">
        <f>NEUTRAL!G24</f>
        <v>BLACKARROW</v>
      </c>
      <c r="F22" t="str">
        <f>NEUTRAL!H24</f>
        <v>CHARM</v>
      </c>
      <c r="G22" t="str">
        <f>NEUTRAL!I24</f>
        <v>DRAIN</v>
      </c>
      <c r="H22" t="str">
        <f>NEUTRAL!J24</f>
        <v>SILENCE</v>
      </c>
      <c r="I22" t="str">
        <f>NEUTRAL!K24</f>
        <v>SILENCE</v>
      </c>
      <c r="J22" t="str">
        <f>NEUTRAL!L24</f>
        <v>SILENCE</v>
      </c>
    </row>
    <row r="23" spans="1:10">
      <c r="A23" t="str">
        <f>NEUTRAL!C25</f>
        <v>SILENCE</v>
      </c>
      <c r="B23" t="str">
        <f>NEUTRAL!D25</f>
        <v>DRAIN</v>
      </c>
      <c r="C23" t="str">
        <f>NEUTRAL!E25</f>
        <v>SILENCE</v>
      </c>
      <c r="D23" t="str">
        <f>NEUTRAL!F25</f>
        <v>DRAIN</v>
      </c>
      <c r="E23" t="str">
        <f>NEUTRAL!G25</f>
        <v>SILENCE</v>
      </c>
      <c r="F23" t="str">
        <f>NEUTRAL!H25</f>
        <v>CHARM</v>
      </c>
      <c r="G23" t="str">
        <f>NEUTRAL!I25</f>
        <v>DRAIN</v>
      </c>
      <c r="H23" t="str">
        <f>NEUTRAL!J25</f>
        <v>BLACKARROW</v>
      </c>
      <c r="I23" t="str">
        <f>NEUTRAL!K25</f>
        <v>BLACKARROW</v>
      </c>
      <c r="J23" t="str">
        <f>NEUTRAL!L25</f>
        <v>BLACKARROW</v>
      </c>
    </row>
    <row r="24" spans="1:10">
      <c r="A24" t="str">
        <f>NEUTRAL!C26</f>
        <v>BLACKARROW</v>
      </c>
      <c r="B24" t="str">
        <f>NEUTRAL!D26</f>
        <v>SILENCE</v>
      </c>
      <c r="C24" t="str">
        <f>NEUTRAL!E26</f>
        <v>BLACKARROW</v>
      </c>
      <c r="D24" t="str">
        <f>NEUTRAL!F26</f>
        <v>SILENCE</v>
      </c>
      <c r="E24" t="str">
        <f>NEUTRAL!G26</f>
        <v>SILENCE</v>
      </c>
      <c r="F24" t="str">
        <f>NEUTRAL!H26</f>
        <v>CHARM</v>
      </c>
      <c r="G24" t="str">
        <f>NEUTRAL!I26</f>
        <v>BLACKARROW</v>
      </c>
      <c r="H24" t="str">
        <f>NEUTRAL!J26</f>
        <v>DRAIN</v>
      </c>
      <c r="I24" t="str">
        <f>NEUTRAL!K26</f>
        <v>DRAIN</v>
      </c>
      <c r="J24" t="str">
        <f>NEUTRAL!L26</f>
        <v>DRAIN</v>
      </c>
    </row>
    <row r="25" spans="1:10">
      <c r="A25" t="str">
        <f>NEUTRAL!C27</f>
        <v>BLACKARROW</v>
      </c>
      <c r="B25" t="str">
        <f>NEUTRAL!D27</f>
        <v>DRAIN</v>
      </c>
      <c r="C25" t="str">
        <f>NEUTRAL!E27</f>
        <v>BLACKARROW</v>
      </c>
      <c r="D25" t="str">
        <f>NEUTRAL!F27</f>
        <v>DRAIN</v>
      </c>
      <c r="E25" t="str">
        <f>NEUTRAL!G27</f>
        <v>BLACKARROW</v>
      </c>
      <c r="F25" t="str">
        <f>NEUTRAL!H27</f>
        <v>CHARM</v>
      </c>
      <c r="G25" t="str">
        <f>NEUTRAL!I27</f>
        <v>DRAIN</v>
      </c>
      <c r="H25" t="str">
        <f>NEUTRAL!J27</f>
        <v>SILENCE</v>
      </c>
      <c r="I25" t="str">
        <f>NEUTRAL!K27</f>
        <v>SILENCE</v>
      </c>
      <c r="J25" t="str">
        <f>NEUTRAL!L27</f>
        <v>SILENCE</v>
      </c>
    </row>
    <row r="26" spans="1:10">
      <c r="A26" t="str">
        <f>NEUTRAL!C28</f>
        <v>SILENCE</v>
      </c>
      <c r="B26" t="str">
        <f>NEUTRAL!D28</f>
        <v>DRAIN</v>
      </c>
      <c r="C26" t="str">
        <f>NEUTRAL!E28</f>
        <v>SILENCE</v>
      </c>
      <c r="D26" t="str">
        <f>NEUTRAL!F28</f>
        <v>DRAIN</v>
      </c>
      <c r="E26" t="str">
        <f>NEUTRAL!G28</f>
        <v>SILENCE</v>
      </c>
      <c r="F26" t="str">
        <f>NEUTRAL!H28</f>
        <v>CHARM</v>
      </c>
      <c r="G26" t="str">
        <f>NEUTRAL!I28</f>
        <v>DRAIN</v>
      </c>
      <c r="H26" t="str">
        <f>NEUTRAL!J28</f>
        <v>BLACKARROW</v>
      </c>
      <c r="I26" t="str">
        <f>NEUTRAL!K28</f>
        <v>BLACKARROW</v>
      </c>
      <c r="J26" t="str">
        <f>NEUTRAL!L28</f>
        <v>BLACKARROW</v>
      </c>
    </row>
    <row r="27" spans="1:10">
      <c r="A27" t="str">
        <f>NEUTRAL!C29</f>
        <v>SILENCE</v>
      </c>
      <c r="B27" t="str">
        <f>NEUTRAL!D29</f>
        <v>DRAIN</v>
      </c>
      <c r="C27" t="str">
        <f>NEUTRAL!E29</f>
        <v>SILENCE</v>
      </c>
      <c r="D27" t="str">
        <f>NEUTRAL!F29</f>
        <v>DRAIN</v>
      </c>
      <c r="E27" t="str">
        <f>NEUTRAL!G29</f>
        <v>SILENCE</v>
      </c>
      <c r="F27" t="str">
        <f>NEUTRAL!H29</f>
        <v>CHARM</v>
      </c>
      <c r="G27" t="str">
        <f>NEUTRAL!I29</f>
        <v>DRAIN</v>
      </c>
      <c r="H27" t="str">
        <f>NEUTRAL!J29</f>
        <v>BLACKARROW</v>
      </c>
      <c r="I27" t="str">
        <f>NEUTRAL!K29</f>
        <v>BLACKARROW</v>
      </c>
      <c r="J27" t="str">
        <f>NEUTRAL!L29</f>
        <v>BLACKARROW</v>
      </c>
    </row>
    <row r="28" spans="1:10">
      <c r="A28" t="str">
        <f>NEUTRAL!C30</f>
        <v>DRAIN</v>
      </c>
      <c r="B28" t="str">
        <f>NEUTRAL!D30</f>
        <v>SILENCE</v>
      </c>
      <c r="C28" t="str">
        <f>NEUTRAL!E30</f>
        <v>DRAIN</v>
      </c>
      <c r="D28" t="str">
        <f>NEUTRAL!F30</f>
        <v>SILENCE</v>
      </c>
      <c r="E28" t="str">
        <f>NEUTRAL!G30</f>
        <v>SILENCE</v>
      </c>
      <c r="F28" t="str">
        <f>NEUTRAL!H30</f>
        <v>CHARM</v>
      </c>
      <c r="G28" t="str">
        <f>NEUTRAL!I30</f>
        <v>DRAIN</v>
      </c>
      <c r="H28" t="str">
        <f>NEUTRAL!J30</f>
        <v>BLACKARROW</v>
      </c>
      <c r="I28" t="str">
        <f>NEUTRAL!K30</f>
        <v>BLACKARROW</v>
      </c>
      <c r="J28" t="str">
        <f>NEUTRAL!L30</f>
        <v>BLACKARROW</v>
      </c>
    </row>
    <row r="29" spans="1:10">
      <c r="A29" t="str">
        <f>NEUTRAL!C32</f>
        <v>HOWL</v>
      </c>
      <c r="B29" t="str">
        <f>NEUTRAL!D32</f>
        <v>RAINOFFIRE</v>
      </c>
      <c r="C29" t="str">
        <f>NEUTRAL!E32</f>
        <v>RAINOFFIRE</v>
      </c>
      <c r="D29" t="str">
        <f>NEUTRAL!F32</f>
        <v>CLEAVING</v>
      </c>
      <c r="E29" t="str">
        <f>NEUTRAL!G32</f>
        <v>RAINOFFIRE</v>
      </c>
      <c r="F29" t="str">
        <f>NEUTRAL!H32</f>
        <v>DOOM</v>
      </c>
      <c r="G29" t="str">
        <f>NEUTRAL!I32</f>
        <v>HOWL</v>
      </c>
      <c r="H29" t="str">
        <f>NEUTRAL!J32</f>
        <v>CLEAVING</v>
      </c>
      <c r="I29" t="str">
        <f>NEUTRAL!K32</f>
        <v>CLEAVING</v>
      </c>
      <c r="J29" t="str">
        <f>NEUTRAL!L32</f>
        <v>HOWL</v>
      </c>
    </row>
    <row r="30" spans="1:10">
      <c r="A30" t="str">
        <f>NEUTRAL!C33</f>
        <v>RAINOFFIRE</v>
      </c>
      <c r="B30" t="str">
        <f>NEUTRAL!D33</f>
        <v>HOWL</v>
      </c>
      <c r="C30" t="str">
        <f>NEUTRAL!E33</f>
        <v>RAINOFFIRE</v>
      </c>
      <c r="D30" t="str">
        <f>NEUTRAL!F33</f>
        <v>CLEAVING</v>
      </c>
      <c r="E30" t="str">
        <f>NEUTRAL!G33</f>
        <v>RAINOFFIRE</v>
      </c>
      <c r="F30" t="str">
        <f>NEUTRAL!H33</f>
        <v>DOOM</v>
      </c>
      <c r="G30" t="str">
        <f>NEUTRAL!I33</f>
        <v>CLEAVING</v>
      </c>
      <c r="H30" t="str">
        <f>NEUTRAL!J33</f>
        <v>HOWL</v>
      </c>
      <c r="I30" t="str">
        <f>NEUTRAL!K33</f>
        <v>CLEAVING</v>
      </c>
      <c r="J30" t="str">
        <f>NEUTRAL!L33</f>
        <v>HOWL</v>
      </c>
    </row>
    <row r="31" spans="1:10">
      <c r="A31" t="str">
        <f>NEUTRAL!C34</f>
        <v>RAINOFFIRE</v>
      </c>
      <c r="B31" t="str">
        <f>NEUTRAL!D34</f>
        <v>CLEAVING</v>
      </c>
      <c r="C31" t="str">
        <f>NEUTRAL!E34</f>
        <v>RAINOFFIRE</v>
      </c>
      <c r="D31" t="str">
        <f>NEUTRAL!F34</f>
        <v>CLEAVING</v>
      </c>
      <c r="E31" t="str">
        <f>NEUTRAL!G34</f>
        <v>RAINOFFIRE</v>
      </c>
      <c r="F31" t="str">
        <f>NEUTRAL!H34</f>
        <v>DOOM</v>
      </c>
      <c r="G31" t="str">
        <f>NEUTRAL!I34</f>
        <v>CLEAVING</v>
      </c>
      <c r="H31" t="str">
        <f>NEUTRAL!J34</f>
        <v>HOWL</v>
      </c>
      <c r="I31" t="str">
        <f>NEUTRAL!K34</f>
        <v>HOWL</v>
      </c>
      <c r="J31" t="str">
        <f>NEUTRAL!L34</f>
        <v>HOWL</v>
      </c>
    </row>
    <row r="32" spans="1:10">
      <c r="A32" t="str">
        <f>NEUTRAL!C35</f>
        <v>HOWL</v>
      </c>
      <c r="B32" t="str">
        <f>NEUTRAL!D35</f>
        <v>RAINOFFIRE</v>
      </c>
      <c r="C32" t="str">
        <f>NEUTRAL!E35</f>
        <v>RAINOFFIRE</v>
      </c>
      <c r="D32" t="str">
        <f>NEUTRAL!F35</f>
        <v>CLEAVING</v>
      </c>
      <c r="E32" t="str">
        <f>NEUTRAL!G35</f>
        <v>RAINOFFIRE</v>
      </c>
      <c r="F32" t="str">
        <f>NEUTRAL!H35</f>
        <v>DOOM</v>
      </c>
      <c r="G32" t="str">
        <f>NEUTRAL!I35</f>
        <v>CLEAVING</v>
      </c>
      <c r="H32" t="str">
        <f>NEUTRAL!J35</f>
        <v>CLEAVING</v>
      </c>
      <c r="I32" t="str">
        <f>NEUTRAL!K35</f>
        <v>HOWL</v>
      </c>
      <c r="J32" t="str">
        <f>NEUTRAL!L35</f>
        <v>HOWL</v>
      </c>
    </row>
    <row r="33" spans="1:10">
      <c r="A33" t="str">
        <f>NEUTRAL!C36</f>
        <v>RAINOFFIRE</v>
      </c>
      <c r="B33" t="str">
        <f>NEUTRAL!D36</f>
        <v>HOWL</v>
      </c>
      <c r="C33" t="str">
        <f>NEUTRAL!E36</f>
        <v>RAINOFFIRE</v>
      </c>
      <c r="D33" t="str">
        <f>NEUTRAL!F36</f>
        <v>CLEAVING</v>
      </c>
      <c r="E33" t="str">
        <f>NEUTRAL!G36</f>
        <v>RAINOFFIRE</v>
      </c>
      <c r="F33" t="str">
        <f>NEUTRAL!H36</f>
        <v>DOOM</v>
      </c>
      <c r="G33" t="str">
        <f>NEUTRAL!I36</f>
        <v>CLEAVING</v>
      </c>
      <c r="H33" t="str">
        <f>NEUTRAL!J36</f>
        <v>CLEAVING</v>
      </c>
      <c r="I33" t="str">
        <f>NEUTRAL!K36</f>
        <v>HOWL</v>
      </c>
      <c r="J33" t="str">
        <f>NEUTRAL!L36</f>
        <v>HOWL</v>
      </c>
    </row>
    <row r="34" spans="1:10">
      <c r="A34" t="str">
        <f>NEUTRAL!C37</f>
        <v>RAINOFFIRE</v>
      </c>
      <c r="B34" t="str">
        <f>NEUTRAL!D37</f>
        <v>CLEAVING</v>
      </c>
      <c r="C34" t="str">
        <f>NEUTRAL!E37</f>
        <v>RAINOFFIRE</v>
      </c>
      <c r="D34" t="str">
        <f>NEUTRAL!F37</f>
        <v>HOWL</v>
      </c>
      <c r="E34" t="str">
        <f>NEUTRAL!G37</f>
        <v>RAINOFFIRE</v>
      </c>
      <c r="F34" t="str">
        <f>NEUTRAL!H37</f>
        <v>DOOM</v>
      </c>
      <c r="G34" t="str">
        <f>NEUTRAL!I37</f>
        <v>CLEAVING</v>
      </c>
      <c r="H34" t="str">
        <f>NEUTRAL!J37</f>
        <v>CLEAVING</v>
      </c>
      <c r="I34" t="str">
        <f>NEUTRAL!K37</f>
        <v>HOWL</v>
      </c>
      <c r="J34" t="str">
        <f>NEUTRAL!L37</f>
        <v>HOWL</v>
      </c>
    </row>
    <row r="35" spans="1:10">
      <c r="A35" t="str">
        <f>NEUTRAL!C38</f>
        <v>RAINOFFIRE</v>
      </c>
      <c r="B35" t="str">
        <f>NEUTRAL!D38</f>
        <v>HOWL</v>
      </c>
      <c r="C35" t="str">
        <f>NEUTRAL!E38</f>
        <v>RAINOFFIRE</v>
      </c>
      <c r="D35" t="str">
        <f>NEUTRAL!F38</f>
        <v>CLEAVING</v>
      </c>
      <c r="E35" t="str">
        <f>NEUTRAL!G38</f>
        <v>RAINOFFIRE</v>
      </c>
      <c r="F35" t="str">
        <f>NEUTRAL!H38</f>
        <v>DOOM</v>
      </c>
      <c r="G35" t="str">
        <f>NEUTRAL!I38</f>
        <v>CLEAVING</v>
      </c>
      <c r="H35" t="str">
        <f>NEUTRAL!J38</f>
        <v>HOWL</v>
      </c>
      <c r="I35" t="str">
        <f>NEUTRAL!K38</f>
        <v>CLEAVING</v>
      </c>
      <c r="J35" t="str">
        <f>NEUTRAL!L38</f>
        <v>HOWL</v>
      </c>
    </row>
    <row r="36" spans="1:10">
      <c r="A36" t="str">
        <f>NEUTRAL!C39</f>
        <v>HOWL</v>
      </c>
      <c r="B36" t="str">
        <f>NEUTRAL!D39</f>
        <v>RAINOFFIRE</v>
      </c>
      <c r="C36" t="str">
        <f>NEUTRAL!E39</f>
        <v>RAINOFFIRE</v>
      </c>
      <c r="D36" t="str">
        <f>NEUTRAL!F39</f>
        <v>CLEAVING</v>
      </c>
      <c r="E36" t="str">
        <f>NEUTRAL!G39</f>
        <v>RAINOFFIRE</v>
      </c>
      <c r="F36" t="str">
        <f>NEUTRAL!H39</f>
        <v>DOOM</v>
      </c>
      <c r="G36" t="str">
        <f>NEUTRAL!I39</f>
        <v>CLEAVING</v>
      </c>
      <c r="H36" t="str">
        <f>NEUTRAL!J39</f>
        <v>CLEAVING</v>
      </c>
      <c r="I36" t="str">
        <f>NEUTRAL!K39</f>
        <v>HOWL</v>
      </c>
      <c r="J36" t="str">
        <f>NEUTRAL!L39</f>
        <v>HOWL</v>
      </c>
    </row>
    <row r="37" spans="1:10">
      <c r="A37" t="str">
        <f>NEUTRAL!C40</f>
        <v>RAINOFFIRE</v>
      </c>
      <c r="B37" t="str">
        <f>NEUTRAL!D40</f>
        <v>CLEAVING</v>
      </c>
      <c r="C37" t="str">
        <f>NEUTRAL!E40</f>
        <v>RAINOFFIRE</v>
      </c>
      <c r="D37" t="str">
        <f>NEUTRAL!F40</f>
        <v>CLEAVING</v>
      </c>
      <c r="E37" t="str">
        <f>NEUTRAL!G40</f>
        <v>RAINOFFIRE</v>
      </c>
      <c r="F37" t="str">
        <f>NEUTRAL!H40</f>
        <v>DOOM</v>
      </c>
      <c r="G37" t="str">
        <f>NEUTRAL!I40</f>
        <v>CLEAVING</v>
      </c>
      <c r="H37" t="str">
        <f>NEUTRAL!J40</f>
        <v>HOWL</v>
      </c>
      <c r="I37" t="str">
        <f>NEUTRAL!K40</f>
        <v>HOWL</v>
      </c>
      <c r="J37" t="str">
        <f>NEUTRAL!L40</f>
        <v>HOWL</v>
      </c>
    </row>
    <row r="38" spans="1:10">
      <c r="A38" t="str">
        <f>NEUTRAL!C42</f>
        <v>BOF</v>
      </c>
      <c r="B38" t="str">
        <f>NEUTRAL!D42</f>
        <v>HAZE</v>
      </c>
      <c r="C38" t="str">
        <f>NEUTRAL!E42</f>
        <v>BOF</v>
      </c>
      <c r="D38" t="str">
        <f>NEUTRAL!F42</f>
        <v>HAZE</v>
      </c>
      <c r="E38" t="str">
        <f>NEUTRAL!G42</f>
        <v>BOF</v>
      </c>
      <c r="F38" t="str">
        <f>NEUTRAL!H42</f>
        <v>SEF</v>
      </c>
      <c r="G38" t="str">
        <f>NEUTRAL!I42</f>
        <v>HAZE</v>
      </c>
      <c r="H38" t="str">
        <f>NEUTRAL!J42</f>
        <v>BRAWLER</v>
      </c>
      <c r="I38" t="str">
        <f>NEUTRAL!K42</f>
        <v>BRAWLER</v>
      </c>
      <c r="J38" t="str">
        <f>NEUTRAL!L42</f>
        <v>BRAWLER</v>
      </c>
    </row>
    <row r="39" spans="1:10">
      <c r="A39" t="str">
        <f>NEUTRAL!C43</f>
        <v>BOF</v>
      </c>
      <c r="B39" t="str">
        <f>NEUTRAL!D43</f>
        <v>HAZE</v>
      </c>
      <c r="C39" t="str">
        <f>NEUTRAL!E43</f>
        <v>BOF</v>
      </c>
      <c r="D39" t="str">
        <f>NEUTRAL!F43</f>
        <v>HAZE</v>
      </c>
      <c r="E39" t="str">
        <f>NEUTRAL!G43</f>
        <v>BOF</v>
      </c>
      <c r="F39" t="str">
        <f>NEUTRAL!H43</f>
        <v>SEF</v>
      </c>
      <c r="G39" t="str">
        <f>NEUTRAL!I43</f>
        <v>HAZE</v>
      </c>
      <c r="H39" t="str">
        <f>NEUTRAL!J43</f>
        <v>BRAWLER</v>
      </c>
      <c r="I39" t="str">
        <f>NEUTRAL!K43</f>
        <v>BRAWLER</v>
      </c>
      <c r="J39" t="str">
        <f>NEUTRAL!L43</f>
        <v>BRAWLER</v>
      </c>
    </row>
    <row r="40" spans="1:10">
      <c r="A40" t="str">
        <f>NEUTRAL!C44</f>
        <v>BOF</v>
      </c>
      <c r="B40" t="str">
        <f>NEUTRAL!D44</f>
        <v>HAZE</v>
      </c>
      <c r="C40" t="str">
        <f>NEUTRAL!E44</f>
        <v>BRAWLER</v>
      </c>
      <c r="D40" t="str">
        <f>NEUTRAL!F44</f>
        <v>BRAWLER</v>
      </c>
      <c r="E40" t="str">
        <f>NEUTRAL!G44</f>
        <v>BRAWLER</v>
      </c>
      <c r="F40" t="str">
        <f>NEUTRAL!H44</f>
        <v>SEF</v>
      </c>
      <c r="G40" t="str">
        <f>NEUTRAL!I44</f>
        <v>BOF</v>
      </c>
      <c r="H40" t="str">
        <f>NEUTRAL!J44</f>
        <v>HAZE</v>
      </c>
      <c r="I40" t="str">
        <f>NEUTRAL!K44</f>
        <v>BOF</v>
      </c>
      <c r="J40" t="str">
        <f>NEUTRAL!L44</f>
        <v>HAZE</v>
      </c>
    </row>
    <row r="41" spans="1:10">
      <c r="A41" t="str">
        <f>NEUTRAL!C45</f>
        <v>BOF</v>
      </c>
      <c r="B41" t="str">
        <f>NEUTRAL!D45</f>
        <v>HAZE</v>
      </c>
      <c r="C41" t="str">
        <f>NEUTRAL!E45</f>
        <v>BOF</v>
      </c>
      <c r="D41" t="str">
        <f>NEUTRAL!F45</f>
        <v>HAZE</v>
      </c>
      <c r="E41" t="str">
        <f>NEUTRAL!G45</f>
        <v>BOF</v>
      </c>
      <c r="F41" t="str">
        <f>NEUTRAL!H45</f>
        <v>SEF</v>
      </c>
      <c r="G41" t="str">
        <f>NEUTRAL!I45</f>
        <v>HAZE</v>
      </c>
      <c r="H41" t="str">
        <f>NEUTRAL!J45</f>
        <v>BRAWLER</v>
      </c>
      <c r="I41" t="str">
        <f>NEUTRAL!K45</f>
        <v>BRAWLER</v>
      </c>
      <c r="J41" t="str">
        <f>NEUTRAL!L45</f>
        <v>BRAWLER</v>
      </c>
    </row>
    <row r="42" spans="1:10">
      <c r="A42" t="str">
        <f>NEUTRAL!C46</f>
        <v>BOF</v>
      </c>
      <c r="B42" t="str">
        <f>NEUTRAL!D46</f>
        <v>HAZE</v>
      </c>
      <c r="C42" t="str">
        <f>NEUTRAL!E46</f>
        <v>BOF</v>
      </c>
      <c r="D42" t="str">
        <f>NEUTRAL!F46</f>
        <v>HAZE</v>
      </c>
      <c r="E42" t="str">
        <f>NEUTRAL!G46</f>
        <v>BOF</v>
      </c>
      <c r="F42" t="str">
        <f>NEUTRAL!H46</f>
        <v>SEF</v>
      </c>
      <c r="G42" t="str">
        <f>NEUTRAL!I46</f>
        <v>HAZE</v>
      </c>
      <c r="H42" t="str">
        <f>NEUTRAL!J46</f>
        <v>BRAWLER</v>
      </c>
      <c r="I42" t="str">
        <f>NEUTRAL!K46</f>
        <v>BRAWLER</v>
      </c>
      <c r="J42" t="str">
        <f>NEUTRAL!L46</f>
        <v>BRAWLER</v>
      </c>
    </row>
    <row r="43" spans="1:10">
      <c r="A43" t="str">
        <f>NEUTRAL!C47</f>
        <v>BOF</v>
      </c>
      <c r="B43" t="str">
        <f>NEUTRAL!D47</f>
        <v>HAZE</v>
      </c>
      <c r="C43" t="str">
        <f>NEUTRAL!E47</f>
        <v>BRAWLER</v>
      </c>
      <c r="D43" t="str">
        <f>NEUTRAL!F47</f>
        <v>BRAWLER</v>
      </c>
      <c r="E43" t="str">
        <f>NEUTRAL!G47</f>
        <v>BRAWLER</v>
      </c>
      <c r="F43" t="str">
        <f>NEUTRAL!H47</f>
        <v>SEF</v>
      </c>
      <c r="G43" t="str">
        <f>NEUTRAL!I47</f>
        <v>BOF</v>
      </c>
      <c r="H43" t="str">
        <f>NEUTRAL!J47</f>
        <v>HAZE</v>
      </c>
      <c r="I43" t="str">
        <f>NEUTRAL!K47</f>
        <v>BOF</v>
      </c>
      <c r="J43" t="str">
        <f>NEUTRAL!L47</f>
        <v>HAZE</v>
      </c>
    </row>
    <row r="44" spans="1:10">
      <c r="A44" t="str">
        <f>NEUTRAL!C48</f>
        <v>BOF</v>
      </c>
      <c r="B44" t="str">
        <f>NEUTRAL!D48</f>
        <v>HAZE</v>
      </c>
      <c r="C44" t="str">
        <f>NEUTRAL!E48</f>
        <v>BOF</v>
      </c>
      <c r="D44" t="str">
        <f>NEUTRAL!F48</f>
        <v>HAZE</v>
      </c>
      <c r="E44" t="str">
        <f>NEUTRAL!G48</f>
        <v>BOF</v>
      </c>
      <c r="F44" t="str">
        <f>NEUTRAL!H48</f>
        <v>SEF</v>
      </c>
      <c r="G44" t="str">
        <f>NEUTRAL!I48</f>
        <v>HAZE</v>
      </c>
      <c r="H44" t="str">
        <f>NEUTRAL!J48</f>
        <v>BRAWLER</v>
      </c>
      <c r="I44" t="str">
        <f>NEUTRAL!K48</f>
        <v>BRAWLER</v>
      </c>
      <c r="J44" t="str">
        <f>NEUTRAL!L48</f>
        <v>BRAWLER</v>
      </c>
    </row>
    <row r="45" spans="1:10">
      <c r="A45" t="str">
        <f>NEUTRAL!C49</f>
        <v>BOF</v>
      </c>
      <c r="B45" t="str">
        <f>NEUTRAL!D49</f>
        <v>HAZE</v>
      </c>
      <c r="C45" t="str">
        <f>NEUTRAL!E49</f>
        <v>BOF</v>
      </c>
      <c r="D45" t="str">
        <f>NEUTRAL!F49</f>
        <v>HAZE</v>
      </c>
      <c r="E45" t="str">
        <f>NEUTRAL!G49</f>
        <v>BOF</v>
      </c>
      <c r="F45" t="str">
        <f>NEUTRAL!H49</f>
        <v>SEF</v>
      </c>
      <c r="G45" t="str">
        <f>NEUTRAL!I49</f>
        <v>HAZE</v>
      </c>
      <c r="H45" t="str">
        <f>NEUTRAL!J49</f>
        <v>BRAWLER</v>
      </c>
      <c r="I45" t="str">
        <f>NEUTRAL!K49</f>
        <v>BRAWLER</v>
      </c>
      <c r="J45" t="str">
        <f>NEUTRAL!L49</f>
        <v>BRAWLER</v>
      </c>
    </row>
    <row r="46" spans="1:10">
      <c r="A46" t="str">
        <f>NEUTRAL!C50</f>
        <v>BOF</v>
      </c>
      <c r="B46" t="str">
        <f>NEUTRAL!D50</f>
        <v>HAZE</v>
      </c>
      <c r="C46" t="str">
        <f>NEUTRAL!E50</f>
        <v>BRAWLER</v>
      </c>
      <c r="D46" t="str">
        <f>NEUTRAL!F50</f>
        <v>BRAWLER</v>
      </c>
      <c r="E46" t="str">
        <f>NEUTRAL!G50</f>
        <v>BRAWLER</v>
      </c>
      <c r="F46" t="str">
        <f>NEUTRAL!H50</f>
        <v>SEF</v>
      </c>
      <c r="G46" t="str">
        <f>NEUTRAL!I50</f>
        <v>BOF</v>
      </c>
      <c r="H46" t="str">
        <f>NEUTRAL!J50</f>
        <v>HAZE</v>
      </c>
      <c r="I46" t="str">
        <f>NEUTRAL!K50</f>
        <v>BOF</v>
      </c>
      <c r="J46" t="str">
        <f>NEUTRAL!L50</f>
        <v>HAZE</v>
      </c>
    </row>
    <row r="47" spans="1:10">
      <c r="A47" t="str">
        <f>NEUTRAL!C52</f>
        <v>POCKETFACTORY</v>
      </c>
      <c r="B47" t="str">
        <f>NEUTRAL!D52</f>
        <v>UPGRADE</v>
      </c>
      <c r="C47" t="str">
        <f>NEUTRAL!E52</f>
        <v>POCKETFACTORY</v>
      </c>
      <c r="D47" t="str">
        <f>NEUTRAL!F52</f>
        <v>UPGRADE</v>
      </c>
      <c r="E47" t="str">
        <f>NEUTRAL!G52</f>
        <v>POCKETFACTORY</v>
      </c>
      <c r="F47" t="str">
        <f>NEUTRAL!H52</f>
        <v>ROBOGOBLIN</v>
      </c>
      <c r="G47" t="str">
        <f>NEUTRAL!I52</f>
        <v>UPGRADE</v>
      </c>
      <c r="H47" t="str">
        <f>NEUTRAL!J52</f>
        <v>ROCKETS</v>
      </c>
      <c r="I47" t="str">
        <f>NEUTRAL!K52</f>
        <v>ROCKETS</v>
      </c>
      <c r="J47" t="str">
        <f>NEUTRAL!L52</f>
        <v>ROCKETS</v>
      </c>
    </row>
    <row r="48" spans="1:10">
      <c r="A48" t="str">
        <f>NEUTRAL!C53</f>
        <v>ROCKETS</v>
      </c>
      <c r="B48" t="str">
        <f>NEUTRAL!D53</f>
        <v>UPGRADE</v>
      </c>
      <c r="C48" t="str">
        <f>NEUTRAL!E53</f>
        <v>ROCKETS</v>
      </c>
      <c r="D48" t="str">
        <f>NEUTRAL!F53</f>
        <v>UPGRADE</v>
      </c>
      <c r="E48" t="str">
        <f>NEUTRAL!G53</f>
        <v>ROCKETS</v>
      </c>
      <c r="F48" t="str">
        <f>NEUTRAL!H53</f>
        <v>ROBOGOBLIN</v>
      </c>
      <c r="G48" t="str">
        <f>NEUTRAL!I53</f>
        <v>UPGRADE</v>
      </c>
      <c r="H48" t="str">
        <f>NEUTRAL!J53</f>
        <v>POCKETFACTORY</v>
      </c>
      <c r="I48" t="str">
        <f>NEUTRAL!K53</f>
        <v>POCKETFACTORY</v>
      </c>
      <c r="J48" t="str">
        <f>NEUTRAL!L53</f>
        <v>POCKETFACTORY</v>
      </c>
    </row>
    <row r="49" spans="1:10">
      <c r="A49" t="str">
        <f>NEUTRAL!C54</f>
        <v>ROCKETS</v>
      </c>
      <c r="B49" t="str">
        <f>NEUTRAL!D54</f>
        <v>POCKETFACTORY</v>
      </c>
      <c r="C49" t="str">
        <f>NEUTRAL!E54</f>
        <v>ROCKETS</v>
      </c>
      <c r="D49" t="str">
        <f>NEUTRAL!F54</f>
        <v>POCKETFACTORY</v>
      </c>
      <c r="E49" t="str">
        <f>NEUTRAL!G54</f>
        <v>ROCKETS</v>
      </c>
      <c r="F49" t="str">
        <f>NEUTRAL!H54</f>
        <v>ROBOGOBLIN</v>
      </c>
      <c r="G49" t="str">
        <f>NEUTRAL!I54</f>
        <v>POCKETFACTORY</v>
      </c>
      <c r="H49" t="str">
        <f>NEUTRAL!J54</f>
        <v>UPGRADE</v>
      </c>
      <c r="I49" t="str">
        <f>NEUTRAL!K54</f>
        <v>UPGRADE</v>
      </c>
      <c r="J49" t="str">
        <f>NEUTRAL!L54</f>
        <v>UPGRADE</v>
      </c>
    </row>
    <row r="50" spans="1:10">
      <c r="A50" t="str">
        <f>NEUTRAL!C55</f>
        <v>ROCKETS</v>
      </c>
      <c r="B50" t="str">
        <f>NEUTRAL!D55</f>
        <v>UPGRADE</v>
      </c>
      <c r="C50" t="str">
        <f>NEUTRAL!E55</f>
        <v>ROCKETS</v>
      </c>
      <c r="D50" t="str">
        <f>NEUTRAL!F55</f>
        <v>UPGRADE</v>
      </c>
      <c r="E50" t="str">
        <f>NEUTRAL!G55</f>
        <v>ROCKETS</v>
      </c>
      <c r="F50" t="str">
        <f>NEUTRAL!H55</f>
        <v>ROBOGOBLIN</v>
      </c>
      <c r="G50" t="str">
        <f>NEUTRAL!I55</f>
        <v>UPGRADE</v>
      </c>
      <c r="H50" t="str">
        <f>NEUTRAL!J55</f>
        <v>POCKETFACTORY</v>
      </c>
      <c r="I50" t="str">
        <f>NEUTRAL!K55</f>
        <v>POCKETFACTORY</v>
      </c>
      <c r="J50" t="str">
        <f>NEUTRAL!L55</f>
        <v>POCKETFACTORY</v>
      </c>
    </row>
    <row r="51" spans="1:10">
      <c r="A51" t="str">
        <f>NEUTRAL!C56</f>
        <v>ROCKETS</v>
      </c>
      <c r="B51" t="str">
        <f>NEUTRAL!D56</f>
        <v>POCKETFACTORY</v>
      </c>
      <c r="C51" t="str">
        <f>NEUTRAL!E56</f>
        <v>ROCKETS</v>
      </c>
      <c r="D51" t="str">
        <f>NEUTRAL!F56</f>
        <v>POCKETFACTORY</v>
      </c>
      <c r="E51" t="str">
        <f>NEUTRAL!G56</f>
        <v>ROCKETS</v>
      </c>
      <c r="F51" t="str">
        <f>NEUTRAL!H56</f>
        <v>ROBOGOBLIN</v>
      </c>
      <c r="G51" t="str">
        <f>NEUTRAL!I56</f>
        <v>POCKETFACTORY</v>
      </c>
      <c r="H51" t="str">
        <f>NEUTRAL!J56</f>
        <v>UPGRADE</v>
      </c>
      <c r="I51" t="str">
        <f>NEUTRAL!K56</f>
        <v>UPGRADE</v>
      </c>
      <c r="J51" t="str">
        <f>NEUTRAL!L56</f>
        <v>UPGRADE</v>
      </c>
    </row>
    <row r="52" spans="1:10">
      <c r="A52" t="str">
        <f>NEUTRAL!C57</f>
        <v>ROCKETS</v>
      </c>
      <c r="B52" t="str">
        <f>NEUTRAL!D57</f>
        <v>POCKETFACTORY</v>
      </c>
      <c r="C52" t="str">
        <f>NEUTRAL!E57</f>
        <v>ROCKETS</v>
      </c>
      <c r="D52" t="str">
        <f>NEUTRAL!F57</f>
        <v>UPGRADE</v>
      </c>
      <c r="E52" t="str">
        <f>NEUTRAL!G57</f>
        <v>ROCKETS</v>
      </c>
      <c r="F52" t="str">
        <f>NEUTRAL!H57</f>
        <v>ROBOGOBLIN</v>
      </c>
      <c r="G52" t="str">
        <f>NEUTRAL!I57</f>
        <v>UPGRADE</v>
      </c>
      <c r="H52" t="str">
        <f>NEUTRAL!J57</f>
        <v>UPGRADE</v>
      </c>
      <c r="I52" t="str">
        <f>NEUTRAL!K57</f>
        <v>POCKETFACTORY</v>
      </c>
      <c r="J52" t="str">
        <f>NEUTRAL!L57</f>
        <v>POCKETFACTORY</v>
      </c>
    </row>
    <row r="53" spans="1:10">
      <c r="A53" t="str">
        <f>NEUTRAL!C58</f>
        <v>ROCKETS</v>
      </c>
      <c r="B53" t="str">
        <f>NEUTRAL!D58</f>
        <v>UPGRADE</v>
      </c>
      <c r="C53" t="str">
        <f>NEUTRAL!E58</f>
        <v>ROCKETS</v>
      </c>
      <c r="D53" t="str">
        <f>NEUTRAL!F58</f>
        <v>UPGRADE</v>
      </c>
      <c r="E53" t="str">
        <f>NEUTRAL!G58</f>
        <v>ROCKETS</v>
      </c>
      <c r="F53" t="str">
        <f>NEUTRAL!H58</f>
        <v>ROBOGOBLIN</v>
      </c>
      <c r="G53" t="str">
        <f>NEUTRAL!I58</f>
        <v>UPGRADE</v>
      </c>
      <c r="H53" t="str">
        <f>NEUTRAL!J58</f>
        <v>POCKETFACTORY</v>
      </c>
      <c r="I53" t="str">
        <f>NEUTRAL!K58</f>
        <v>POCKETFACTORY</v>
      </c>
      <c r="J53" t="str">
        <f>NEUTRAL!L58</f>
        <v>POCKETFACTORY</v>
      </c>
    </row>
    <row r="54" spans="1:10">
      <c r="A54" t="str">
        <f>NEUTRAL!C59</f>
        <v>ROCKETS</v>
      </c>
      <c r="B54" t="str">
        <f>NEUTRAL!D59</f>
        <v>POCKETFACTORY</v>
      </c>
      <c r="C54" t="str">
        <f>NEUTRAL!E59</f>
        <v>ROCKETS</v>
      </c>
      <c r="D54" t="str">
        <f>NEUTRAL!F59</f>
        <v>POCKETFACTORY</v>
      </c>
      <c r="E54" t="str">
        <f>NEUTRAL!G59</f>
        <v>ROCKETS</v>
      </c>
      <c r="F54" t="str">
        <f>NEUTRAL!H59</f>
        <v>ROBOGOBLIN</v>
      </c>
      <c r="G54" t="str">
        <f>NEUTRAL!I59</f>
        <v>POCKETFACTORY</v>
      </c>
      <c r="H54" t="str">
        <f>NEUTRAL!J59</f>
        <v>UPGRADE</v>
      </c>
      <c r="I54" t="str">
        <f>NEUTRAL!K59</f>
        <v>UPGRADE</v>
      </c>
      <c r="J54" t="str">
        <f>NEUTRAL!L59</f>
        <v>UPGRADE</v>
      </c>
    </row>
    <row r="55" spans="1:10">
      <c r="A55" t="str">
        <f>NEUTRAL!C60</f>
        <v>ROCKETS</v>
      </c>
      <c r="B55" t="str">
        <f>NEUTRAL!D60</f>
        <v>POCKETFACTORY</v>
      </c>
      <c r="C55" t="str">
        <f>NEUTRAL!E60</f>
        <v>ROCKETS</v>
      </c>
      <c r="D55" t="str">
        <f>NEUTRAL!F60</f>
        <v>UPGRADE</v>
      </c>
      <c r="E55" t="str">
        <f>NEUTRAL!G60</f>
        <v>ROCKETS</v>
      </c>
      <c r="F55" t="str">
        <f>NEUTRAL!H60</f>
        <v>ROBOGOBLIN</v>
      </c>
      <c r="G55" t="str">
        <f>NEUTRAL!I60</f>
        <v>UPGRADE</v>
      </c>
      <c r="H55" t="str">
        <f>NEUTRAL!J60</f>
        <v>UPGRADE</v>
      </c>
      <c r="I55" t="str">
        <f>NEUTRAL!K60</f>
        <v>POCKETFACTORY</v>
      </c>
      <c r="J55" t="str">
        <f>NEUTRAL!L60</f>
        <v>POCKETFACTORY</v>
      </c>
    </row>
    <row r="56" spans="1:10">
      <c r="A56" t="str">
        <f>NEUTRAL!C62</f>
        <v>SUMMON_LAVASPAWN</v>
      </c>
      <c r="B56" t="str">
        <f>NEUTRAL!D62</f>
        <v>INCINERATE</v>
      </c>
      <c r="C56" t="str">
        <f>NEUTRAL!E62</f>
        <v>SUMMON_LAVASPAWN</v>
      </c>
      <c r="D56" t="str">
        <f>NEUTRAL!F62</f>
        <v>INCINERATE</v>
      </c>
      <c r="E56" t="str">
        <f>NEUTRAL!G62</f>
        <v>SUMMON_LAVASPAWN</v>
      </c>
      <c r="F56" t="str">
        <f>NEUTRAL!H62</f>
        <v>VOLCANO</v>
      </c>
      <c r="G56" t="str">
        <f>NEUTRAL!I62</f>
        <v>INCINERATE</v>
      </c>
      <c r="H56" t="str">
        <f>NEUTRAL!J62</f>
        <v>SOUL_BURN</v>
      </c>
      <c r="I56" t="str">
        <f>NEUTRAL!K62</f>
        <v>SOUL_BURN</v>
      </c>
      <c r="J56" t="str">
        <f>NEUTRAL!L62</f>
        <v>SOUL_BURN</v>
      </c>
    </row>
    <row r="57" spans="1:10">
      <c r="A57" t="str">
        <f>NEUTRAL!C63</f>
        <v>SUMMON_LAVASPAWN</v>
      </c>
      <c r="B57" t="str">
        <f>NEUTRAL!D63</f>
        <v>SOUL_BURN</v>
      </c>
      <c r="C57" t="str">
        <f>NEUTRAL!E63</f>
        <v>SUMMON_LAVASPAWN</v>
      </c>
      <c r="D57" t="str">
        <f>NEUTRAL!F63</f>
        <v>INCINERATE</v>
      </c>
      <c r="E57" t="str">
        <f>NEUTRAL!G63</f>
        <v>SUMMON_LAVASPAWN</v>
      </c>
      <c r="F57" t="str">
        <f>NEUTRAL!H63</f>
        <v>VOLCANO</v>
      </c>
      <c r="G57" t="str">
        <f>NEUTRAL!I63</f>
        <v>INCINERATE</v>
      </c>
      <c r="H57" t="str">
        <f>NEUTRAL!J63</f>
        <v>INCINERATE</v>
      </c>
      <c r="I57" t="str">
        <f>NEUTRAL!K63</f>
        <v>SOUL_BURN</v>
      </c>
      <c r="J57" t="str">
        <f>NEUTRAL!L63</f>
        <v>SOUL_BURN</v>
      </c>
    </row>
    <row r="58" spans="1:10">
      <c r="A58" t="str">
        <f>NEUTRAL!C64</f>
        <v>SOUL_BURN</v>
      </c>
      <c r="B58" t="str">
        <f>NEUTRAL!D64</f>
        <v>INCINERATE</v>
      </c>
      <c r="C58" t="str">
        <f>NEUTRAL!E64</f>
        <v>SOUL_BURN</v>
      </c>
      <c r="D58" t="str">
        <f>NEUTRAL!F64</f>
        <v>INCINERATE</v>
      </c>
      <c r="E58" t="str">
        <f>NEUTRAL!G64</f>
        <v>SOUL_BURN</v>
      </c>
      <c r="F58" t="str">
        <f>NEUTRAL!H64</f>
        <v>VOLCANO</v>
      </c>
      <c r="G58" t="str">
        <f>NEUTRAL!I64</f>
        <v>INCINERATE</v>
      </c>
      <c r="H58" t="str">
        <f>NEUTRAL!J64</f>
        <v>SUMMON_LAVASPAWN</v>
      </c>
      <c r="I58" t="str">
        <f>NEUTRAL!K64</f>
        <v>SUMMON_LAVASPAWN</v>
      </c>
      <c r="J58" t="str">
        <f>NEUTRAL!L64</f>
        <v>SUMMON_LAVASPAWN</v>
      </c>
    </row>
    <row r="59" spans="1:10">
      <c r="A59" t="str">
        <f>NEUTRAL!C65</f>
        <v>SUMMON_LAVASPAWN</v>
      </c>
      <c r="B59" t="str">
        <f>NEUTRAL!D65</f>
        <v>INCINERATE</v>
      </c>
      <c r="C59" t="str">
        <f>NEUTRAL!E65</f>
        <v>SUMMON_LAVASPAWN</v>
      </c>
      <c r="D59" t="str">
        <f>NEUTRAL!F65</f>
        <v>INCINERATE</v>
      </c>
      <c r="E59" t="str">
        <f>NEUTRAL!G65</f>
        <v>SUMMON_LAVASPAWN</v>
      </c>
      <c r="F59" t="str">
        <f>NEUTRAL!H65</f>
        <v>VOLCANO</v>
      </c>
      <c r="G59" t="str">
        <f>NEUTRAL!I65</f>
        <v>INCINERATE</v>
      </c>
      <c r="H59" t="str">
        <f>NEUTRAL!J65</f>
        <v>SOUL_BURN</v>
      </c>
      <c r="I59" t="str">
        <f>NEUTRAL!K65</f>
        <v>SOUL_BURN</v>
      </c>
      <c r="J59" t="str">
        <f>NEUTRAL!L65</f>
        <v>SOUL_BURN</v>
      </c>
    </row>
    <row r="60" spans="1:10">
      <c r="A60" t="str">
        <f>NEUTRAL!C66</f>
        <v>SUMMON_LAVASPAWN</v>
      </c>
      <c r="B60" t="str">
        <f>NEUTRAL!D66</f>
        <v>SOUL_BURN</v>
      </c>
      <c r="C60" t="str">
        <f>NEUTRAL!E66</f>
        <v>SUMMON_LAVASPAWN</v>
      </c>
      <c r="D60" t="str">
        <f>NEUTRAL!F66</f>
        <v>SOUL_BURN</v>
      </c>
      <c r="E60" t="str">
        <f>NEUTRAL!G66</f>
        <v>SUMMON_LAVASPAWN</v>
      </c>
      <c r="F60" t="str">
        <f>NEUTRAL!H66</f>
        <v>VOLCANO</v>
      </c>
      <c r="G60" t="str">
        <f>NEUTRAL!I66</f>
        <v>SOUL_BURN</v>
      </c>
      <c r="H60" t="str">
        <f>NEUTRAL!J66</f>
        <v>INCINERATE</v>
      </c>
      <c r="I60" t="str">
        <f>NEUTRAL!K66</f>
        <v>INCINERATE</v>
      </c>
      <c r="J60" t="str">
        <f>NEUTRAL!L66</f>
        <v>INCINERATE</v>
      </c>
    </row>
    <row r="61" spans="1:10">
      <c r="A61" t="str">
        <f>NEUTRAL!C67</f>
        <v>SOUL_BURN</v>
      </c>
      <c r="B61" t="str">
        <f>NEUTRAL!D67</f>
        <v>INCINERATE</v>
      </c>
      <c r="C61" t="str">
        <f>NEUTRAL!E67</f>
        <v>SOUL_BURN</v>
      </c>
      <c r="D61" t="str">
        <f>NEUTRAL!F67</f>
        <v>INCINERATE</v>
      </c>
      <c r="E61" t="str">
        <f>NEUTRAL!G67</f>
        <v>SOUL_BURN</v>
      </c>
      <c r="F61" t="str">
        <f>NEUTRAL!H67</f>
        <v>VOLCANO</v>
      </c>
      <c r="G61" t="str">
        <f>NEUTRAL!I67</f>
        <v>INCINERATE</v>
      </c>
      <c r="H61" t="str">
        <f>NEUTRAL!J67</f>
        <v>SUMMON_LAVASPAWN</v>
      </c>
      <c r="I61" t="str">
        <f>NEUTRAL!K67</f>
        <v>SUMMON_LAVASPAWN</v>
      </c>
      <c r="J61" t="str">
        <f>NEUTRAL!L67</f>
        <v>SUMMON_LAVASPAWN</v>
      </c>
    </row>
    <row r="62" spans="1:10">
      <c r="A62" t="str">
        <f>NEUTRAL!C68</f>
        <v>SOUL_BURN</v>
      </c>
      <c r="B62" t="str">
        <f>NEUTRAL!D68</f>
        <v>INCINERATE</v>
      </c>
      <c r="C62" t="str">
        <f>NEUTRAL!E68</f>
        <v>SOUL_BURN</v>
      </c>
      <c r="D62" t="str">
        <f>NEUTRAL!F68</f>
        <v>INCINERATE</v>
      </c>
      <c r="E62" t="str">
        <f>NEUTRAL!G68</f>
        <v>SOUL_BURN</v>
      </c>
      <c r="F62" t="str">
        <f>NEUTRAL!H68</f>
        <v>VOLCANO</v>
      </c>
      <c r="G62" t="str">
        <f>NEUTRAL!I68</f>
        <v>INCINERATE</v>
      </c>
      <c r="H62" t="str">
        <f>NEUTRAL!J68</f>
        <v>SUMMON_LAVASPAWN</v>
      </c>
      <c r="I62" t="str">
        <f>NEUTRAL!K68</f>
        <v>SUMMON_LAVASPAWN</v>
      </c>
      <c r="J62" t="str">
        <f>NEUTRAL!L68</f>
        <v>SUMMON_LAVASPAWN</v>
      </c>
    </row>
    <row r="63" spans="1:10">
      <c r="A63" t="str">
        <f>NEUTRAL!C69</f>
        <v>SOUL_BURN</v>
      </c>
      <c r="B63" t="str">
        <f>NEUTRAL!D69</f>
        <v>INCINERATE</v>
      </c>
      <c r="C63" t="str">
        <f>NEUTRAL!E69</f>
        <v>SOUL_BURN</v>
      </c>
      <c r="D63" t="str">
        <f>NEUTRAL!F69</f>
        <v>INCINERATE</v>
      </c>
      <c r="E63" t="str">
        <f>NEUTRAL!G69</f>
        <v>SOUL_BURN</v>
      </c>
      <c r="F63" t="str">
        <f>NEUTRAL!H69</f>
        <v>VOLCANO</v>
      </c>
      <c r="G63" t="str">
        <f>NEUTRAL!I69</f>
        <v>INCINERATE</v>
      </c>
      <c r="H63" t="str">
        <f>NEUTRAL!J69</f>
        <v>SUMMON_LAVASPAWN</v>
      </c>
      <c r="I63" t="str">
        <f>NEUTRAL!K69</f>
        <v>SUMMON_LAVASPAWN</v>
      </c>
      <c r="J63" t="str">
        <f>NEUTRAL!L69</f>
        <v>SUMMON_LAVASPAWN</v>
      </c>
    </row>
    <row r="64" spans="1:10">
      <c r="A64" t="str">
        <f>NEUTRAL!C70</f>
        <v>INCINERATE</v>
      </c>
      <c r="B64" t="str">
        <f>NEUTRAL!D70</f>
        <v>SOUL_BURN</v>
      </c>
      <c r="C64" t="str">
        <f>NEUTRAL!E70</f>
        <v>INCINERATE</v>
      </c>
      <c r="D64" t="str">
        <f>NEUTRAL!F70</f>
        <v>SOUL_BURN</v>
      </c>
      <c r="E64" t="str">
        <f>NEUTRAL!G70</f>
        <v>INCINERATE</v>
      </c>
      <c r="F64" t="str">
        <f>NEUTRAL!H70</f>
        <v>VOLCANO</v>
      </c>
      <c r="G64" t="str">
        <f>NEUTRAL!I70</f>
        <v>SOUL_BURN</v>
      </c>
      <c r="H64" t="str">
        <f>NEUTRAL!J70</f>
        <v>SUMMON_LAVASPAWN</v>
      </c>
      <c r="I64" t="str">
        <f>NEUTRAL!K70</f>
        <v>SUMMON_LAVASPAWN</v>
      </c>
      <c r="J64" t="str">
        <f>NEUTRAL!L70</f>
        <v>SUMMON_LAVASPAWN</v>
      </c>
    </row>
    <row r="65" spans="1:10">
      <c r="A65" t="str">
        <f>NEUTRAL!C72</f>
        <v>CHEMICAL_RAGE</v>
      </c>
      <c r="B65" t="str">
        <f>NEUTRAL!D72</f>
        <v>HEALING_SPRAY</v>
      </c>
      <c r="C65" t="str">
        <f>NEUTRAL!E72</f>
        <v>CHEMICAL_RAGE</v>
      </c>
      <c r="D65" t="str">
        <f>NEUTRAL!F72</f>
        <v>HEALING_SPRAY</v>
      </c>
      <c r="E65" t="str">
        <f>NEUTRAL!G72</f>
        <v>CHEMICAL_RAGE</v>
      </c>
      <c r="F65" t="str">
        <f>NEUTRAL!H72</f>
        <v>TRANSMUTE</v>
      </c>
      <c r="G65" t="str">
        <f>NEUTRAL!I72</f>
        <v>HEALING_SPRAY</v>
      </c>
      <c r="H65" t="str">
        <f>NEUTRAL!J72</f>
        <v>ACID_BOMB</v>
      </c>
      <c r="I65" t="str">
        <f>NEUTRAL!K72</f>
        <v>ACID_BOMB</v>
      </c>
      <c r="J65" t="str">
        <f>NEUTRAL!L72</f>
        <v>ACID_BOMB</v>
      </c>
    </row>
    <row r="66" spans="1:10">
      <c r="A66" t="str">
        <f>NEUTRAL!C73</f>
        <v>ACID_BOMB</v>
      </c>
      <c r="B66" t="str">
        <f>NEUTRAL!D73</f>
        <v>CHEMICAL_RAGE</v>
      </c>
      <c r="C66" t="str">
        <f>NEUTRAL!E73</f>
        <v>ACID_BOMB</v>
      </c>
      <c r="D66" t="str">
        <f>NEUTRAL!F73</f>
        <v>CHEMICAL_RAGE</v>
      </c>
      <c r="E66" t="str">
        <f>NEUTRAL!G73</f>
        <v>ACID_BOMB</v>
      </c>
      <c r="F66" t="str">
        <f>NEUTRAL!H73</f>
        <v>TRANSMUTE</v>
      </c>
      <c r="G66" t="str">
        <f>NEUTRAL!I73</f>
        <v>CHEMICAL_RAGE</v>
      </c>
      <c r="H66" t="str">
        <f>NEUTRAL!J73</f>
        <v>HEALING_SPRAY</v>
      </c>
      <c r="I66" t="str">
        <f>NEUTRAL!K73</f>
        <v>HEALING_SPRAY</v>
      </c>
      <c r="J66" t="str">
        <f>NEUTRAL!L73</f>
        <v>HEALING_SPRAY</v>
      </c>
    </row>
    <row r="67" spans="1:10">
      <c r="A67" t="str">
        <f>NEUTRAL!C74</f>
        <v>CHEMICAL_RAGE</v>
      </c>
      <c r="B67" t="str">
        <f>NEUTRAL!D74</f>
        <v>ACID_BOMB</v>
      </c>
      <c r="C67" t="str">
        <f>NEUTRAL!E74</f>
        <v>CHEMICAL_RAGE</v>
      </c>
      <c r="D67" t="str">
        <f>NEUTRAL!F74</f>
        <v>ACID_BOMB</v>
      </c>
      <c r="E67" t="str">
        <f>NEUTRAL!G74</f>
        <v>CHEMICAL_RAGE</v>
      </c>
      <c r="F67" t="str">
        <f>NEUTRAL!H74</f>
        <v>TRANSMUTE</v>
      </c>
      <c r="G67" t="str">
        <f>NEUTRAL!I74</f>
        <v>ACID_BOMB</v>
      </c>
      <c r="H67" t="str">
        <f>NEUTRAL!J74</f>
        <v>HEALING_SPRAY</v>
      </c>
      <c r="I67" t="str">
        <f>NEUTRAL!K74</f>
        <v>HEALING_SPRAY</v>
      </c>
      <c r="J67" t="str">
        <f>NEUTRAL!L74</f>
        <v>HEALING_SPRAY</v>
      </c>
    </row>
    <row r="68" spans="1:10">
      <c r="A68" t="str">
        <f>NEUTRAL!C75</f>
        <v>ACID_BOMB</v>
      </c>
      <c r="B68" t="str">
        <f>NEUTRAL!D75</f>
        <v>CHEMICAL_RAGE</v>
      </c>
      <c r="C68" t="str">
        <f>NEUTRAL!E75</f>
        <v>ACID_BOMB</v>
      </c>
      <c r="D68" t="str">
        <f>NEUTRAL!F75</f>
        <v>CHEMICAL_RAGE</v>
      </c>
      <c r="E68" t="str">
        <f>NEUTRAL!G75</f>
        <v>ACID_BOMB</v>
      </c>
      <c r="F68" t="str">
        <f>NEUTRAL!H75</f>
        <v>TRANSMUTE</v>
      </c>
      <c r="G68" t="str">
        <f>NEUTRAL!I75</f>
        <v>CHEMICAL_RAGE</v>
      </c>
      <c r="H68" t="str">
        <f>NEUTRAL!J75</f>
        <v>HEALING_SPRAY</v>
      </c>
      <c r="I68" t="str">
        <f>NEUTRAL!K75</f>
        <v>HEALING_SPRAY</v>
      </c>
      <c r="J68" t="str">
        <f>NEUTRAL!L75</f>
        <v>HEALING_SPRAY</v>
      </c>
    </row>
    <row r="69" spans="1:10">
      <c r="A69" t="str">
        <f>NEUTRAL!C76</f>
        <v>CHEMICAL_RAGE</v>
      </c>
      <c r="B69" t="str">
        <f>NEUTRAL!D76</f>
        <v>ACID_BOMB</v>
      </c>
      <c r="C69" t="str">
        <f>NEUTRAL!E76</f>
        <v>CHEMICAL_RAGE</v>
      </c>
      <c r="D69" t="str">
        <f>NEUTRAL!F76</f>
        <v>ACID_BOMB</v>
      </c>
      <c r="E69" t="str">
        <f>NEUTRAL!G76</f>
        <v>CHEMICAL_RAGE</v>
      </c>
      <c r="F69" t="str">
        <f>NEUTRAL!H76</f>
        <v>TRANSMUTE</v>
      </c>
      <c r="G69" t="str">
        <f>NEUTRAL!I76</f>
        <v>ACID_BOMB</v>
      </c>
      <c r="H69" t="str">
        <f>NEUTRAL!J76</f>
        <v>HEALING_SPRAY</v>
      </c>
      <c r="I69" t="str">
        <f>NEUTRAL!K76</f>
        <v>HEALING_SPRAY</v>
      </c>
      <c r="J69" t="str">
        <f>NEUTRAL!L76</f>
        <v>HEALING_SPRAY</v>
      </c>
    </row>
    <row r="70" spans="1:10">
      <c r="A70" t="str">
        <f>NEUTRAL!C77</f>
        <v>CHEMICAL_RAGE</v>
      </c>
      <c r="B70" t="str">
        <f>NEUTRAL!D77</f>
        <v>ACID_BOMB</v>
      </c>
      <c r="C70" t="str">
        <f>NEUTRAL!E77</f>
        <v>CHEMICAL_RAGE</v>
      </c>
      <c r="D70" t="str">
        <f>NEUTRAL!F77</f>
        <v>ACID_BOMB</v>
      </c>
      <c r="E70" t="str">
        <f>NEUTRAL!G77</f>
        <v>CHEMICAL_RAGE</v>
      </c>
      <c r="F70" t="str">
        <f>NEUTRAL!H77</f>
        <v>TRANSMUTE</v>
      </c>
      <c r="G70" t="str">
        <f>NEUTRAL!I77</f>
        <v>ACID_BOMB</v>
      </c>
      <c r="H70" t="str">
        <f>NEUTRAL!J77</f>
        <v>HEALING_SPRAY</v>
      </c>
      <c r="I70" t="str">
        <f>NEUTRAL!K77</f>
        <v>HEALING_SPRAY</v>
      </c>
      <c r="J70" t="str">
        <f>NEUTRAL!L77</f>
        <v>HEALING_SPRAY</v>
      </c>
    </row>
    <row r="71" spans="1:10">
      <c r="A71" t="str">
        <f>NEUTRAL!C78</f>
        <v>ACID_BOMB</v>
      </c>
      <c r="B71" t="str">
        <f>NEUTRAL!D78</f>
        <v>CHEMICAL_RAGE</v>
      </c>
      <c r="C71" t="str">
        <f>NEUTRAL!E78</f>
        <v>ACID_BOMB</v>
      </c>
      <c r="D71" t="str">
        <f>NEUTRAL!F78</f>
        <v>CHEMICAL_RAGE</v>
      </c>
      <c r="E71" t="str">
        <f>NEUTRAL!G78</f>
        <v>ACID_BOMB</v>
      </c>
      <c r="F71" t="str">
        <f>NEUTRAL!H78</f>
        <v>TRANSMUTE</v>
      </c>
      <c r="G71" t="str">
        <f>NEUTRAL!I78</f>
        <v>CHEMICAL_RAGE</v>
      </c>
      <c r="H71" t="str">
        <f>NEUTRAL!J78</f>
        <v>HEALING_SPRAY</v>
      </c>
      <c r="I71" t="str">
        <f>NEUTRAL!K78</f>
        <v>HEALING_SPRAY</v>
      </c>
      <c r="J71" t="str">
        <f>NEUTRAL!L78</f>
        <v>HEALING_SPRAY</v>
      </c>
    </row>
    <row r="72" spans="1:10">
      <c r="A72" t="str">
        <f>NEUTRAL!C79</f>
        <v>ACID_BOMB</v>
      </c>
      <c r="B72" t="str">
        <f>NEUTRAL!D79</f>
        <v>CHEMICAL_RAGE</v>
      </c>
      <c r="C72" t="str">
        <f>NEUTRAL!E79</f>
        <v>ACID_BOMB</v>
      </c>
      <c r="D72" t="str">
        <f>NEUTRAL!F79</f>
        <v>CHEMICAL_RAGE</v>
      </c>
      <c r="E72" t="str">
        <f>NEUTRAL!G79</f>
        <v>ACID_BOMB</v>
      </c>
      <c r="F72" t="str">
        <f>NEUTRAL!H79</f>
        <v>TRANSMUTE</v>
      </c>
      <c r="G72" t="str">
        <f>NEUTRAL!I79</f>
        <v>CHEMICAL_RAGE</v>
      </c>
      <c r="H72" t="str">
        <f>NEUTRAL!J79</f>
        <v>HEALING_SPRAY</v>
      </c>
      <c r="I72" t="str">
        <f>NEUTRAL!K79</f>
        <v>HEALING_SPRAY</v>
      </c>
      <c r="J72" t="str">
        <f>NEUTRAL!L79</f>
        <v>HEALING_SPRAY</v>
      </c>
    </row>
    <row r="73" spans="1:10">
      <c r="A73" t="str">
        <f>NEUTRAL!C80</f>
        <v>CHEMICAL_RAGE</v>
      </c>
      <c r="B73" t="str">
        <f>NEUTRAL!D80</f>
        <v>ACID_BOMB</v>
      </c>
      <c r="C73" t="str">
        <f>NEUTRAL!E80</f>
        <v>CHEMICAL_RAGE</v>
      </c>
      <c r="D73" t="str">
        <f>NEUTRAL!F80</f>
        <v>ACID_BOMB</v>
      </c>
      <c r="E73" t="str">
        <f>NEUTRAL!G80</f>
        <v>CHEMICAL_RAGE</v>
      </c>
      <c r="F73" t="str">
        <f>NEUTRAL!H80</f>
        <v>TRANSMUTE</v>
      </c>
      <c r="G73" t="str">
        <f>NEUTRAL!I80</f>
        <v>ACID_BOMB</v>
      </c>
      <c r="H73" t="str">
        <f>NEUTRAL!J80</f>
        <v>HEALING_SPRAY</v>
      </c>
      <c r="I73" t="str">
        <f>NEUTRAL!K80</f>
        <v>HEALING_SPRAY</v>
      </c>
      <c r="J73" t="str">
        <f>NEUTRAL!L80</f>
        <v>HEALING_SPRAY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0"/>
  <sheetViews>
    <sheetView workbookViewId="0">
      <selection activeCell="F11" sqref="F11"/>
    </sheetView>
  </sheetViews>
  <sheetFormatPr defaultRowHeight="12.75"/>
  <cols>
    <col min="1" max="1" width="3.85546875" style="1" customWidth="1"/>
    <col min="2" max="2" width="4" style="1" customWidth="1"/>
    <col min="3" max="12" width="15" customWidth="1"/>
  </cols>
  <sheetData>
    <row r="1" spans="1:19" ht="13.5" thickBot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7"/>
      <c r="N1" s="10" t="s">
        <v>61</v>
      </c>
      <c r="O1" s="20" t="s">
        <v>58</v>
      </c>
      <c r="P1" s="21" t="s">
        <v>59</v>
      </c>
      <c r="Q1" s="7" t="s">
        <v>60</v>
      </c>
      <c r="R1" s="7"/>
      <c r="S1" s="7"/>
    </row>
    <row r="2" spans="1:19">
      <c r="A2" s="2" t="s">
        <v>74</v>
      </c>
      <c r="B2" s="2">
        <v>60</v>
      </c>
      <c r="C2" s="14" t="s">
        <v>58</v>
      </c>
      <c r="D2" s="14" t="s">
        <v>59</v>
      </c>
      <c r="E2" s="14" t="s">
        <v>58</v>
      </c>
      <c r="F2" s="14" t="s">
        <v>59</v>
      </c>
      <c r="G2" s="14" t="s">
        <v>58</v>
      </c>
      <c r="H2" s="14" t="s">
        <v>60</v>
      </c>
      <c r="I2" s="14" t="s">
        <v>59</v>
      </c>
      <c r="J2" s="14" t="s">
        <v>61</v>
      </c>
      <c r="K2" s="14" t="s">
        <v>61</v>
      </c>
      <c r="L2" s="14" t="s">
        <v>61</v>
      </c>
      <c r="M2" s="14"/>
      <c r="N2" s="14">
        <f>COUNTIF($C2:$L2,"BLIZZARD")</f>
        <v>3</v>
      </c>
      <c r="O2" s="14">
        <f>COUNTIF($C2:$L2,"WATER_ELEMENTAL")</f>
        <v>3</v>
      </c>
      <c r="P2" s="14">
        <f>COUNTIF($C2:$L2,"BRILLIANCE_AURA")</f>
        <v>3</v>
      </c>
      <c r="Q2" s="14">
        <f>COUNTIF($C2:$L2,"MASS_TELEPORT")</f>
        <v>1</v>
      </c>
      <c r="R2" s="14"/>
      <c r="S2" s="14"/>
    </row>
    <row r="3" spans="1:19">
      <c r="A3" s="4"/>
      <c r="B3" s="4">
        <v>30</v>
      </c>
      <c r="C3" s="15" t="s">
        <v>58</v>
      </c>
      <c r="D3" s="15" t="s">
        <v>59</v>
      </c>
      <c r="E3" s="15" t="s">
        <v>58</v>
      </c>
      <c r="F3" s="15" t="s">
        <v>59</v>
      </c>
      <c r="G3" s="15" t="s">
        <v>58</v>
      </c>
      <c r="H3" s="15" t="s">
        <v>60</v>
      </c>
      <c r="I3" s="15" t="s">
        <v>59</v>
      </c>
      <c r="J3" s="15" t="s">
        <v>61</v>
      </c>
      <c r="K3" s="15" t="s">
        <v>61</v>
      </c>
      <c r="L3" s="15" t="s">
        <v>61</v>
      </c>
      <c r="M3" s="15"/>
      <c r="N3" s="15">
        <f t="shared" ref="N3:N10" si="0">COUNTIF($C3:$L3,"BLIZZARD")</f>
        <v>3</v>
      </c>
      <c r="O3" s="15">
        <f t="shared" ref="O3:O10" si="1">COUNTIF($C3:$L3,"WATER_ELEMENTAL")</f>
        <v>3</v>
      </c>
      <c r="P3" s="15">
        <f t="shared" ref="P3:P10" si="2">COUNTIF($C3:$L3,"BRILLIANCE_AURA")</f>
        <v>3</v>
      </c>
      <c r="Q3" s="15">
        <f t="shared" ref="Q3:Q10" si="3">COUNTIF($C3:$L3,"MASS_TELEPORT")</f>
        <v>1</v>
      </c>
      <c r="R3" s="15"/>
      <c r="S3" s="15"/>
    </row>
    <row r="4" spans="1:19">
      <c r="A4" s="4"/>
      <c r="B4" s="4">
        <v>10</v>
      </c>
      <c r="C4" s="15" t="s">
        <v>61</v>
      </c>
      <c r="D4" s="15" t="s">
        <v>59</v>
      </c>
      <c r="E4" s="15" t="s">
        <v>61</v>
      </c>
      <c r="F4" s="15" t="s">
        <v>59</v>
      </c>
      <c r="G4" s="15" t="s">
        <v>61</v>
      </c>
      <c r="H4" s="15" t="s">
        <v>60</v>
      </c>
      <c r="I4" s="15" t="s">
        <v>59</v>
      </c>
      <c r="J4" s="15" t="s">
        <v>58</v>
      </c>
      <c r="K4" s="15" t="s">
        <v>58</v>
      </c>
      <c r="L4" s="15" t="s">
        <v>58</v>
      </c>
      <c r="M4" s="15"/>
      <c r="N4" s="15">
        <f t="shared" si="0"/>
        <v>3</v>
      </c>
      <c r="O4" s="15">
        <f t="shared" si="1"/>
        <v>3</v>
      </c>
      <c r="P4" s="15">
        <f t="shared" si="2"/>
        <v>3</v>
      </c>
      <c r="Q4" s="15">
        <f t="shared" si="3"/>
        <v>1</v>
      </c>
      <c r="R4" s="15"/>
      <c r="S4" s="15"/>
    </row>
    <row r="5" spans="1:19">
      <c r="A5" s="8" t="s">
        <v>75</v>
      </c>
      <c r="B5" s="8">
        <v>60</v>
      </c>
      <c r="C5" s="16" t="s">
        <v>58</v>
      </c>
      <c r="D5" s="16" t="s">
        <v>59</v>
      </c>
      <c r="E5" s="16" t="s">
        <v>59</v>
      </c>
      <c r="F5" s="16" t="s">
        <v>58</v>
      </c>
      <c r="G5" s="16" t="s">
        <v>59</v>
      </c>
      <c r="H5" s="16" t="s">
        <v>60</v>
      </c>
      <c r="I5" s="16" t="s">
        <v>58</v>
      </c>
      <c r="J5" s="16" t="s">
        <v>61</v>
      </c>
      <c r="K5" s="16" t="s">
        <v>61</v>
      </c>
      <c r="L5" s="16" t="s">
        <v>61</v>
      </c>
      <c r="M5" s="16"/>
      <c r="N5" s="16">
        <f t="shared" si="0"/>
        <v>3</v>
      </c>
      <c r="O5" s="16">
        <f t="shared" si="1"/>
        <v>3</v>
      </c>
      <c r="P5" s="16">
        <f t="shared" si="2"/>
        <v>3</v>
      </c>
      <c r="Q5" s="16">
        <f t="shared" si="3"/>
        <v>1</v>
      </c>
      <c r="R5" s="16"/>
      <c r="S5" s="16"/>
    </row>
    <row r="6" spans="1:19">
      <c r="A6" s="4"/>
      <c r="B6" s="4">
        <v>30</v>
      </c>
      <c r="C6" s="15" t="s">
        <v>61</v>
      </c>
      <c r="D6" s="15" t="s">
        <v>59</v>
      </c>
      <c r="E6" s="15" t="s">
        <v>61</v>
      </c>
      <c r="F6" s="15" t="s">
        <v>59</v>
      </c>
      <c r="G6" s="15" t="s">
        <v>61</v>
      </c>
      <c r="H6" s="15" t="s">
        <v>60</v>
      </c>
      <c r="I6" s="15" t="s">
        <v>59</v>
      </c>
      <c r="J6" s="15" t="s">
        <v>58</v>
      </c>
      <c r="K6" s="15" t="s">
        <v>58</v>
      </c>
      <c r="L6" s="15" t="s">
        <v>58</v>
      </c>
      <c r="M6" s="15"/>
      <c r="N6" s="15">
        <f t="shared" si="0"/>
        <v>3</v>
      </c>
      <c r="O6" s="15">
        <f t="shared" si="1"/>
        <v>3</v>
      </c>
      <c r="P6" s="15">
        <f t="shared" si="2"/>
        <v>3</v>
      </c>
      <c r="Q6" s="15">
        <f t="shared" si="3"/>
        <v>1</v>
      </c>
      <c r="R6" s="15"/>
      <c r="S6" s="15"/>
    </row>
    <row r="7" spans="1:19">
      <c r="A7" s="9"/>
      <c r="B7" s="9">
        <v>10</v>
      </c>
      <c r="C7" s="17" t="s">
        <v>61</v>
      </c>
      <c r="D7" s="17" t="s">
        <v>59</v>
      </c>
      <c r="E7" s="17" t="s">
        <v>59</v>
      </c>
      <c r="F7" s="17" t="s">
        <v>61</v>
      </c>
      <c r="G7" s="17" t="s">
        <v>59</v>
      </c>
      <c r="H7" s="17" t="s">
        <v>60</v>
      </c>
      <c r="I7" s="17" t="s">
        <v>61</v>
      </c>
      <c r="J7" s="17" t="s">
        <v>58</v>
      </c>
      <c r="K7" s="17" t="s">
        <v>58</v>
      </c>
      <c r="L7" s="17" t="s">
        <v>58</v>
      </c>
      <c r="M7" s="17"/>
      <c r="N7" s="17">
        <f t="shared" si="0"/>
        <v>3</v>
      </c>
      <c r="O7" s="17">
        <f t="shared" si="1"/>
        <v>3</v>
      </c>
      <c r="P7" s="17">
        <f t="shared" si="2"/>
        <v>3</v>
      </c>
      <c r="Q7" s="17">
        <f t="shared" si="3"/>
        <v>1</v>
      </c>
      <c r="R7" s="17"/>
      <c r="S7" s="17"/>
    </row>
    <row r="8" spans="1:19">
      <c r="A8" s="4" t="s">
        <v>76</v>
      </c>
      <c r="B8" s="4">
        <v>60</v>
      </c>
      <c r="C8" s="15" t="s">
        <v>59</v>
      </c>
      <c r="D8" s="15" t="s">
        <v>61</v>
      </c>
      <c r="E8" s="15" t="s">
        <v>59</v>
      </c>
      <c r="F8" s="15" t="s">
        <v>61</v>
      </c>
      <c r="G8" s="15" t="s">
        <v>59</v>
      </c>
      <c r="H8" s="15" t="s">
        <v>60</v>
      </c>
      <c r="I8" s="15" t="s">
        <v>61</v>
      </c>
      <c r="J8" s="15" t="s">
        <v>58</v>
      </c>
      <c r="K8" s="15" t="s">
        <v>58</v>
      </c>
      <c r="L8" s="15" t="s">
        <v>58</v>
      </c>
      <c r="M8" s="15"/>
      <c r="N8" s="15">
        <f t="shared" si="0"/>
        <v>3</v>
      </c>
      <c r="O8" s="15">
        <f t="shared" si="1"/>
        <v>3</v>
      </c>
      <c r="P8" s="15">
        <f t="shared" si="2"/>
        <v>3</v>
      </c>
      <c r="Q8" s="15">
        <f t="shared" si="3"/>
        <v>1</v>
      </c>
      <c r="R8" s="15"/>
      <c r="S8" s="15"/>
    </row>
    <row r="9" spans="1:19">
      <c r="A9" s="4"/>
      <c r="B9" s="4">
        <v>30</v>
      </c>
      <c r="C9" s="15" t="s">
        <v>61</v>
      </c>
      <c r="D9" s="15" t="s">
        <v>59</v>
      </c>
      <c r="E9" s="15" t="s">
        <v>59</v>
      </c>
      <c r="F9" s="15" t="s">
        <v>61</v>
      </c>
      <c r="G9" s="15" t="s">
        <v>59</v>
      </c>
      <c r="H9" s="15" t="s">
        <v>60</v>
      </c>
      <c r="I9" s="15" t="s">
        <v>61</v>
      </c>
      <c r="J9" s="15" t="s">
        <v>58</v>
      </c>
      <c r="K9" s="15" t="s">
        <v>58</v>
      </c>
      <c r="L9" s="15" t="s">
        <v>58</v>
      </c>
      <c r="M9" s="15"/>
      <c r="N9" s="15">
        <f t="shared" si="0"/>
        <v>3</v>
      </c>
      <c r="O9" s="15">
        <f t="shared" si="1"/>
        <v>3</v>
      </c>
      <c r="P9" s="15">
        <f t="shared" si="2"/>
        <v>3</v>
      </c>
      <c r="Q9" s="15">
        <f t="shared" si="3"/>
        <v>1</v>
      </c>
      <c r="R9" s="15"/>
      <c r="S9" s="15"/>
    </row>
    <row r="10" spans="1:19" ht="13.5" thickBot="1">
      <c r="A10" s="4"/>
      <c r="B10" s="4">
        <v>10</v>
      </c>
      <c r="C10" s="18" t="s">
        <v>59</v>
      </c>
      <c r="D10" s="18" t="s">
        <v>61</v>
      </c>
      <c r="E10" s="18" t="s">
        <v>59</v>
      </c>
      <c r="F10" s="18" t="s">
        <v>61</v>
      </c>
      <c r="G10" s="18" t="s">
        <v>59</v>
      </c>
      <c r="H10" s="18" t="s">
        <v>60</v>
      </c>
      <c r="I10" s="18" t="s">
        <v>61</v>
      </c>
      <c r="J10" s="18" t="s">
        <v>58</v>
      </c>
      <c r="K10" s="18" t="s">
        <v>58</v>
      </c>
      <c r="L10" s="18" t="s">
        <v>58</v>
      </c>
      <c r="M10" s="18"/>
      <c r="N10" s="18">
        <f t="shared" si="0"/>
        <v>3</v>
      </c>
      <c r="O10" s="18">
        <f t="shared" si="1"/>
        <v>3</v>
      </c>
      <c r="P10" s="18">
        <f t="shared" si="2"/>
        <v>3</v>
      </c>
      <c r="Q10" s="18">
        <f t="shared" si="3"/>
        <v>1</v>
      </c>
      <c r="R10" s="18"/>
      <c r="S10" s="18"/>
    </row>
    <row r="11" spans="1:19" s="12" customFormat="1" ht="13.5" thickBot="1">
      <c r="A11" s="11"/>
      <c r="B11" s="1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 t="s">
        <v>62</v>
      </c>
      <c r="O11" s="19" t="s">
        <v>63</v>
      </c>
      <c r="P11" s="19" t="s">
        <v>65</v>
      </c>
      <c r="Q11" s="19" t="s">
        <v>64</v>
      </c>
      <c r="R11" s="19"/>
      <c r="S11" s="19"/>
    </row>
    <row r="12" spans="1:19">
      <c r="A12" s="1" t="s">
        <v>74</v>
      </c>
      <c r="B12" s="1">
        <v>60</v>
      </c>
      <c r="C12" s="14" t="s">
        <v>62</v>
      </c>
      <c r="D12" s="14" t="s">
        <v>63</v>
      </c>
      <c r="E12" s="14" t="s">
        <v>62</v>
      </c>
      <c r="F12" s="14" t="s">
        <v>63</v>
      </c>
      <c r="G12" s="14" t="s">
        <v>62</v>
      </c>
      <c r="H12" s="14" t="s">
        <v>64</v>
      </c>
      <c r="I12" s="14" t="s">
        <v>63</v>
      </c>
      <c r="J12" s="14" t="s">
        <v>65</v>
      </c>
      <c r="K12" s="14" t="s">
        <v>65</v>
      </c>
      <c r="L12" s="14" t="s">
        <v>65</v>
      </c>
      <c r="M12" s="13"/>
      <c r="N12" s="15">
        <f>COUNTIF($C12:$L12,"THUNDER_BOLT")</f>
        <v>3</v>
      </c>
      <c r="O12" s="15">
        <f>COUNTIF($C12:$L12,"THUNDER_CLAP")</f>
        <v>3</v>
      </c>
      <c r="P12" s="15">
        <f>COUNTIF($C12:$L12,"BASH")</f>
        <v>3</v>
      </c>
      <c r="Q12" s="15">
        <f>COUNTIF($C12:$L12,"AVATAR")</f>
        <v>1</v>
      </c>
      <c r="R12" s="14"/>
      <c r="S12" s="14"/>
    </row>
    <row r="13" spans="1:19">
      <c r="B13" s="1">
        <v>30</v>
      </c>
      <c r="C13" s="15" t="s">
        <v>62</v>
      </c>
      <c r="D13" s="15" t="s">
        <v>65</v>
      </c>
      <c r="E13" s="15" t="s">
        <v>62</v>
      </c>
      <c r="F13" s="15" t="s">
        <v>63</v>
      </c>
      <c r="G13" s="15" t="s">
        <v>62</v>
      </c>
      <c r="H13" s="15" t="s">
        <v>64</v>
      </c>
      <c r="I13" s="15" t="s">
        <v>63</v>
      </c>
      <c r="J13" s="15" t="s">
        <v>63</v>
      </c>
      <c r="K13" s="15" t="s">
        <v>65</v>
      </c>
      <c r="L13" s="15" t="s">
        <v>65</v>
      </c>
      <c r="M13" s="13"/>
      <c r="N13" s="15">
        <f t="shared" ref="N13:N20" si="4">COUNTIF($C13:$L13,"THUNDER_BOLT")</f>
        <v>3</v>
      </c>
      <c r="O13" s="15">
        <f t="shared" ref="O13:O20" si="5">COUNTIF($C13:$L13,"THUNDER_CLAP")</f>
        <v>3</v>
      </c>
      <c r="P13" s="15">
        <f t="shared" ref="P13:P20" si="6">COUNTIF($C13:$L13,"BASH")</f>
        <v>3</v>
      </c>
      <c r="Q13" s="15">
        <f t="shared" ref="Q13:Q20" si="7">COUNTIF($C13:$L13,"AVATAR")</f>
        <v>1</v>
      </c>
      <c r="R13" s="15"/>
      <c r="S13" s="15"/>
    </row>
    <row r="14" spans="1:19">
      <c r="B14" s="1">
        <v>10</v>
      </c>
      <c r="C14" s="15" t="s">
        <v>62</v>
      </c>
      <c r="D14" s="15" t="s">
        <v>65</v>
      </c>
      <c r="E14" s="15" t="s">
        <v>63</v>
      </c>
      <c r="F14" s="15" t="s">
        <v>62</v>
      </c>
      <c r="G14" s="15" t="s">
        <v>62</v>
      </c>
      <c r="H14" s="15" t="s">
        <v>64</v>
      </c>
      <c r="I14" s="15" t="s">
        <v>63</v>
      </c>
      <c r="J14" s="15" t="s">
        <v>63</v>
      </c>
      <c r="K14" s="15" t="s">
        <v>65</v>
      </c>
      <c r="L14" s="15" t="s">
        <v>65</v>
      </c>
      <c r="M14" s="13"/>
      <c r="N14" s="15">
        <f t="shared" si="4"/>
        <v>3</v>
      </c>
      <c r="O14" s="15">
        <f t="shared" si="5"/>
        <v>3</v>
      </c>
      <c r="P14" s="15">
        <f t="shared" si="6"/>
        <v>3</v>
      </c>
      <c r="Q14" s="15">
        <f t="shared" si="7"/>
        <v>1</v>
      </c>
      <c r="R14" s="15"/>
      <c r="S14" s="15"/>
    </row>
    <row r="15" spans="1:19">
      <c r="A15" s="8" t="s">
        <v>75</v>
      </c>
      <c r="B15" s="8">
        <v>60</v>
      </c>
      <c r="C15" s="16" t="s">
        <v>62</v>
      </c>
      <c r="D15" s="16" t="s">
        <v>65</v>
      </c>
      <c r="E15" s="16" t="s">
        <v>62</v>
      </c>
      <c r="F15" s="16" t="s">
        <v>63</v>
      </c>
      <c r="G15" s="16" t="s">
        <v>62</v>
      </c>
      <c r="H15" s="16" t="s">
        <v>64</v>
      </c>
      <c r="I15" s="16" t="s">
        <v>63</v>
      </c>
      <c r="J15" s="16" t="s">
        <v>63</v>
      </c>
      <c r="K15" s="16" t="s">
        <v>65</v>
      </c>
      <c r="L15" s="16" t="s">
        <v>65</v>
      </c>
      <c r="M15" s="16"/>
      <c r="N15" s="16">
        <f t="shared" si="4"/>
        <v>3</v>
      </c>
      <c r="O15" s="16">
        <f t="shared" si="5"/>
        <v>3</v>
      </c>
      <c r="P15" s="16">
        <f t="shared" si="6"/>
        <v>3</v>
      </c>
      <c r="Q15" s="16">
        <f t="shared" si="7"/>
        <v>1</v>
      </c>
      <c r="R15" s="16"/>
      <c r="S15" s="16"/>
    </row>
    <row r="16" spans="1:19">
      <c r="A16" s="4"/>
      <c r="B16" s="4">
        <v>30</v>
      </c>
      <c r="C16" s="15" t="s">
        <v>62</v>
      </c>
      <c r="D16" s="15" t="s">
        <v>63</v>
      </c>
      <c r="E16" s="15" t="s">
        <v>62</v>
      </c>
      <c r="F16" s="15" t="s">
        <v>65</v>
      </c>
      <c r="G16" s="15" t="s">
        <v>62</v>
      </c>
      <c r="H16" s="15" t="s">
        <v>64</v>
      </c>
      <c r="I16" s="15" t="s">
        <v>63</v>
      </c>
      <c r="J16" s="15" t="s">
        <v>63</v>
      </c>
      <c r="K16" s="15" t="s">
        <v>65</v>
      </c>
      <c r="L16" s="15" t="s">
        <v>65</v>
      </c>
      <c r="M16" s="15"/>
      <c r="N16" s="15">
        <f t="shared" si="4"/>
        <v>3</v>
      </c>
      <c r="O16" s="15">
        <f t="shared" si="5"/>
        <v>3</v>
      </c>
      <c r="P16" s="15">
        <f t="shared" si="6"/>
        <v>3</v>
      </c>
      <c r="Q16" s="15">
        <f t="shared" si="7"/>
        <v>1</v>
      </c>
      <c r="R16" s="15"/>
      <c r="S16" s="15"/>
    </row>
    <row r="17" spans="1:19">
      <c r="A17" s="9"/>
      <c r="B17" s="9">
        <v>60</v>
      </c>
      <c r="C17" s="17" t="s">
        <v>62</v>
      </c>
      <c r="D17" s="17" t="s">
        <v>63</v>
      </c>
      <c r="E17" s="17" t="s">
        <v>62</v>
      </c>
      <c r="F17" s="17" t="s">
        <v>63</v>
      </c>
      <c r="G17" s="17" t="s">
        <v>62</v>
      </c>
      <c r="H17" s="17" t="s">
        <v>64</v>
      </c>
      <c r="I17" s="17" t="s">
        <v>63</v>
      </c>
      <c r="J17" s="17" t="s">
        <v>65</v>
      </c>
      <c r="K17" s="17" t="s">
        <v>65</v>
      </c>
      <c r="L17" s="17" t="s">
        <v>65</v>
      </c>
      <c r="M17" s="17"/>
      <c r="N17" s="17">
        <f t="shared" si="4"/>
        <v>3</v>
      </c>
      <c r="O17" s="17">
        <f t="shared" si="5"/>
        <v>3</v>
      </c>
      <c r="P17" s="17">
        <f t="shared" si="6"/>
        <v>3</v>
      </c>
      <c r="Q17" s="17">
        <f t="shared" si="7"/>
        <v>1</v>
      </c>
      <c r="R17" s="17"/>
      <c r="S17" s="17"/>
    </row>
    <row r="18" spans="1:19">
      <c r="A18" s="1" t="s">
        <v>76</v>
      </c>
      <c r="B18" s="1">
        <v>60</v>
      </c>
      <c r="C18" s="15" t="s">
        <v>62</v>
      </c>
      <c r="D18" s="15" t="s">
        <v>65</v>
      </c>
      <c r="E18" s="15" t="s">
        <v>62</v>
      </c>
      <c r="F18" s="15" t="s">
        <v>63</v>
      </c>
      <c r="G18" s="15" t="s">
        <v>62</v>
      </c>
      <c r="H18" s="15" t="s">
        <v>64</v>
      </c>
      <c r="I18" s="15" t="s">
        <v>65</v>
      </c>
      <c r="J18" s="15" t="s">
        <v>65</v>
      </c>
      <c r="K18" s="15" t="s">
        <v>63</v>
      </c>
      <c r="L18" s="15" t="s">
        <v>63</v>
      </c>
      <c r="M18" s="13"/>
      <c r="N18" s="15">
        <f t="shared" si="4"/>
        <v>3</v>
      </c>
      <c r="O18" s="15">
        <f t="shared" si="5"/>
        <v>3</v>
      </c>
      <c r="P18" s="15">
        <f t="shared" si="6"/>
        <v>3</v>
      </c>
      <c r="Q18" s="15">
        <f t="shared" si="7"/>
        <v>1</v>
      </c>
      <c r="R18" s="15"/>
      <c r="S18" s="15"/>
    </row>
    <row r="19" spans="1:19">
      <c r="B19" s="1">
        <v>30</v>
      </c>
      <c r="C19" s="15" t="s">
        <v>62</v>
      </c>
      <c r="D19" s="15" t="s">
        <v>63</v>
      </c>
      <c r="E19" s="15" t="s">
        <v>62</v>
      </c>
      <c r="F19" s="15" t="s">
        <v>65</v>
      </c>
      <c r="G19" s="15" t="s">
        <v>62</v>
      </c>
      <c r="H19" s="15" t="s">
        <v>64</v>
      </c>
      <c r="I19" s="15" t="s">
        <v>65</v>
      </c>
      <c r="J19" s="15" t="s">
        <v>65</v>
      </c>
      <c r="K19" s="15" t="s">
        <v>63</v>
      </c>
      <c r="L19" s="15" t="s">
        <v>63</v>
      </c>
      <c r="M19" s="13"/>
      <c r="N19" s="15">
        <f t="shared" si="4"/>
        <v>3</v>
      </c>
      <c r="O19" s="15">
        <f t="shared" si="5"/>
        <v>3</v>
      </c>
      <c r="P19" s="15">
        <f t="shared" si="6"/>
        <v>3</v>
      </c>
      <c r="Q19" s="15">
        <f t="shared" si="7"/>
        <v>1</v>
      </c>
      <c r="R19" s="15"/>
      <c r="S19" s="15"/>
    </row>
    <row r="20" spans="1:19" ht="13.5" thickBot="1">
      <c r="B20" s="1">
        <v>10</v>
      </c>
      <c r="C20" s="18" t="s">
        <v>62</v>
      </c>
      <c r="D20" s="18" t="s">
        <v>63</v>
      </c>
      <c r="E20" s="18" t="s">
        <v>62</v>
      </c>
      <c r="F20" s="18" t="s">
        <v>63</v>
      </c>
      <c r="G20" s="18" t="s">
        <v>62</v>
      </c>
      <c r="H20" s="18" t="s">
        <v>64</v>
      </c>
      <c r="I20" s="18" t="s">
        <v>63</v>
      </c>
      <c r="J20" s="18" t="s">
        <v>65</v>
      </c>
      <c r="K20" s="18" t="s">
        <v>65</v>
      </c>
      <c r="L20" s="18" t="s">
        <v>65</v>
      </c>
      <c r="M20" s="13"/>
      <c r="N20" s="15">
        <f t="shared" si="4"/>
        <v>3</v>
      </c>
      <c r="O20" s="15">
        <f t="shared" si="5"/>
        <v>3</v>
      </c>
      <c r="P20" s="15">
        <f t="shared" si="6"/>
        <v>3</v>
      </c>
      <c r="Q20" s="15">
        <f t="shared" si="7"/>
        <v>1</v>
      </c>
      <c r="R20" s="18"/>
      <c r="S20" s="18"/>
    </row>
    <row r="21" spans="1:19" s="12" customFormat="1" ht="13.5" thickBot="1">
      <c r="A21" s="11"/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 t="s">
        <v>66</v>
      </c>
      <c r="O21" s="19" t="s">
        <v>67</v>
      </c>
      <c r="P21" s="19" t="s">
        <v>69</v>
      </c>
      <c r="Q21" s="19" t="s">
        <v>68</v>
      </c>
      <c r="R21" s="19"/>
      <c r="S21" s="19"/>
    </row>
    <row r="22" spans="1:19">
      <c r="A22" s="4" t="s">
        <v>74</v>
      </c>
      <c r="B22" s="4">
        <v>60</v>
      </c>
      <c r="C22" s="14" t="s">
        <v>66</v>
      </c>
      <c r="D22" s="14" t="s">
        <v>67</v>
      </c>
      <c r="E22" s="14" t="s">
        <v>66</v>
      </c>
      <c r="F22" s="14" t="s">
        <v>67</v>
      </c>
      <c r="G22" s="14" t="s">
        <v>66</v>
      </c>
      <c r="H22" s="14" t="s">
        <v>68</v>
      </c>
      <c r="I22" s="14" t="s">
        <v>67</v>
      </c>
      <c r="J22" s="14" t="s">
        <v>69</v>
      </c>
      <c r="K22" s="14" t="s">
        <v>69</v>
      </c>
      <c r="L22" s="14" t="s">
        <v>69</v>
      </c>
      <c r="M22" s="15"/>
      <c r="N22" s="15">
        <f>COUNTIF($C22:$L22,"HOLY_BOLT")</f>
        <v>3</v>
      </c>
      <c r="O22" s="15">
        <f>COUNTIF($C22:$L22,"DIVINE_SHIELD")</f>
        <v>3</v>
      </c>
      <c r="P22" s="15">
        <f>COUNTIF($C22:$L22,"DEVOTION_AURA")</f>
        <v>3</v>
      </c>
      <c r="Q22" s="15">
        <f>COUNTIF($C22:$L22,"RESURRECTION")</f>
        <v>1</v>
      </c>
      <c r="R22" s="14"/>
      <c r="S22" s="14"/>
    </row>
    <row r="23" spans="1:19">
      <c r="A23" s="4"/>
      <c r="B23" s="4">
        <v>30</v>
      </c>
      <c r="C23" s="15" t="s">
        <v>66</v>
      </c>
      <c r="D23" s="15" t="s">
        <v>67</v>
      </c>
      <c r="E23" s="15" t="s">
        <v>66</v>
      </c>
      <c r="F23" s="15" t="s">
        <v>69</v>
      </c>
      <c r="G23" s="15" t="s">
        <v>66</v>
      </c>
      <c r="H23" s="15" t="s">
        <v>68</v>
      </c>
      <c r="I23" s="15" t="s">
        <v>67</v>
      </c>
      <c r="J23" s="15" t="s">
        <v>67</v>
      </c>
      <c r="K23" s="15" t="s">
        <v>69</v>
      </c>
      <c r="L23" s="15" t="s">
        <v>69</v>
      </c>
      <c r="M23" s="15"/>
      <c r="N23" s="15">
        <f t="shared" ref="N23:N30" si="8">COUNTIF($C23:$L23,"HOLY_BOLT")</f>
        <v>3</v>
      </c>
      <c r="O23" s="15">
        <f t="shared" ref="O23:O30" si="9">COUNTIF($C23:$L23,"DIVINE_SHIELD")</f>
        <v>3</v>
      </c>
      <c r="P23" s="15">
        <f t="shared" ref="P23:P30" si="10">COUNTIF($C23:$L23,"DEVOTION_AURA")</f>
        <v>3</v>
      </c>
      <c r="Q23" s="15">
        <f t="shared" ref="Q23:Q30" si="11">COUNTIF($C23:$L23,"RESURRECTION")</f>
        <v>1</v>
      </c>
      <c r="R23" s="15"/>
      <c r="S23" s="15"/>
    </row>
    <row r="24" spans="1:19">
      <c r="A24" s="4"/>
      <c r="B24" s="4">
        <v>10</v>
      </c>
      <c r="C24" s="15" t="s">
        <v>66</v>
      </c>
      <c r="D24" s="15" t="s">
        <v>67</v>
      </c>
      <c r="E24" s="15" t="s">
        <v>66</v>
      </c>
      <c r="F24" s="15" t="s">
        <v>69</v>
      </c>
      <c r="G24" s="15" t="s">
        <v>69</v>
      </c>
      <c r="H24" s="15" t="s">
        <v>68</v>
      </c>
      <c r="I24" s="15" t="s">
        <v>69</v>
      </c>
      <c r="J24" s="15" t="s">
        <v>67</v>
      </c>
      <c r="K24" s="15" t="s">
        <v>67</v>
      </c>
      <c r="L24" s="15" t="s">
        <v>66</v>
      </c>
      <c r="M24" s="15"/>
      <c r="N24" s="15">
        <f t="shared" si="8"/>
        <v>3</v>
      </c>
      <c r="O24" s="15">
        <f t="shared" si="9"/>
        <v>3</v>
      </c>
      <c r="P24" s="15">
        <f t="shared" si="10"/>
        <v>3</v>
      </c>
      <c r="Q24" s="15">
        <f t="shared" si="11"/>
        <v>1</v>
      </c>
      <c r="R24" s="15"/>
      <c r="S24" s="15"/>
    </row>
    <row r="25" spans="1:19">
      <c r="A25" s="8" t="s">
        <v>75</v>
      </c>
      <c r="B25" s="8">
        <v>60</v>
      </c>
      <c r="C25" s="16" t="s">
        <v>66</v>
      </c>
      <c r="D25" s="16" t="s">
        <v>67</v>
      </c>
      <c r="E25" s="16" t="s">
        <v>66</v>
      </c>
      <c r="F25" s="16" t="s">
        <v>69</v>
      </c>
      <c r="G25" s="16" t="s">
        <v>66</v>
      </c>
      <c r="H25" s="16" t="s">
        <v>68</v>
      </c>
      <c r="I25" s="16" t="s">
        <v>69</v>
      </c>
      <c r="J25" s="16" t="s">
        <v>69</v>
      </c>
      <c r="K25" s="16" t="s">
        <v>67</v>
      </c>
      <c r="L25" s="16" t="s">
        <v>67</v>
      </c>
      <c r="M25" s="16"/>
      <c r="N25" s="16">
        <f t="shared" si="8"/>
        <v>3</v>
      </c>
      <c r="O25" s="16">
        <f t="shared" si="9"/>
        <v>3</v>
      </c>
      <c r="P25" s="16">
        <f t="shared" si="10"/>
        <v>3</v>
      </c>
      <c r="Q25" s="16">
        <f t="shared" si="11"/>
        <v>1</v>
      </c>
      <c r="R25" s="16"/>
      <c r="S25" s="16"/>
    </row>
    <row r="26" spans="1:19">
      <c r="A26" s="4"/>
      <c r="B26" s="4">
        <v>30</v>
      </c>
      <c r="C26" s="15" t="s">
        <v>66</v>
      </c>
      <c r="D26" s="15" t="s">
        <v>67</v>
      </c>
      <c r="E26" s="15" t="s">
        <v>66</v>
      </c>
      <c r="F26" s="15" t="s">
        <v>67</v>
      </c>
      <c r="G26" s="15" t="s">
        <v>66</v>
      </c>
      <c r="H26" s="15" t="s">
        <v>68</v>
      </c>
      <c r="I26" s="15" t="s">
        <v>69</v>
      </c>
      <c r="J26" s="15" t="s">
        <v>69</v>
      </c>
      <c r="K26" s="15" t="s">
        <v>69</v>
      </c>
      <c r="L26" s="15" t="s">
        <v>67</v>
      </c>
      <c r="M26" s="15"/>
      <c r="N26" s="15">
        <f t="shared" si="8"/>
        <v>3</v>
      </c>
      <c r="O26" s="15">
        <f t="shared" si="9"/>
        <v>3</v>
      </c>
      <c r="P26" s="15">
        <f t="shared" si="10"/>
        <v>3</v>
      </c>
      <c r="Q26" s="15">
        <f t="shared" si="11"/>
        <v>1</v>
      </c>
      <c r="R26" s="15"/>
      <c r="S26" s="15"/>
    </row>
    <row r="27" spans="1:19">
      <c r="A27" s="9"/>
      <c r="B27" s="9">
        <v>10</v>
      </c>
      <c r="C27" s="17" t="s">
        <v>66</v>
      </c>
      <c r="D27" s="17" t="s">
        <v>67</v>
      </c>
      <c r="E27" s="17" t="s">
        <v>66</v>
      </c>
      <c r="F27" s="17" t="s">
        <v>69</v>
      </c>
      <c r="G27" s="17" t="s">
        <v>69</v>
      </c>
      <c r="H27" s="17" t="s">
        <v>68</v>
      </c>
      <c r="I27" s="17" t="s">
        <v>69</v>
      </c>
      <c r="J27" s="17" t="s">
        <v>67</v>
      </c>
      <c r="K27" s="17" t="s">
        <v>67</v>
      </c>
      <c r="L27" s="17" t="s">
        <v>66</v>
      </c>
      <c r="M27" s="17"/>
      <c r="N27" s="17">
        <f t="shared" si="8"/>
        <v>3</v>
      </c>
      <c r="O27" s="17">
        <f t="shared" si="9"/>
        <v>3</v>
      </c>
      <c r="P27" s="17">
        <f t="shared" si="10"/>
        <v>3</v>
      </c>
      <c r="Q27" s="17">
        <f t="shared" si="11"/>
        <v>1</v>
      </c>
      <c r="R27" s="17"/>
      <c r="S27" s="17"/>
    </row>
    <row r="28" spans="1:19">
      <c r="A28" s="4" t="s">
        <v>76</v>
      </c>
      <c r="B28" s="4">
        <v>60</v>
      </c>
      <c r="C28" s="15" t="s">
        <v>67</v>
      </c>
      <c r="D28" s="15" t="s">
        <v>69</v>
      </c>
      <c r="E28" s="15" t="s">
        <v>66</v>
      </c>
      <c r="F28" s="15" t="s">
        <v>69</v>
      </c>
      <c r="G28" s="15" t="s">
        <v>66</v>
      </c>
      <c r="H28" s="15" t="s">
        <v>68</v>
      </c>
      <c r="I28" s="15" t="s">
        <v>69</v>
      </c>
      <c r="J28" s="15" t="s">
        <v>66</v>
      </c>
      <c r="K28" s="15" t="s">
        <v>67</v>
      </c>
      <c r="L28" s="15" t="s">
        <v>67</v>
      </c>
      <c r="M28" s="15"/>
      <c r="N28" s="15">
        <f t="shared" si="8"/>
        <v>3</v>
      </c>
      <c r="O28" s="15">
        <f t="shared" si="9"/>
        <v>3</v>
      </c>
      <c r="P28" s="15">
        <f t="shared" si="10"/>
        <v>3</v>
      </c>
      <c r="Q28" s="15">
        <f t="shared" si="11"/>
        <v>1</v>
      </c>
      <c r="R28" s="15"/>
      <c r="S28" s="15"/>
    </row>
    <row r="29" spans="1:19">
      <c r="A29" s="4"/>
      <c r="B29" s="4">
        <v>30</v>
      </c>
      <c r="C29" s="15" t="s">
        <v>67</v>
      </c>
      <c r="D29" s="15" t="s">
        <v>66</v>
      </c>
      <c r="E29" s="15" t="s">
        <v>66</v>
      </c>
      <c r="F29" s="15" t="s">
        <v>69</v>
      </c>
      <c r="G29" s="15" t="s">
        <v>69</v>
      </c>
      <c r="H29" s="15" t="s">
        <v>68</v>
      </c>
      <c r="I29" s="15" t="s">
        <v>69</v>
      </c>
      <c r="J29" s="15" t="s">
        <v>67</v>
      </c>
      <c r="K29" s="15" t="s">
        <v>67</v>
      </c>
      <c r="L29" s="15" t="s">
        <v>66</v>
      </c>
      <c r="M29" s="15"/>
      <c r="N29" s="15">
        <f t="shared" si="8"/>
        <v>3</v>
      </c>
      <c r="O29" s="15">
        <f t="shared" si="9"/>
        <v>3</v>
      </c>
      <c r="P29" s="15">
        <f t="shared" si="10"/>
        <v>3</v>
      </c>
      <c r="Q29" s="15">
        <f t="shared" si="11"/>
        <v>1</v>
      </c>
      <c r="R29" s="15"/>
      <c r="S29" s="15"/>
    </row>
    <row r="30" spans="1:19" ht="13.5" thickBot="1">
      <c r="A30" s="4"/>
      <c r="B30" s="4">
        <v>10</v>
      </c>
      <c r="C30" s="18" t="s">
        <v>67</v>
      </c>
      <c r="D30" s="18" t="s">
        <v>66</v>
      </c>
      <c r="E30" s="18" t="s">
        <v>66</v>
      </c>
      <c r="F30" s="18" t="s">
        <v>67</v>
      </c>
      <c r="G30" s="18" t="s">
        <v>66</v>
      </c>
      <c r="H30" s="18" t="s">
        <v>68</v>
      </c>
      <c r="I30" s="18" t="s">
        <v>69</v>
      </c>
      <c r="J30" s="18" t="s">
        <v>69</v>
      </c>
      <c r="K30" s="18" t="s">
        <v>69</v>
      </c>
      <c r="L30" s="18" t="s">
        <v>67</v>
      </c>
      <c r="M30" s="18"/>
      <c r="N30" s="18">
        <f t="shared" si="8"/>
        <v>3</v>
      </c>
      <c r="O30" s="18">
        <f t="shared" si="9"/>
        <v>3</v>
      </c>
      <c r="P30" s="18">
        <f t="shared" si="10"/>
        <v>3</v>
      </c>
      <c r="Q30" s="18">
        <f t="shared" si="11"/>
        <v>1</v>
      </c>
      <c r="R30" s="18"/>
      <c r="S30" s="18"/>
    </row>
    <row r="31" spans="1:19" s="12" customFormat="1" ht="13.5" thickBot="1">
      <c r="A31" s="11"/>
      <c r="B31" s="1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 t="s">
        <v>70</v>
      </c>
      <c r="O31" s="19" t="s">
        <v>73</v>
      </c>
      <c r="P31" s="19" t="s">
        <v>71</v>
      </c>
      <c r="Q31" s="19" t="s">
        <v>72</v>
      </c>
      <c r="R31" s="19"/>
      <c r="S31" s="19"/>
    </row>
    <row r="32" spans="1:19">
      <c r="A32" s="1" t="s">
        <v>74</v>
      </c>
      <c r="B32" s="1">
        <v>60</v>
      </c>
      <c r="C32" s="14" t="s">
        <v>70</v>
      </c>
      <c r="D32" s="14" t="s">
        <v>71</v>
      </c>
      <c r="E32" s="14" t="s">
        <v>70</v>
      </c>
      <c r="F32" s="14" t="s">
        <v>71</v>
      </c>
      <c r="G32" s="14" t="s">
        <v>70</v>
      </c>
      <c r="H32" s="14" t="s">
        <v>72</v>
      </c>
      <c r="I32" s="14" t="s">
        <v>71</v>
      </c>
      <c r="J32" s="14" t="s">
        <v>73</v>
      </c>
      <c r="K32" s="14" t="s">
        <v>73</v>
      </c>
      <c r="L32" s="14" t="s">
        <v>73</v>
      </c>
      <c r="M32" s="13"/>
      <c r="N32" s="15">
        <f>COUNTIF($C32:$L32,"FLAME_STRIKE")</f>
        <v>3</v>
      </c>
      <c r="O32" s="15">
        <f>COUNTIF($C32:$L32,"BANISH")</f>
        <v>3</v>
      </c>
      <c r="P32" s="15">
        <f>COUNTIF($C32:$L32,"SIPHON_MANA")</f>
        <v>3</v>
      </c>
      <c r="Q32" s="15">
        <f>COUNTIF($C32:$L32,"SUMMON_PHOENIX")</f>
        <v>1</v>
      </c>
      <c r="R32" s="14"/>
      <c r="S32" s="14"/>
    </row>
    <row r="33" spans="1:19">
      <c r="B33" s="1">
        <v>30</v>
      </c>
      <c r="C33" s="15" t="s">
        <v>70</v>
      </c>
      <c r="D33" s="15" t="s">
        <v>73</v>
      </c>
      <c r="E33" s="15" t="s">
        <v>70</v>
      </c>
      <c r="F33" s="15" t="s">
        <v>71</v>
      </c>
      <c r="G33" s="15" t="s">
        <v>70</v>
      </c>
      <c r="H33" s="15" t="s">
        <v>72</v>
      </c>
      <c r="I33" s="15" t="s">
        <v>71</v>
      </c>
      <c r="J33" s="15" t="s">
        <v>71</v>
      </c>
      <c r="K33" s="15" t="s">
        <v>73</v>
      </c>
      <c r="L33" s="15" t="s">
        <v>73</v>
      </c>
      <c r="M33" s="13"/>
      <c r="N33" s="13">
        <f t="shared" ref="N33:N40" si="12">COUNTIF($C33:$L33,"FLAME_STRIKE")</f>
        <v>3</v>
      </c>
      <c r="O33" s="13">
        <f t="shared" ref="O33:O40" si="13">COUNTIF($C33:$L33,"BANISH")</f>
        <v>3</v>
      </c>
      <c r="P33" s="13">
        <f t="shared" ref="P33:P40" si="14">COUNTIF($C33:$L33,"SIPHON_MANA")</f>
        <v>3</v>
      </c>
      <c r="Q33" s="13">
        <f t="shared" ref="Q33:Q40" si="15">COUNTIF($C33:$L33,"SUMMON_PHOENIX")</f>
        <v>1</v>
      </c>
      <c r="R33" s="15"/>
      <c r="S33" s="15"/>
    </row>
    <row r="34" spans="1:19">
      <c r="B34" s="1">
        <v>10</v>
      </c>
      <c r="C34" s="15" t="s">
        <v>70</v>
      </c>
      <c r="D34" s="15" t="s">
        <v>71</v>
      </c>
      <c r="E34" s="15" t="s">
        <v>70</v>
      </c>
      <c r="F34" s="15" t="s">
        <v>71</v>
      </c>
      <c r="G34" s="15" t="s">
        <v>70</v>
      </c>
      <c r="H34" s="15" t="s">
        <v>72</v>
      </c>
      <c r="I34" s="15" t="s">
        <v>71</v>
      </c>
      <c r="J34" s="15" t="s">
        <v>73</v>
      </c>
      <c r="K34" s="15" t="s">
        <v>73</v>
      </c>
      <c r="L34" s="15" t="s">
        <v>73</v>
      </c>
      <c r="M34" s="13"/>
      <c r="N34" s="13">
        <f t="shared" si="12"/>
        <v>3</v>
      </c>
      <c r="O34" s="13">
        <f t="shared" si="13"/>
        <v>3</v>
      </c>
      <c r="P34" s="13">
        <f t="shared" si="14"/>
        <v>3</v>
      </c>
      <c r="Q34" s="13">
        <f t="shared" si="15"/>
        <v>1</v>
      </c>
      <c r="R34" s="15"/>
      <c r="S34" s="15"/>
    </row>
    <row r="35" spans="1:19">
      <c r="A35" s="8" t="s">
        <v>75</v>
      </c>
      <c r="B35" s="8">
        <v>60</v>
      </c>
      <c r="C35" s="16" t="s">
        <v>70</v>
      </c>
      <c r="D35" s="16" t="s">
        <v>71</v>
      </c>
      <c r="E35" s="16" t="s">
        <v>70</v>
      </c>
      <c r="F35" s="16" t="s">
        <v>71</v>
      </c>
      <c r="G35" s="16" t="s">
        <v>70</v>
      </c>
      <c r="H35" s="16" t="s">
        <v>72</v>
      </c>
      <c r="I35" s="16" t="s">
        <v>71</v>
      </c>
      <c r="J35" s="16" t="s">
        <v>73</v>
      </c>
      <c r="K35" s="16" t="s">
        <v>73</v>
      </c>
      <c r="L35" s="16" t="s">
        <v>73</v>
      </c>
      <c r="M35" s="16"/>
      <c r="N35" s="16">
        <f t="shared" si="12"/>
        <v>3</v>
      </c>
      <c r="O35" s="16">
        <f t="shared" si="13"/>
        <v>3</v>
      </c>
      <c r="P35" s="16">
        <f t="shared" si="14"/>
        <v>3</v>
      </c>
      <c r="Q35" s="16">
        <f t="shared" si="15"/>
        <v>1</v>
      </c>
      <c r="R35" s="16"/>
      <c r="S35" s="16"/>
    </row>
    <row r="36" spans="1:19">
      <c r="A36" s="4"/>
      <c r="B36" s="4">
        <v>30</v>
      </c>
      <c r="C36" s="15" t="s">
        <v>70</v>
      </c>
      <c r="D36" s="15" t="s">
        <v>73</v>
      </c>
      <c r="E36" s="15" t="s">
        <v>70</v>
      </c>
      <c r="F36" s="15" t="s">
        <v>71</v>
      </c>
      <c r="G36" s="15" t="s">
        <v>70</v>
      </c>
      <c r="H36" s="15" t="s">
        <v>72</v>
      </c>
      <c r="I36" s="15" t="s">
        <v>71</v>
      </c>
      <c r="J36" s="15" t="s">
        <v>71</v>
      </c>
      <c r="K36" s="15" t="s">
        <v>73</v>
      </c>
      <c r="L36" s="15" t="s">
        <v>73</v>
      </c>
      <c r="M36" s="15"/>
      <c r="N36" s="15">
        <f t="shared" si="12"/>
        <v>3</v>
      </c>
      <c r="O36" s="15">
        <f t="shared" si="13"/>
        <v>3</v>
      </c>
      <c r="P36" s="15">
        <f t="shared" si="14"/>
        <v>3</v>
      </c>
      <c r="Q36" s="15">
        <f t="shared" si="15"/>
        <v>1</v>
      </c>
      <c r="R36" s="15"/>
      <c r="S36" s="15"/>
    </row>
    <row r="37" spans="1:19">
      <c r="A37" s="9"/>
      <c r="B37" s="9">
        <v>10</v>
      </c>
      <c r="C37" s="17" t="s">
        <v>70</v>
      </c>
      <c r="D37" s="17" t="s">
        <v>71</v>
      </c>
      <c r="E37" s="17" t="s">
        <v>70</v>
      </c>
      <c r="F37" s="17" t="s">
        <v>71</v>
      </c>
      <c r="G37" s="17" t="s">
        <v>70</v>
      </c>
      <c r="H37" s="17" t="s">
        <v>72</v>
      </c>
      <c r="I37" s="17" t="s">
        <v>71</v>
      </c>
      <c r="J37" s="17" t="s">
        <v>73</v>
      </c>
      <c r="K37" s="17" t="s">
        <v>73</v>
      </c>
      <c r="L37" s="17" t="s">
        <v>73</v>
      </c>
      <c r="M37" s="17"/>
      <c r="N37" s="17">
        <f t="shared" si="12"/>
        <v>3</v>
      </c>
      <c r="O37" s="17">
        <f t="shared" si="13"/>
        <v>3</v>
      </c>
      <c r="P37" s="17">
        <f t="shared" si="14"/>
        <v>3</v>
      </c>
      <c r="Q37" s="17">
        <f t="shared" si="15"/>
        <v>1</v>
      </c>
      <c r="R37" s="17"/>
      <c r="S37" s="17"/>
    </row>
    <row r="38" spans="1:19">
      <c r="A38" s="1" t="s">
        <v>76</v>
      </c>
      <c r="B38" s="1">
        <v>60</v>
      </c>
      <c r="C38" s="15" t="s">
        <v>70</v>
      </c>
      <c r="D38" s="15" t="s">
        <v>71</v>
      </c>
      <c r="E38" s="15" t="s">
        <v>70</v>
      </c>
      <c r="F38" s="15" t="s">
        <v>71</v>
      </c>
      <c r="G38" s="15" t="s">
        <v>70</v>
      </c>
      <c r="H38" s="15" t="s">
        <v>72</v>
      </c>
      <c r="I38" s="15" t="s">
        <v>71</v>
      </c>
      <c r="J38" s="15" t="s">
        <v>73</v>
      </c>
      <c r="K38" s="15" t="s">
        <v>73</v>
      </c>
      <c r="L38" s="15" t="s">
        <v>73</v>
      </c>
      <c r="M38" s="13"/>
      <c r="N38" s="13">
        <f t="shared" si="12"/>
        <v>3</v>
      </c>
      <c r="O38" s="13">
        <f t="shared" si="13"/>
        <v>3</v>
      </c>
      <c r="P38" s="13">
        <f t="shared" si="14"/>
        <v>3</v>
      </c>
      <c r="Q38" s="13">
        <f t="shared" si="15"/>
        <v>1</v>
      </c>
      <c r="R38" s="15"/>
      <c r="S38" s="15"/>
    </row>
    <row r="39" spans="1:19">
      <c r="B39" s="1">
        <v>30</v>
      </c>
      <c r="C39" s="15" t="s">
        <v>73</v>
      </c>
      <c r="D39" s="15" t="s">
        <v>70</v>
      </c>
      <c r="E39" s="15" t="s">
        <v>70</v>
      </c>
      <c r="F39" s="15" t="s">
        <v>71</v>
      </c>
      <c r="G39" s="15" t="s">
        <v>70</v>
      </c>
      <c r="H39" s="15" t="s">
        <v>72</v>
      </c>
      <c r="I39" s="15" t="s">
        <v>71</v>
      </c>
      <c r="J39" s="15" t="s">
        <v>71</v>
      </c>
      <c r="K39" s="15" t="s">
        <v>73</v>
      </c>
      <c r="L39" s="15" t="s">
        <v>73</v>
      </c>
      <c r="M39" s="13"/>
      <c r="N39" s="13">
        <f t="shared" si="12"/>
        <v>3</v>
      </c>
      <c r="O39" s="13">
        <f t="shared" si="13"/>
        <v>3</v>
      </c>
      <c r="P39" s="13">
        <f t="shared" si="14"/>
        <v>3</v>
      </c>
      <c r="Q39" s="13">
        <f t="shared" si="15"/>
        <v>1</v>
      </c>
      <c r="R39" s="15"/>
      <c r="S39" s="15"/>
    </row>
    <row r="40" spans="1:19" ht="13.5" thickBot="1">
      <c r="A40" s="6"/>
      <c r="B40" s="6">
        <v>10</v>
      </c>
      <c r="C40" s="18" t="s">
        <v>70</v>
      </c>
      <c r="D40" s="18" t="s">
        <v>73</v>
      </c>
      <c r="E40" s="18" t="s">
        <v>70</v>
      </c>
      <c r="F40" s="18" t="s">
        <v>71</v>
      </c>
      <c r="G40" s="18" t="s">
        <v>70</v>
      </c>
      <c r="H40" s="18" t="s">
        <v>72</v>
      </c>
      <c r="I40" s="18" t="s">
        <v>71</v>
      </c>
      <c r="J40" s="18" t="s">
        <v>71</v>
      </c>
      <c r="K40" s="18" t="s">
        <v>73</v>
      </c>
      <c r="L40" s="18" t="s">
        <v>73</v>
      </c>
      <c r="M40" s="18"/>
      <c r="N40" s="18">
        <f t="shared" si="12"/>
        <v>3</v>
      </c>
      <c r="O40" s="18">
        <f t="shared" si="13"/>
        <v>3</v>
      </c>
      <c r="P40" s="18">
        <f t="shared" si="14"/>
        <v>3</v>
      </c>
      <c r="Q40" s="18">
        <f t="shared" si="15"/>
        <v>1</v>
      </c>
      <c r="R40" s="18"/>
      <c r="S40" s="18"/>
    </row>
  </sheetData>
  <phoneticPr fontId="1" type="noConversion"/>
  <conditionalFormatting sqref="C2:S10">
    <cfRule type="cellIs" dxfId="68" priority="1" stopIfTrue="1" operator="equal">
      <formula>$N$1</formula>
    </cfRule>
    <cfRule type="cellIs" dxfId="67" priority="2" stopIfTrue="1" operator="equal">
      <formula>$O$1</formula>
    </cfRule>
    <cfRule type="cellIs" dxfId="66" priority="3" stopIfTrue="1" operator="equal">
      <formula>$P$1</formula>
    </cfRule>
  </conditionalFormatting>
  <conditionalFormatting sqref="N11:Q11 R12:S20 C12:L20">
    <cfRule type="cellIs" dxfId="65" priority="4" stopIfTrue="1" operator="equal">
      <formula>$N$11</formula>
    </cfRule>
    <cfRule type="cellIs" dxfId="64" priority="5" stopIfTrue="1" operator="equal">
      <formula>$O$11</formula>
    </cfRule>
    <cfRule type="cellIs" dxfId="63" priority="6" stopIfTrue="1" operator="equal">
      <formula>$P$11</formula>
    </cfRule>
  </conditionalFormatting>
  <conditionalFormatting sqref="R22:S30 C22:L30 N21:P21">
    <cfRule type="cellIs" dxfId="62" priority="7" stopIfTrue="1" operator="equal">
      <formula>$N$21</formula>
    </cfRule>
    <cfRule type="cellIs" dxfId="61" priority="8" stopIfTrue="1" operator="equal">
      <formula>$O$21</formula>
    </cfRule>
    <cfRule type="cellIs" dxfId="60" priority="9" stopIfTrue="1" operator="equal">
      <formula>$P$21</formula>
    </cfRule>
  </conditionalFormatting>
  <conditionalFormatting sqref="N31:P31 R32:S40 C32:L40">
    <cfRule type="cellIs" dxfId="59" priority="10" stopIfTrue="1" operator="equal">
      <formula>$N$31</formula>
    </cfRule>
    <cfRule type="cellIs" dxfId="58" priority="11" stopIfTrue="1" operator="equal">
      <formula>$O$31</formula>
    </cfRule>
    <cfRule type="cellIs" dxfId="57" priority="12" stopIfTrue="1" operator="equal">
      <formula>$P$31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workbookViewId="0">
      <selection activeCell="E16" sqref="E16"/>
    </sheetView>
  </sheetViews>
  <sheetFormatPr defaultRowHeight="12.75"/>
  <cols>
    <col min="1" max="1" width="3.85546875" style="1" customWidth="1"/>
    <col min="2" max="2" width="4" customWidth="1"/>
    <col min="3" max="12" width="15" customWidth="1"/>
  </cols>
  <sheetData>
    <row r="1" spans="1:17" s="7" customFormat="1" ht="13.5" thickBot="1">
      <c r="A1" s="1"/>
      <c r="B1" s="1"/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/>
      <c r="N1" s="14" t="s">
        <v>80</v>
      </c>
      <c r="O1" s="14" t="s">
        <v>77</v>
      </c>
      <c r="P1" s="14" t="s">
        <v>78</v>
      </c>
      <c r="Q1" s="14" t="s">
        <v>79</v>
      </c>
    </row>
    <row r="2" spans="1:17">
      <c r="A2" s="2" t="s">
        <v>74</v>
      </c>
      <c r="B2" s="2">
        <v>60</v>
      </c>
      <c r="C2" s="22" t="s">
        <v>80</v>
      </c>
      <c r="D2" s="22" t="s">
        <v>78</v>
      </c>
      <c r="E2" s="22" t="s">
        <v>80</v>
      </c>
      <c r="F2" s="22" t="s">
        <v>78</v>
      </c>
      <c r="G2" s="22" t="s">
        <v>78</v>
      </c>
      <c r="H2" s="22" t="s">
        <v>79</v>
      </c>
      <c r="I2" s="22" t="s">
        <v>80</v>
      </c>
      <c r="J2" s="22" t="s">
        <v>77</v>
      </c>
      <c r="K2" s="22" t="s">
        <v>77</v>
      </c>
      <c r="L2" s="22" t="s">
        <v>77</v>
      </c>
      <c r="M2" s="14"/>
      <c r="N2" s="14">
        <f>COUNTIF($C2:$L2,"WIND_WALK")</f>
        <v>3</v>
      </c>
      <c r="O2" s="14">
        <f>COUNTIF($C2:$L2,"MIRROR_IMAGE")</f>
        <v>3</v>
      </c>
      <c r="P2" s="14">
        <f>COUNTIF($C2:$L2,"CRITICAL_STRIKE")</f>
        <v>3</v>
      </c>
      <c r="Q2" s="14">
        <f>COUNTIF($C2:$L2,"BLADE_STORM")</f>
        <v>1</v>
      </c>
    </row>
    <row r="3" spans="1:17">
      <c r="A3" s="4"/>
      <c r="B3" s="4">
        <v>30</v>
      </c>
      <c r="C3" s="23" t="s">
        <v>78</v>
      </c>
      <c r="D3" s="23" t="s">
        <v>77</v>
      </c>
      <c r="E3" s="23" t="s">
        <v>80</v>
      </c>
      <c r="F3" s="23" t="s">
        <v>78</v>
      </c>
      <c r="G3" s="23" t="s">
        <v>78</v>
      </c>
      <c r="H3" s="23" t="s">
        <v>79</v>
      </c>
      <c r="I3" s="23" t="s">
        <v>77</v>
      </c>
      <c r="J3" s="23" t="s">
        <v>77</v>
      </c>
      <c r="K3" s="23" t="s">
        <v>80</v>
      </c>
      <c r="L3" s="23" t="s">
        <v>80</v>
      </c>
      <c r="M3" s="15"/>
      <c r="N3" s="15">
        <f t="shared" ref="N3:N10" si="0">COUNTIF($C3:$L3,"WIND_WALK")</f>
        <v>3</v>
      </c>
      <c r="O3" s="15">
        <f t="shared" ref="O3:O10" si="1">COUNTIF($C3:$L3,"MIRROR_IMAGE")</f>
        <v>3</v>
      </c>
      <c r="P3" s="15">
        <f t="shared" ref="P3:P10" si="2">COUNTIF($C3:$L3,"CRITICAL_STRIKE")</f>
        <v>3</v>
      </c>
      <c r="Q3" s="15">
        <f t="shared" ref="Q3:Q10" si="3">COUNTIF($C3:$L3,"BLADE_STORM")</f>
        <v>1</v>
      </c>
    </row>
    <row r="4" spans="1:17">
      <c r="A4" s="4"/>
      <c r="B4" s="4">
        <v>10</v>
      </c>
      <c r="C4" s="24" t="s">
        <v>80</v>
      </c>
      <c r="D4" s="24" t="s">
        <v>78</v>
      </c>
      <c r="E4" s="23" t="s">
        <v>80</v>
      </c>
      <c r="F4" s="24" t="s">
        <v>78</v>
      </c>
      <c r="G4" s="24" t="s">
        <v>78</v>
      </c>
      <c r="H4" s="24" t="s">
        <v>79</v>
      </c>
      <c r="I4" s="24" t="s">
        <v>80</v>
      </c>
      <c r="J4" s="24" t="s">
        <v>77</v>
      </c>
      <c r="K4" s="24" t="s">
        <v>77</v>
      </c>
      <c r="L4" s="24" t="s">
        <v>77</v>
      </c>
      <c r="M4" s="15"/>
      <c r="N4" s="15">
        <f t="shared" si="0"/>
        <v>3</v>
      </c>
      <c r="O4" s="15">
        <f t="shared" si="1"/>
        <v>3</v>
      </c>
      <c r="P4" s="15">
        <f t="shared" si="2"/>
        <v>3</v>
      </c>
      <c r="Q4" s="15">
        <f t="shared" si="3"/>
        <v>1</v>
      </c>
    </row>
    <row r="5" spans="1:17">
      <c r="A5" s="8" t="s">
        <v>75</v>
      </c>
      <c r="B5" s="8">
        <v>60</v>
      </c>
      <c r="C5" s="25" t="s">
        <v>77</v>
      </c>
      <c r="D5" s="25" t="s">
        <v>80</v>
      </c>
      <c r="E5" s="25" t="s">
        <v>78</v>
      </c>
      <c r="F5" s="25" t="s">
        <v>78</v>
      </c>
      <c r="G5" s="25" t="s">
        <v>78</v>
      </c>
      <c r="H5" s="25" t="s">
        <v>79</v>
      </c>
      <c r="I5" s="25" t="s">
        <v>80</v>
      </c>
      <c r="J5" s="25" t="s">
        <v>77</v>
      </c>
      <c r="K5" s="25" t="s">
        <v>77</v>
      </c>
      <c r="L5" s="25" t="s">
        <v>80</v>
      </c>
      <c r="M5" s="16"/>
      <c r="N5" s="16">
        <f t="shared" si="0"/>
        <v>3</v>
      </c>
      <c r="O5" s="16">
        <f t="shared" si="1"/>
        <v>3</v>
      </c>
      <c r="P5" s="16">
        <f t="shared" si="2"/>
        <v>3</v>
      </c>
      <c r="Q5" s="16">
        <f t="shared" si="3"/>
        <v>1</v>
      </c>
    </row>
    <row r="6" spans="1:17">
      <c r="A6" s="4"/>
      <c r="B6" s="4">
        <v>30</v>
      </c>
      <c r="C6" s="23" t="s">
        <v>78</v>
      </c>
      <c r="D6" s="23" t="s">
        <v>77</v>
      </c>
      <c r="E6" s="23" t="s">
        <v>78</v>
      </c>
      <c r="F6" s="23" t="s">
        <v>77</v>
      </c>
      <c r="G6" s="23" t="s">
        <v>78</v>
      </c>
      <c r="H6" s="23" t="s">
        <v>79</v>
      </c>
      <c r="I6" s="23" t="s">
        <v>80</v>
      </c>
      <c r="J6" s="23" t="s">
        <v>77</v>
      </c>
      <c r="K6" s="23" t="s">
        <v>80</v>
      </c>
      <c r="L6" s="23" t="s">
        <v>80</v>
      </c>
      <c r="M6" s="15"/>
      <c r="N6" s="15">
        <f t="shared" si="0"/>
        <v>3</v>
      </c>
      <c r="O6" s="15">
        <f t="shared" si="1"/>
        <v>3</v>
      </c>
      <c r="P6" s="15">
        <f t="shared" si="2"/>
        <v>3</v>
      </c>
      <c r="Q6" s="15">
        <f t="shared" si="3"/>
        <v>1</v>
      </c>
    </row>
    <row r="7" spans="1:17">
      <c r="A7" s="9"/>
      <c r="B7" s="9">
        <v>10</v>
      </c>
      <c r="C7" s="26" t="s">
        <v>78</v>
      </c>
      <c r="D7" s="26" t="s">
        <v>80</v>
      </c>
      <c r="E7" s="26" t="s">
        <v>78</v>
      </c>
      <c r="F7" s="26" t="s">
        <v>77</v>
      </c>
      <c r="G7" s="26" t="s">
        <v>78</v>
      </c>
      <c r="H7" s="26" t="s">
        <v>79</v>
      </c>
      <c r="I7" s="26" t="s">
        <v>77</v>
      </c>
      <c r="J7" s="26" t="s">
        <v>77</v>
      </c>
      <c r="K7" s="26" t="s">
        <v>80</v>
      </c>
      <c r="L7" s="26" t="s">
        <v>80</v>
      </c>
      <c r="M7" s="17"/>
      <c r="N7" s="17">
        <f t="shared" si="0"/>
        <v>3</v>
      </c>
      <c r="O7" s="17">
        <f t="shared" si="1"/>
        <v>3</v>
      </c>
      <c r="P7" s="17">
        <f t="shared" si="2"/>
        <v>3</v>
      </c>
      <c r="Q7" s="17">
        <f t="shared" si="3"/>
        <v>1</v>
      </c>
    </row>
    <row r="8" spans="1:17">
      <c r="A8" s="4" t="s">
        <v>76</v>
      </c>
      <c r="B8" s="4">
        <v>60</v>
      </c>
      <c r="C8" s="23" t="s">
        <v>77</v>
      </c>
      <c r="D8" s="23" t="s">
        <v>78</v>
      </c>
      <c r="E8" s="23" t="s">
        <v>78</v>
      </c>
      <c r="F8" s="23" t="s">
        <v>77</v>
      </c>
      <c r="G8" s="23" t="s">
        <v>78</v>
      </c>
      <c r="H8" s="23" t="s">
        <v>79</v>
      </c>
      <c r="I8" s="23" t="s">
        <v>80</v>
      </c>
      <c r="J8" s="23" t="s">
        <v>77</v>
      </c>
      <c r="K8" s="23" t="s">
        <v>80</v>
      </c>
      <c r="L8" s="23" t="s">
        <v>80</v>
      </c>
      <c r="M8" s="15"/>
      <c r="N8" s="15">
        <f t="shared" si="0"/>
        <v>3</v>
      </c>
      <c r="O8" s="15">
        <f t="shared" si="1"/>
        <v>3</v>
      </c>
      <c r="P8" s="15">
        <f t="shared" si="2"/>
        <v>3</v>
      </c>
      <c r="Q8" s="15">
        <f t="shared" si="3"/>
        <v>1</v>
      </c>
    </row>
    <row r="9" spans="1:17">
      <c r="A9" s="4"/>
      <c r="B9" s="4">
        <v>30</v>
      </c>
      <c r="C9" s="23" t="s">
        <v>78</v>
      </c>
      <c r="D9" s="23" t="s">
        <v>77</v>
      </c>
      <c r="E9" s="23" t="s">
        <v>78</v>
      </c>
      <c r="F9" s="23" t="s">
        <v>80</v>
      </c>
      <c r="G9" s="23" t="s">
        <v>78</v>
      </c>
      <c r="H9" s="23" t="s">
        <v>79</v>
      </c>
      <c r="I9" s="23" t="s">
        <v>77</v>
      </c>
      <c r="J9" s="23" t="s">
        <v>77</v>
      </c>
      <c r="K9" s="23" t="s">
        <v>80</v>
      </c>
      <c r="L9" s="23" t="s">
        <v>80</v>
      </c>
      <c r="M9" s="15"/>
      <c r="N9" s="15">
        <f t="shared" si="0"/>
        <v>3</v>
      </c>
      <c r="O9" s="15">
        <f t="shared" si="1"/>
        <v>3</v>
      </c>
      <c r="P9" s="15">
        <f t="shared" si="2"/>
        <v>3</v>
      </c>
      <c r="Q9" s="15">
        <f t="shared" si="3"/>
        <v>1</v>
      </c>
    </row>
    <row r="10" spans="1:17" ht="13.5" thickBot="1">
      <c r="A10" s="6"/>
      <c r="B10" s="6">
        <v>10</v>
      </c>
      <c r="C10" s="27" t="s">
        <v>78</v>
      </c>
      <c r="D10" s="27" t="s">
        <v>80</v>
      </c>
      <c r="E10" s="27" t="s">
        <v>78</v>
      </c>
      <c r="F10" s="27" t="s">
        <v>77</v>
      </c>
      <c r="G10" s="27" t="s">
        <v>78</v>
      </c>
      <c r="H10" s="27" t="s">
        <v>79</v>
      </c>
      <c r="I10" s="27" t="s">
        <v>77</v>
      </c>
      <c r="J10" s="27" t="s">
        <v>77</v>
      </c>
      <c r="K10" s="27" t="s">
        <v>80</v>
      </c>
      <c r="L10" s="27" t="s">
        <v>80</v>
      </c>
      <c r="M10" s="18"/>
      <c r="N10" s="18">
        <f t="shared" si="0"/>
        <v>3</v>
      </c>
      <c r="O10" s="18">
        <f t="shared" si="1"/>
        <v>3</v>
      </c>
      <c r="P10" s="18">
        <f t="shared" si="2"/>
        <v>3</v>
      </c>
      <c r="Q10" s="18">
        <f t="shared" si="3"/>
        <v>1</v>
      </c>
    </row>
    <row r="11" spans="1:17" s="12" customFormat="1" ht="13.5" thickBot="1">
      <c r="A11" s="11"/>
      <c r="B11" s="11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9"/>
      <c r="N11" s="19" t="s">
        <v>82</v>
      </c>
      <c r="O11" s="19" t="s">
        <v>84</v>
      </c>
      <c r="P11" s="19" t="s">
        <v>81</v>
      </c>
      <c r="Q11" s="19" t="s">
        <v>83</v>
      </c>
    </row>
    <row r="12" spans="1:17">
      <c r="A12" s="1" t="s">
        <v>74</v>
      </c>
      <c r="B12" s="1">
        <v>60</v>
      </c>
      <c r="C12" s="29" t="s">
        <v>81</v>
      </c>
      <c r="D12" s="29" t="s">
        <v>82</v>
      </c>
      <c r="E12" s="29" t="s">
        <v>81</v>
      </c>
      <c r="F12" s="29" t="s">
        <v>82</v>
      </c>
      <c r="G12" s="29" t="s">
        <v>82</v>
      </c>
      <c r="H12" s="29" t="s">
        <v>83</v>
      </c>
      <c r="I12" s="29" t="s">
        <v>81</v>
      </c>
      <c r="J12" s="29" t="s">
        <v>84</v>
      </c>
      <c r="K12" s="29" t="s">
        <v>84</v>
      </c>
      <c r="L12" s="29" t="s">
        <v>84</v>
      </c>
      <c r="M12" s="13"/>
      <c r="N12" s="15">
        <f>COUNTIF($C12:$L12,"CHAIN_LIGHTNING")</f>
        <v>3</v>
      </c>
      <c r="O12" s="15">
        <f>COUNTIF($C12:$L12,"FAR_SIGHT")</f>
        <v>3</v>
      </c>
      <c r="P12" s="15">
        <f>COUNTIF($C12:$L12,"SPIRIT_WOLF")</f>
        <v>3</v>
      </c>
      <c r="Q12" s="15">
        <f>COUNTIF($C12:$L12,"EARTHQUAKE")</f>
        <v>1</v>
      </c>
    </row>
    <row r="13" spans="1:17">
      <c r="B13" s="1">
        <v>30</v>
      </c>
      <c r="C13" s="23" t="s">
        <v>81</v>
      </c>
      <c r="D13" s="23" t="s">
        <v>82</v>
      </c>
      <c r="E13" s="23" t="s">
        <v>81</v>
      </c>
      <c r="F13" s="23" t="s">
        <v>82</v>
      </c>
      <c r="G13" s="23" t="s">
        <v>82</v>
      </c>
      <c r="H13" s="23" t="s">
        <v>83</v>
      </c>
      <c r="I13" s="23" t="s">
        <v>81</v>
      </c>
      <c r="J13" s="23" t="s">
        <v>84</v>
      </c>
      <c r="K13" s="23" t="s">
        <v>84</v>
      </c>
      <c r="L13" s="23" t="s">
        <v>84</v>
      </c>
      <c r="M13" s="13"/>
      <c r="N13" s="15">
        <f t="shared" ref="N13:N20" si="4">COUNTIF($C13:$L13,"CHAIN_LIGHTNING")</f>
        <v>3</v>
      </c>
      <c r="O13" s="15">
        <f t="shared" ref="O13:O20" si="5">COUNTIF($C13:$L13,"FAR_SIGHT")</f>
        <v>3</v>
      </c>
      <c r="P13" s="15">
        <f t="shared" ref="P13:P20" si="6">COUNTIF($C13:$L13,"SPIRIT_WOLF")</f>
        <v>3</v>
      </c>
      <c r="Q13" s="15">
        <f t="shared" ref="Q13:Q20" si="7">COUNTIF($C13:$L13,"EARTHQUAKE")</f>
        <v>1</v>
      </c>
    </row>
    <row r="14" spans="1:17">
      <c r="B14" s="1">
        <v>10</v>
      </c>
      <c r="C14" s="23" t="s">
        <v>82</v>
      </c>
      <c r="D14" s="23" t="s">
        <v>81</v>
      </c>
      <c r="E14" s="23" t="s">
        <v>82</v>
      </c>
      <c r="F14" s="23" t="s">
        <v>81</v>
      </c>
      <c r="G14" s="23" t="s">
        <v>82</v>
      </c>
      <c r="H14" s="23" t="s">
        <v>83</v>
      </c>
      <c r="I14" s="23" t="s">
        <v>81</v>
      </c>
      <c r="J14" s="23" t="s">
        <v>84</v>
      </c>
      <c r="K14" s="23" t="s">
        <v>84</v>
      </c>
      <c r="L14" s="23" t="s">
        <v>84</v>
      </c>
      <c r="M14" s="13"/>
      <c r="N14" s="15">
        <f t="shared" si="4"/>
        <v>3</v>
      </c>
      <c r="O14" s="15">
        <f t="shared" si="5"/>
        <v>3</v>
      </c>
      <c r="P14" s="15">
        <f t="shared" si="6"/>
        <v>3</v>
      </c>
      <c r="Q14" s="15">
        <f t="shared" si="7"/>
        <v>1</v>
      </c>
    </row>
    <row r="15" spans="1:17">
      <c r="A15" s="8" t="s">
        <v>75</v>
      </c>
      <c r="B15" s="8">
        <v>60</v>
      </c>
      <c r="C15" s="25" t="s">
        <v>81</v>
      </c>
      <c r="D15" s="25" t="s">
        <v>82</v>
      </c>
      <c r="E15" s="25" t="s">
        <v>81</v>
      </c>
      <c r="F15" s="25" t="s">
        <v>82</v>
      </c>
      <c r="G15" s="25" t="s">
        <v>82</v>
      </c>
      <c r="H15" s="25" t="s">
        <v>83</v>
      </c>
      <c r="I15" s="25" t="s">
        <v>81</v>
      </c>
      <c r="J15" s="25" t="s">
        <v>84</v>
      </c>
      <c r="K15" s="25" t="s">
        <v>84</v>
      </c>
      <c r="L15" s="25" t="s">
        <v>84</v>
      </c>
      <c r="M15" s="16"/>
      <c r="N15" s="16">
        <f t="shared" si="4"/>
        <v>3</v>
      </c>
      <c r="O15" s="16">
        <f t="shared" si="5"/>
        <v>3</v>
      </c>
      <c r="P15" s="16">
        <f t="shared" si="6"/>
        <v>3</v>
      </c>
      <c r="Q15" s="16">
        <f t="shared" si="7"/>
        <v>1</v>
      </c>
    </row>
    <row r="16" spans="1:17">
      <c r="A16" s="4"/>
      <c r="B16" s="4">
        <v>30</v>
      </c>
      <c r="C16" s="23" t="s">
        <v>82</v>
      </c>
      <c r="D16" s="23" t="s">
        <v>81</v>
      </c>
      <c r="E16" s="23" t="s">
        <v>82</v>
      </c>
      <c r="F16" s="23" t="s">
        <v>81</v>
      </c>
      <c r="G16" s="23" t="s">
        <v>82</v>
      </c>
      <c r="H16" s="23" t="s">
        <v>83</v>
      </c>
      <c r="I16" s="23" t="s">
        <v>81</v>
      </c>
      <c r="J16" s="23" t="s">
        <v>84</v>
      </c>
      <c r="K16" s="23" t="s">
        <v>84</v>
      </c>
      <c r="L16" s="23" t="s">
        <v>84</v>
      </c>
      <c r="M16" s="15"/>
      <c r="N16" s="15">
        <f t="shared" si="4"/>
        <v>3</v>
      </c>
      <c r="O16" s="15">
        <f t="shared" si="5"/>
        <v>3</v>
      </c>
      <c r="P16" s="15">
        <f t="shared" si="6"/>
        <v>3</v>
      </c>
      <c r="Q16" s="15">
        <f t="shared" si="7"/>
        <v>1</v>
      </c>
    </row>
    <row r="17" spans="1:17">
      <c r="A17" s="9"/>
      <c r="B17" s="9">
        <v>10</v>
      </c>
      <c r="C17" s="26" t="s">
        <v>82</v>
      </c>
      <c r="D17" s="26" t="s">
        <v>81</v>
      </c>
      <c r="E17" s="26" t="s">
        <v>82</v>
      </c>
      <c r="F17" s="26" t="s">
        <v>81</v>
      </c>
      <c r="G17" s="26" t="s">
        <v>82</v>
      </c>
      <c r="H17" s="26" t="s">
        <v>83</v>
      </c>
      <c r="I17" s="26" t="s">
        <v>81</v>
      </c>
      <c r="J17" s="26" t="s">
        <v>84</v>
      </c>
      <c r="K17" s="26" t="s">
        <v>84</v>
      </c>
      <c r="L17" s="26" t="s">
        <v>84</v>
      </c>
      <c r="M17" s="17"/>
      <c r="N17" s="17">
        <f t="shared" si="4"/>
        <v>3</v>
      </c>
      <c r="O17" s="17">
        <f t="shared" si="5"/>
        <v>3</v>
      </c>
      <c r="P17" s="17">
        <f t="shared" si="6"/>
        <v>3</v>
      </c>
      <c r="Q17" s="17">
        <f t="shared" si="7"/>
        <v>1</v>
      </c>
    </row>
    <row r="18" spans="1:17">
      <c r="A18" s="1" t="s">
        <v>76</v>
      </c>
      <c r="B18" s="1">
        <v>60</v>
      </c>
      <c r="C18" s="23" t="s">
        <v>82</v>
      </c>
      <c r="D18" s="23" t="s">
        <v>81</v>
      </c>
      <c r="E18" s="23" t="s">
        <v>82</v>
      </c>
      <c r="F18" s="23" t="s">
        <v>81</v>
      </c>
      <c r="G18" s="23" t="s">
        <v>82</v>
      </c>
      <c r="H18" s="23" t="s">
        <v>83</v>
      </c>
      <c r="I18" s="23" t="s">
        <v>81</v>
      </c>
      <c r="J18" s="23" t="s">
        <v>84</v>
      </c>
      <c r="K18" s="23" t="s">
        <v>84</v>
      </c>
      <c r="L18" s="23" t="s">
        <v>84</v>
      </c>
      <c r="M18" s="13"/>
      <c r="N18" s="15">
        <f t="shared" si="4"/>
        <v>3</v>
      </c>
      <c r="O18" s="15">
        <f t="shared" si="5"/>
        <v>3</v>
      </c>
      <c r="P18" s="15">
        <f t="shared" si="6"/>
        <v>3</v>
      </c>
      <c r="Q18" s="15">
        <f t="shared" si="7"/>
        <v>1</v>
      </c>
    </row>
    <row r="19" spans="1:17">
      <c r="B19" s="1">
        <v>30</v>
      </c>
      <c r="C19" s="23" t="s">
        <v>82</v>
      </c>
      <c r="D19" s="23" t="s">
        <v>81</v>
      </c>
      <c r="E19" s="23" t="s">
        <v>82</v>
      </c>
      <c r="F19" s="23" t="s">
        <v>81</v>
      </c>
      <c r="G19" s="23" t="s">
        <v>82</v>
      </c>
      <c r="H19" s="23" t="s">
        <v>83</v>
      </c>
      <c r="I19" s="23" t="s">
        <v>81</v>
      </c>
      <c r="J19" s="23" t="s">
        <v>84</v>
      </c>
      <c r="K19" s="23" t="s">
        <v>84</v>
      </c>
      <c r="L19" s="23" t="s">
        <v>84</v>
      </c>
      <c r="M19" s="13"/>
      <c r="N19" s="15">
        <f t="shared" si="4"/>
        <v>3</v>
      </c>
      <c r="O19" s="15">
        <f t="shared" si="5"/>
        <v>3</v>
      </c>
      <c r="P19" s="15">
        <f t="shared" si="6"/>
        <v>3</v>
      </c>
      <c r="Q19" s="15">
        <f t="shared" si="7"/>
        <v>1</v>
      </c>
    </row>
    <row r="20" spans="1:17" ht="13.5" thickBot="1">
      <c r="B20" s="1">
        <v>10</v>
      </c>
      <c r="C20" s="27" t="s">
        <v>81</v>
      </c>
      <c r="D20" s="27" t="s">
        <v>82</v>
      </c>
      <c r="E20" s="27" t="s">
        <v>82</v>
      </c>
      <c r="F20" s="27" t="s">
        <v>81</v>
      </c>
      <c r="G20" s="27" t="s">
        <v>82</v>
      </c>
      <c r="H20" s="27" t="s">
        <v>83</v>
      </c>
      <c r="I20" s="27" t="s">
        <v>81</v>
      </c>
      <c r="J20" s="27" t="s">
        <v>84</v>
      </c>
      <c r="K20" s="27" t="s">
        <v>84</v>
      </c>
      <c r="L20" s="27" t="s">
        <v>84</v>
      </c>
      <c r="M20" s="13"/>
      <c r="N20" s="15">
        <f t="shared" si="4"/>
        <v>3</v>
      </c>
      <c r="O20" s="15">
        <f t="shared" si="5"/>
        <v>3</v>
      </c>
      <c r="P20" s="15">
        <f t="shared" si="6"/>
        <v>3</v>
      </c>
      <c r="Q20" s="15">
        <f t="shared" si="7"/>
        <v>1</v>
      </c>
    </row>
    <row r="21" spans="1:17" s="12" customFormat="1" ht="13.5" thickBot="1">
      <c r="A21" s="11"/>
      <c r="B21" s="1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19"/>
      <c r="N21" s="19" t="s">
        <v>85</v>
      </c>
      <c r="O21" s="19" t="s">
        <v>88</v>
      </c>
      <c r="P21" s="19" t="s">
        <v>86</v>
      </c>
      <c r="Q21" s="19" t="s">
        <v>87</v>
      </c>
    </row>
    <row r="22" spans="1:17">
      <c r="A22" s="2" t="s">
        <v>74</v>
      </c>
      <c r="B22" s="2">
        <v>60</v>
      </c>
      <c r="C22" s="29" t="s">
        <v>88</v>
      </c>
      <c r="D22" s="29" t="s">
        <v>86</v>
      </c>
      <c r="E22" s="29" t="s">
        <v>86</v>
      </c>
      <c r="F22" s="29" t="s">
        <v>88</v>
      </c>
      <c r="G22" s="29" t="s">
        <v>86</v>
      </c>
      <c r="H22" s="29" t="s">
        <v>87</v>
      </c>
      <c r="I22" s="29" t="s">
        <v>85</v>
      </c>
      <c r="J22" s="29" t="s">
        <v>88</v>
      </c>
      <c r="K22" s="29" t="s">
        <v>85</v>
      </c>
      <c r="L22" s="29" t="s">
        <v>85</v>
      </c>
      <c r="M22" s="15"/>
      <c r="N22" s="15">
        <f>COUNTIF($C22:$L22,"SHOCKWAVE")</f>
        <v>3</v>
      </c>
      <c r="O22" s="15">
        <f>COUNTIF($C22:$L22,"WAR_STOMP")</f>
        <v>3</v>
      </c>
      <c r="P22" s="15">
        <f>COUNTIF($C22:$L22,"ENDURANE_AURA")</f>
        <v>3</v>
      </c>
      <c r="Q22" s="15">
        <f>COUNTIF($C22:$L22,"REINCARNATION")</f>
        <v>1</v>
      </c>
    </row>
    <row r="23" spans="1:17">
      <c r="A23" s="4"/>
      <c r="B23" s="4">
        <v>30</v>
      </c>
      <c r="C23" s="23" t="s">
        <v>85</v>
      </c>
      <c r="D23" s="23" t="s">
        <v>86</v>
      </c>
      <c r="E23" s="23" t="s">
        <v>85</v>
      </c>
      <c r="F23" s="23" t="s">
        <v>86</v>
      </c>
      <c r="G23" s="23" t="s">
        <v>85</v>
      </c>
      <c r="H23" s="23" t="s">
        <v>87</v>
      </c>
      <c r="I23" s="23" t="s">
        <v>86</v>
      </c>
      <c r="J23" s="23" t="s">
        <v>85</v>
      </c>
      <c r="K23" s="23" t="s">
        <v>85</v>
      </c>
      <c r="L23" s="23" t="s">
        <v>85</v>
      </c>
      <c r="M23" s="15"/>
      <c r="N23" s="15">
        <f t="shared" ref="N23:N30" si="8">COUNTIF($C23:$L23,"SHOCKWAVE")</f>
        <v>6</v>
      </c>
      <c r="O23" s="15">
        <f t="shared" ref="O23:O30" si="9">COUNTIF($C23:$L23,"WAR_STOMP")</f>
        <v>0</v>
      </c>
      <c r="P23" s="15">
        <f t="shared" ref="P23:P30" si="10">COUNTIF($C23:$L23,"ENDURANE_AURA")</f>
        <v>3</v>
      </c>
      <c r="Q23" s="15">
        <f t="shared" ref="Q23:Q30" si="11">COUNTIF($C23:$L23,"REINCARNATION")</f>
        <v>1</v>
      </c>
    </row>
    <row r="24" spans="1:17">
      <c r="A24" s="4"/>
      <c r="B24" s="4">
        <v>10</v>
      </c>
      <c r="C24" s="23" t="s">
        <v>88</v>
      </c>
      <c r="D24" s="23" t="s">
        <v>86</v>
      </c>
      <c r="E24" s="23" t="s">
        <v>86</v>
      </c>
      <c r="F24" s="23" t="s">
        <v>85</v>
      </c>
      <c r="G24" s="23" t="s">
        <v>86</v>
      </c>
      <c r="H24" s="23" t="s">
        <v>87</v>
      </c>
      <c r="I24" s="23" t="s">
        <v>88</v>
      </c>
      <c r="J24" s="23" t="s">
        <v>88</v>
      </c>
      <c r="K24" s="23" t="s">
        <v>85</v>
      </c>
      <c r="L24" s="23" t="s">
        <v>85</v>
      </c>
      <c r="M24" s="15"/>
      <c r="N24" s="15">
        <f t="shared" si="8"/>
        <v>3</v>
      </c>
      <c r="O24" s="15">
        <f t="shared" si="9"/>
        <v>3</v>
      </c>
      <c r="P24" s="15">
        <f t="shared" si="10"/>
        <v>3</v>
      </c>
      <c r="Q24" s="15">
        <f t="shared" si="11"/>
        <v>1</v>
      </c>
    </row>
    <row r="25" spans="1:17">
      <c r="A25" s="8" t="s">
        <v>75</v>
      </c>
      <c r="B25" s="8">
        <v>60</v>
      </c>
      <c r="C25" s="25" t="s">
        <v>88</v>
      </c>
      <c r="D25" s="25" t="s">
        <v>86</v>
      </c>
      <c r="E25" s="25" t="s">
        <v>88</v>
      </c>
      <c r="F25" s="25" t="s">
        <v>86</v>
      </c>
      <c r="G25" s="25" t="s">
        <v>88</v>
      </c>
      <c r="H25" s="25" t="s">
        <v>87</v>
      </c>
      <c r="I25" s="25" t="s">
        <v>86</v>
      </c>
      <c r="J25" s="25" t="s">
        <v>85</v>
      </c>
      <c r="K25" s="25" t="s">
        <v>85</v>
      </c>
      <c r="L25" s="25" t="s">
        <v>85</v>
      </c>
      <c r="M25" s="16"/>
      <c r="N25" s="16">
        <f t="shared" si="8"/>
        <v>3</v>
      </c>
      <c r="O25" s="16">
        <f t="shared" si="9"/>
        <v>3</v>
      </c>
      <c r="P25" s="16">
        <f t="shared" si="10"/>
        <v>3</v>
      </c>
      <c r="Q25" s="16">
        <f t="shared" si="11"/>
        <v>1</v>
      </c>
    </row>
    <row r="26" spans="1:17">
      <c r="A26" s="4"/>
      <c r="B26" s="4">
        <v>30</v>
      </c>
      <c r="C26" s="23" t="s">
        <v>86</v>
      </c>
      <c r="D26" s="23" t="s">
        <v>88</v>
      </c>
      <c r="E26" s="23" t="s">
        <v>86</v>
      </c>
      <c r="F26" s="23" t="s">
        <v>85</v>
      </c>
      <c r="G26" s="23" t="s">
        <v>86</v>
      </c>
      <c r="H26" s="23" t="s">
        <v>87</v>
      </c>
      <c r="I26" s="23" t="s">
        <v>88</v>
      </c>
      <c r="J26" s="23" t="s">
        <v>85</v>
      </c>
      <c r="K26" s="23" t="s">
        <v>85</v>
      </c>
      <c r="L26" s="23" t="s">
        <v>88</v>
      </c>
      <c r="M26" s="15"/>
      <c r="N26" s="15">
        <f t="shared" si="8"/>
        <v>3</v>
      </c>
      <c r="O26" s="15">
        <f t="shared" si="9"/>
        <v>3</v>
      </c>
      <c r="P26" s="15">
        <f t="shared" si="10"/>
        <v>3</v>
      </c>
      <c r="Q26" s="15">
        <f t="shared" si="11"/>
        <v>1</v>
      </c>
    </row>
    <row r="27" spans="1:17">
      <c r="A27" s="9"/>
      <c r="B27" s="9">
        <v>10</v>
      </c>
      <c r="C27" s="26" t="s">
        <v>88</v>
      </c>
      <c r="D27" s="26" t="s">
        <v>86</v>
      </c>
      <c r="E27" s="26" t="s">
        <v>86</v>
      </c>
      <c r="F27" s="26" t="s">
        <v>85</v>
      </c>
      <c r="G27" s="26" t="s">
        <v>86</v>
      </c>
      <c r="H27" s="26" t="s">
        <v>87</v>
      </c>
      <c r="I27" s="26" t="s">
        <v>88</v>
      </c>
      <c r="J27" s="26" t="s">
        <v>88</v>
      </c>
      <c r="K27" s="26" t="s">
        <v>85</v>
      </c>
      <c r="L27" s="26" t="s">
        <v>85</v>
      </c>
      <c r="M27" s="17"/>
      <c r="N27" s="17">
        <f t="shared" si="8"/>
        <v>3</v>
      </c>
      <c r="O27" s="17">
        <f t="shared" si="9"/>
        <v>3</v>
      </c>
      <c r="P27" s="17">
        <f t="shared" si="10"/>
        <v>3</v>
      </c>
      <c r="Q27" s="17">
        <f t="shared" si="11"/>
        <v>1</v>
      </c>
    </row>
    <row r="28" spans="1:17">
      <c r="A28" s="4" t="s">
        <v>76</v>
      </c>
      <c r="B28" s="4">
        <v>60</v>
      </c>
      <c r="C28" s="23" t="s">
        <v>86</v>
      </c>
      <c r="D28" s="23" t="s">
        <v>85</v>
      </c>
      <c r="E28" s="23" t="s">
        <v>86</v>
      </c>
      <c r="F28" s="23" t="s">
        <v>85</v>
      </c>
      <c r="G28" s="23" t="s">
        <v>86</v>
      </c>
      <c r="H28" s="23" t="s">
        <v>87</v>
      </c>
      <c r="I28" s="23" t="s">
        <v>85</v>
      </c>
      <c r="J28" s="23" t="s">
        <v>88</v>
      </c>
      <c r="K28" s="23" t="s">
        <v>88</v>
      </c>
      <c r="L28" s="23" t="s">
        <v>88</v>
      </c>
      <c r="M28" s="15"/>
      <c r="N28" s="15">
        <f t="shared" si="8"/>
        <v>3</v>
      </c>
      <c r="O28" s="15">
        <f t="shared" si="9"/>
        <v>3</v>
      </c>
      <c r="P28" s="15">
        <f t="shared" si="10"/>
        <v>3</v>
      </c>
      <c r="Q28" s="15">
        <f t="shared" si="11"/>
        <v>1</v>
      </c>
    </row>
    <row r="29" spans="1:17">
      <c r="A29" s="4"/>
      <c r="B29" s="4">
        <v>30</v>
      </c>
      <c r="C29" s="23" t="s">
        <v>88</v>
      </c>
      <c r="D29" s="23" t="s">
        <v>86</v>
      </c>
      <c r="E29" s="23" t="s">
        <v>86</v>
      </c>
      <c r="F29" s="23" t="s">
        <v>85</v>
      </c>
      <c r="G29" s="23" t="s">
        <v>86</v>
      </c>
      <c r="H29" s="23" t="s">
        <v>87</v>
      </c>
      <c r="I29" s="23" t="s">
        <v>88</v>
      </c>
      <c r="J29" s="23" t="s">
        <v>88</v>
      </c>
      <c r="K29" s="23" t="s">
        <v>85</v>
      </c>
      <c r="L29" s="23" t="s">
        <v>85</v>
      </c>
      <c r="M29" s="15"/>
      <c r="N29" s="15">
        <f t="shared" si="8"/>
        <v>3</v>
      </c>
      <c r="O29" s="15">
        <f t="shared" si="9"/>
        <v>3</v>
      </c>
      <c r="P29" s="15">
        <f t="shared" si="10"/>
        <v>3</v>
      </c>
      <c r="Q29" s="15">
        <f t="shared" si="11"/>
        <v>1</v>
      </c>
    </row>
    <row r="30" spans="1:17" ht="13.5" thickBot="1">
      <c r="A30" s="6"/>
      <c r="B30" s="6">
        <v>10</v>
      </c>
      <c r="C30" s="27" t="s">
        <v>86</v>
      </c>
      <c r="D30" s="27" t="s">
        <v>85</v>
      </c>
      <c r="E30" s="27" t="s">
        <v>86</v>
      </c>
      <c r="F30" s="27" t="s">
        <v>88</v>
      </c>
      <c r="G30" s="27" t="s">
        <v>86</v>
      </c>
      <c r="H30" s="27" t="s">
        <v>87</v>
      </c>
      <c r="I30" s="27" t="s">
        <v>85</v>
      </c>
      <c r="J30" s="27" t="s">
        <v>85</v>
      </c>
      <c r="K30" s="27" t="s">
        <v>88</v>
      </c>
      <c r="L30" s="27" t="s">
        <v>88</v>
      </c>
      <c r="M30" s="18"/>
      <c r="N30" s="18">
        <f t="shared" si="8"/>
        <v>3</v>
      </c>
      <c r="O30" s="18">
        <f t="shared" si="9"/>
        <v>3</v>
      </c>
      <c r="P30" s="18">
        <f t="shared" si="10"/>
        <v>3</v>
      </c>
      <c r="Q30" s="18">
        <f t="shared" si="11"/>
        <v>1</v>
      </c>
    </row>
    <row r="31" spans="1:17" s="12" customFormat="1" ht="13.5" thickBot="1">
      <c r="A31" s="11"/>
      <c r="B31" s="11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19"/>
      <c r="N31" s="19" t="s">
        <v>90</v>
      </c>
      <c r="O31" s="19" t="s">
        <v>92</v>
      </c>
      <c r="P31" s="19" t="s">
        <v>89</v>
      </c>
      <c r="Q31" s="19" t="s">
        <v>91</v>
      </c>
    </row>
    <row r="32" spans="1:17">
      <c r="A32" s="1" t="s">
        <v>74</v>
      </c>
      <c r="B32" s="1">
        <v>60</v>
      </c>
      <c r="C32" s="29" t="s">
        <v>89</v>
      </c>
      <c r="D32" s="29" t="s">
        <v>90</v>
      </c>
      <c r="E32" s="29" t="s">
        <v>89</v>
      </c>
      <c r="F32" s="29" t="s">
        <v>90</v>
      </c>
      <c r="G32" s="29" t="s">
        <v>89</v>
      </c>
      <c r="H32" s="29" t="s">
        <v>91</v>
      </c>
      <c r="I32" s="29" t="s">
        <v>90</v>
      </c>
      <c r="J32" s="29" t="s">
        <v>92</v>
      </c>
      <c r="K32" s="29" t="s">
        <v>92</v>
      </c>
      <c r="L32" s="29" t="s">
        <v>92</v>
      </c>
      <c r="M32" s="13"/>
      <c r="N32" s="15">
        <f>COUNTIF($C32:$L32,"HEALING_WAVE")</f>
        <v>3</v>
      </c>
      <c r="O32" s="15">
        <f>COUNTIF($C32:$L32,"HEX")</f>
        <v>3</v>
      </c>
      <c r="P32" s="15">
        <f>COUNTIF($C32:$L32,"SERPENT_WARD")</f>
        <v>3</v>
      </c>
      <c r="Q32" s="15">
        <f>COUNTIF($C32:$L32,"VOODOO")</f>
        <v>1</v>
      </c>
    </row>
    <row r="33" spans="1:17">
      <c r="B33" s="1">
        <v>30</v>
      </c>
      <c r="C33" s="23" t="s">
        <v>89</v>
      </c>
      <c r="D33" s="23" t="s">
        <v>92</v>
      </c>
      <c r="E33" s="23" t="s">
        <v>89</v>
      </c>
      <c r="F33" s="23" t="s">
        <v>90</v>
      </c>
      <c r="G33" s="23" t="s">
        <v>89</v>
      </c>
      <c r="H33" s="23" t="s">
        <v>91</v>
      </c>
      <c r="I33" s="23" t="s">
        <v>90</v>
      </c>
      <c r="J33" s="23" t="s">
        <v>90</v>
      </c>
      <c r="K33" s="23" t="s">
        <v>92</v>
      </c>
      <c r="L33" s="23" t="s">
        <v>92</v>
      </c>
      <c r="M33" s="13"/>
      <c r="N33" s="13">
        <f t="shared" ref="N33:N40" si="12">COUNTIF($C33:$L33,"HEALING_WAVE")</f>
        <v>3</v>
      </c>
      <c r="O33" s="13">
        <f t="shared" ref="O33:O40" si="13">COUNTIF($C33:$L33,"HEX")</f>
        <v>3</v>
      </c>
      <c r="P33" s="13">
        <f t="shared" ref="P33:P40" si="14">COUNTIF($C33:$L33,"SERPENT_WARD")</f>
        <v>3</v>
      </c>
      <c r="Q33" s="13">
        <f t="shared" ref="Q33:Q40" si="15">COUNTIF($C33:$L33,"VOODOO")</f>
        <v>1</v>
      </c>
    </row>
    <row r="34" spans="1:17">
      <c r="B34" s="1">
        <v>10</v>
      </c>
      <c r="C34" s="23" t="s">
        <v>89</v>
      </c>
      <c r="D34" s="23" t="s">
        <v>90</v>
      </c>
      <c r="E34" s="23" t="s">
        <v>89</v>
      </c>
      <c r="F34" s="23" t="s">
        <v>90</v>
      </c>
      <c r="G34" s="23" t="s">
        <v>89</v>
      </c>
      <c r="H34" s="23" t="s">
        <v>91</v>
      </c>
      <c r="I34" s="23" t="s">
        <v>90</v>
      </c>
      <c r="J34" s="23" t="s">
        <v>92</v>
      </c>
      <c r="K34" s="23" t="s">
        <v>92</v>
      </c>
      <c r="L34" s="23" t="s">
        <v>92</v>
      </c>
      <c r="M34" s="13"/>
      <c r="N34" s="13">
        <f t="shared" si="12"/>
        <v>3</v>
      </c>
      <c r="O34" s="13">
        <f t="shared" si="13"/>
        <v>3</v>
      </c>
      <c r="P34" s="13">
        <f t="shared" si="14"/>
        <v>3</v>
      </c>
      <c r="Q34" s="13">
        <f t="shared" si="15"/>
        <v>1</v>
      </c>
    </row>
    <row r="35" spans="1:17">
      <c r="A35" s="8" t="s">
        <v>75</v>
      </c>
      <c r="B35" s="8">
        <v>60</v>
      </c>
      <c r="C35" s="25" t="s">
        <v>90</v>
      </c>
      <c r="D35" s="25" t="s">
        <v>89</v>
      </c>
      <c r="E35" s="25" t="s">
        <v>90</v>
      </c>
      <c r="F35" s="25" t="s">
        <v>89</v>
      </c>
      <c r="G35" s="25" t="s">
        <v>90</v>
      </c>
      <c r="H35" s="25" t="s">
        <v>91</v>
      </c>
      <c r="I35" s="25" t="s">
        <v>89</v>
      </c>
      <c r="J35" s="25" t="s">
        <v>92</v>
      </c>
      <c r="K35" s="25" t="s">
        <v>92</v>
      </c>
      <c r="L35" s="25" t="s">
        <v>92</v>
      </c>
      <c r="M35" s="16"/>
      <c r="N35" s="16">
        <f t="shared" si="12"/>
        <v>3</v>
      </c>
      <c r="O35" s="16">
        <f t="shared" si="13"/>
        <v>3</v>
      </c>
      <c r="P35" s="16">
        <f t="shared" si="14"/>
        <v>3</v>
      </c>
      <c r="Q35" s="16">
        <f t="shared" si="15"/>
        <v>1</v>
      </c>
    </row>
    <row r="36" spans="1:17">
      <c r="A36" s="4"/>
      <c r="B36" s="4">
        <v>30</v>
      </c>
      <c r="C36" s="23" t="s">
        <v>90</v>
      </c>
      <c r="D36" s="23" t="s">
        <v>92</v>
      </c>
      <c r="E36" s="23" t="s">
        <v>90</v>
      </c>
      <c r="F36" s="23" t="s">
        <v>89</v>
      </c>
      <c r="G36" s="23" t="s">
        <v>90</v>
      </c>
      <c r="H36" s="23" t="s">
        <v>91</v>
      </c>
      <c r="I36" s="23" t="s">
        <v>89</v>
      </c>
      <c r="J36" s="23" t="s">
        <v>89</v>
      </c>
      <c r="K36" s="23" t="s">
        <v>92</v>
      </c>
      <c r="L36" s="23" t="s">
        <v>92</v>
      </c>
      <c r="M36" s="15"/>
      <c r="N36" s="15">
        <f t="shared" si="12"/>
        <v>3</v>
      </c>
      <c r="O36" s="15">
        <f t="shared" si="13"/>
        <v>3</v>
      </c>
      <c r="P36" s="15">
        <f t="shared" si="14"/>
        <v>3</v>
      </c>
      <c r="Q36" s="15">
        <f t="shared" si="15"/>
        <v>1</v>
      </c>
    </row>
    <row r="37" spans="1:17">
      <c r="A37" s="9"/>
      <c r="B37" s="9">
        <v>10</v>
      </c>
      <c r="C37" s="26" t="s">
        <v>90</v>
      </c>
      <c r="D37" s="26" t="s">
        <v>89</v>
      </c>
      <c r="E37" s="26" t="s">
        <v>90</v>
      </c>
      <c r="F37" s="26" t="s">
        <v>89</v>
      </c>
      <c r="G37" s="26" t="s">
        <v>90</v>
      </c>
      <c r="H37" s="26" t="s">
        <v>91</v>
      </c>
      <c r="I37" s="26" t="s">
        <v>89</v>
      </c>
      <c r="J37" s="26" t="s">
        <v>92</v>
      </c>
      <c r="K37" s="26" t="s">
        <v>92</v>
      </c>
      <c r="L37" s="26" t="s">
        <v>92</v>
      </c>
      <c r="M37" s="17"/>
      <c r="N37" s="17">
        <f t="shared" si="12"/>
        <v>3</v>
      </c>
      <c r="O37" s="17">
        <f t="shared" si="13"/>
        <v>3</v>
      </c>
      <c r="P37" s="17">
        <f t="shared" si="14"/>
        <v>3</v>
      </c>
      <c r="Q37" s="17">
        <f t="shared" si="15"/>
        <v>1</v>
      </c>
    </row>
    <row r="38" spans="1:17">
      <c r="A38" s="1" t="s">
        <v>76</v>
      </c>
      <c r="B38" s="1">
        <v>60</v>
      </c>
      <c r="C38" s="23" t="s">
        <v>90</v>
      </c>
      <c r="D38" s="23" t="s">
        <v>92</v>
      </c>
      <c r="E38" s="23" t="s">
        <v>90</v>
      </c>
      <c r="F38" s="23" t="s">
        <v>89</v>
      </c>
      <c r="G38" s="23" t="s">
        <v>90</v>
      </c>
      <c r="H38" s="23" t="s">
        <v>91</v>
      </c>
      <c r="I38" s="23" t="s">
        <v>89</v>
      </c>
      <c r="J38" s="23" t="s">
        <v>89</v>
      </c>
      <c r="K38" s="23" t="s">
        <v>92</v>
      </c>
      <c r="L38" s="23" t="s">
        <v>92</v>
      </c>
      <c r="M38" s="13"/>
      <c r="N38" s="13">
        <f t="shared" si="12"/>
        <v>3</v>
      </c>
      <c r="O38" s="13">
        <f t="shared" si="13"/>
        <v>3</v>
      </c>
      <c r="P38" s="13">
        <f t="shared" si="14"/>
        <v>3</v>
      </c>
      <c r="Q38" s="13">
        <f t="shared" si="15"/>
        <v>1</v>
      </c>
    </row>
    <row r="39" spans="1:17">
      <c r="B39" s="1">
        <v>30</v>
      </c>
      <c r="C39" s="23" t="s">
        <v>92</v>
      </c>
      <c r="D39" s="23" t="s">
        <v>90</v>
      </c>
      <c r="E39" s="23" t="s">
        <v>90</v>
      </c>
      <c r="F39" s="23" t="s">
        <v>89</v>
      </c>
      <c r="G39" s="23" t="s">
        <v>90</v>
      </c>
      <c r="H39" s="23" t="s">
        <v>91</v>
      </c>
      <c r="I39" s="23" t="s">
        <v>89</v>
      </c>
      <c r="J39" s="23" t="s">
        <v>89</v>
      </c>
      <c r="K39" s="23" t="s">
        <v>92</v>
      </c>
      <c r="L39" s="23" t="s">
        <v>92</v>
      </c>
      <c r="M39" s="13"/>
      <c r="N39" s="13">
        <f t="shared" si="12"/>
        <v>3</v>
      </c>
      <c r="O39" s="13">
        <f t="shared" si="13"/>
        <v>3</v>
      </c>
      <c r="P39" s="13">
        <f t="shared" si="14"/>
        <v>3</v>
      </c>
      <c r="Q39" s="13">
        <f t="shared" si="15"/>
        <v>1</v>
      </c>
    </row>
    <row r="40" spans="1:17" ht="13.5" thickBot="1">
      <c r="A40" s="4"/>
      <c r="B40" s="4">
        <v>10</v>
      </c>
      <c r="C40" s="23" t="s">
        <v>90</v>
      </c>
      <c r="D40" s="23" t="s">
        <v>92</v>
      </c>
      <c r="E40" s="23" t="s">
        <v>90</v>
      </c>
      <c r="F40" s="23" t="s">
        <v>89</v>
      </c>
      <c r="G40" s="23" t="s">
        <v>90</v>
      </c>
      <c r="H40" s="23" t="s">
        <v>91</v>
      </c>
      <c r="I40" s="23" t="s">
        <v>89</v>
      </c>
      <c r="J40" s="23" t="s">
        <v>89</v>
      </c>
      <c r="K40" s="23" t="s">
        <v>92</v>
      </c>
      <c r="L40" s="23" t="s">
        <v>92</v>
      </c>
      <c r="M40" s="15"/>
      <c r="N40" s="15">
        <f t="shared" si="12"/>
        <v>3</v>
      </c>
      <c r="O40" s="15">
        <f t="shared" si="13"/>
        <v>3</v>
      </c>
      <c r="P40" s="15">
        <f t="shared" si="14"/>
        <v>3</v>
      </c>
      <c r="Q40" s="15">
        <f t="shared" si="15"/>
        <v>1</v>
      </c>
    </row>
    <row r="41" spans="1:17" s="3" customFormat="1">
      <c r="A41" s="2"/>
      <c r="B41" s="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s="5" customFormat="1">
      <c r="A42" s="4"/>
      <c r="B42" s="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 spans="1:17" s="5" customFormat="1">
      <c r="A43" s="4"/>
      <c r="B43" s="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spans="1:17" s="5" customFormat="1">
      <c r="A44" s="4"/>
      <c r="B44" s="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7" s="5" customFormat="1">
      <c r="A45" s="4"/>
      <c r="B45" s="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7" s="5" customFormat="1">
      <c r="A46" s="4"/>
      <c r="B46" s="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7" s="5" customFormat="1">
      <c r="A47" s="4"/>
      <c r="B47" s="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7" s="5" customFormat="1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 s="5" customFormat="1">
      <c r="A49" s="4"/>
      <c r="B49" s="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s="5" customFormat="1">
      <c r="A50" s="4"/>
      <c r="B50" s="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s="5" customFormat="1">
      <c r="A51" s="4"/>
      <c r="B51" s="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7" s="5" customFormat="1">
      <c r="A52" s="4"/>
      <c r="B52" s="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s="5" customFormat="1">
      <c r="A53" s="4"/>
      <c r="B53" s="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s="5" customFormat="1">
      <c r="A54" s="4"/>
      <c r="B54" s="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s="5" customFormat="1">
      <c r="A55" s="4"/>
      <c r="B55" s="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s="5" customFormat="1">
      <c r="A56" s="4"/>
      <c r="B56" s="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s="5" customFormat="1">
      <c r="A57" s="4"/>
      <c r="B57" s="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s="5" customFormat="1">
      <c r="A58" s="4"/>
      <c r="B58" s="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s="5" customFormat="1">
      <c r="A59" s="4"/>
      <c r="B59" s="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17" s="5" customFormat="1">
      <c r="A60" s="4"/>
      <c r="B60" s="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s="5" customFormat="1">
      <c r="A61" s="4"/>
      <c r="B61" s="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s="5" customFormat="1">
      <c r="A62" s="4"/>
      <c r="B62" s="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s="5" customFormat="1">
      <c r="A63" s="4"/>
      <c r="B63" s="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s="5" customFormat="1">
      <c r="A64" s="4"/>
      <c r="B64" s="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s="5" customFormat="1">
      <c r="A65" s="4"/>
      <c r="B65" s="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spans="1:17" s="5" customFormat="1">
      <c r="A66" s="4"/>
      <c r="B66" s="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1:17" s="5" customFormat="1">
      <c r="A67" s="4"/>
      <c r="B67" s="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s="5" customFormat="1">
      <c r="A68" s="4"/>
      <c r="B68" s="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 s="5" customFormat="1">
      <c r="A69" s="4"/>
      <c r="B69" s="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spans="1:17" s="5" customFormat="1">
      <c r="A70" s="4"/>
      <c r="B70" s="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s="5" customFormat="1">
      <c r="A71" s="4"/>
      <c r="B71" s="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s="5" customFormat="1">
      <c r="A72" s="4"/>
      <c r="B72" s="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 s="5" customFormat="1">
      <c r="A73" s="4"/>
      <c r="B73" s="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s="5" customFormat="1">
      <c r="A74" s="4"/>
      <c r="B74" s="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 s="5" customFormat="1">
      <c r="A75" s="4"/>
      <c r="B75" s="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s="5" customFormat="1">
      <c r="A76" s="4"/>
      <c r="B76" s="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spans="1:17" s="5" customFormat="1">
      <c r="A77" s="4"/>
      <c r="B77" s="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s="5" customFormat="1">
      <c r="A78" s="4"/>
      <c r="B78" s="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s="5" customFormat="1">
      <c r="A79" s="4"/>
    </row>
    <row r="80" spans="1:17" s="5" customFormat="1">
      <c r="A80" s="4"/>
    </row>
  </sheetData>
  <phoneticPr fontId="1" type="noConversion"/>
  <conditionalFormatting sqref="A41:Q48 N1:Q1 A2:Q10">
    <cfRule type="cellIs" dxfId="56" priority="1" stopIfTrue="1" operator="equal">
      <formula>$N$1</formula>
    </cfRule>
    <cfRule type="cellIs" dxfId="55" priority="2" stopIfTrue="1" operator="equal">
      <formula>$O$1</formula>
    </cfRule>
    <cfRule type="cellIs" dxfId="54" priority="3" stopIfTrue="1" operator="equal">
      <formula>$P$1</formula>
    </cfRule>
  </conditionalFormatting>
  <conditionalFormatting sqref="C50:L58 N49:Q49 C12:L20 N11:Q11">
    <cfRule type="cellIs" dxfId="53" priority="4" stopIfTrue="1" operator="equal">
      <formula>$N$11</formula>
    </cfRule>
    <cfRule type="cellIs" dxfId="52" priority="5" stopIfTrue="1" operator="equal">
      <formula>$O$11</formula>
    </cfRule>
    <cfRule type="cellIs" dxfId="51" priority="6" stopIfTrue="1" operator="equal">
      <formula>$P$11</formula>
    </cfRule>
  </conditionalFormatting>
  <conditionalFormatting sqref="N59:Q59 C60:L68 N21:Q21 C22:L30">
    <cfRule type="cellIs" dxfId="50" priority="7" stopIfTrue="1" operator="equal">
      <formula>$N$21</formula>
    </cfRule>
    <cfRule type="cellIs" dxfId="49" priority="8" stopIfTrue="1" operator="equal">
      <formula>$O$21</formula>
    </cfRule>
    <cfRule type="cellIs" dxfId="48" priority="9" stopIfTrue="1" operator="equal">
      <formula>$P$21</formula>
    </cfRule>
  </conditionalFormatting>
  <conditionalFormatting sqref="C70:L78 N69:Q69 C32:L40 N31:Q31">
    <cfRule type="cellIs" dxfId="47" priority="10" stopIfTrue="1" operator="equal">
      <formula>$N$31</formula>
    </cfRule>
    <cfRule type="cellIs" dxfId="46" priority="11" stopIfTrue="1" operator="equal">
      <formula>$O$31</formula>
    </cfRule>
    <cfRule type="cellIs" dxfId="45" priority="12" stopIfTrue="1" operator="equal">
      <formula>$P$31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0"/>
  <sheetViews>
    <sheetView workbookViewId="0">
      <selection activeCell="D34" sqref="D34"/>
    </sheetView>
  </sheetViews>
  <sheetFormatPr defaultRowHeight="12.75"/>
  <cols>
    <col min="1" max="1" width="3.85546875" style="1" customWidth="1"/>
    <col min="2" max="2" width="4" customWidth="1"/>
    <col min="3" max="12" width="15" customWidth="1"/>
  </cols>
  <sheetData>
    <row r="1" spans="1:18" s="7" customFormat="1" ht="13.5" thickBot="1">
      <c r="A1" s="1"/>
      <c r="B1" s="1"/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/>
      <c r="N1" s="14" t="s">
        <v>93</v>
      </c>
      <c r="O1" s="14" t="s">
        <v>96</v>
      </c>
      <c r="P1" s="14" t="s">
        <v>94</v>
      </c>
      <c r="Q1" s="14" t="s">
        <v>95</v>
      </c>
      <c r="R1" s="1"/>
    </row>
    <row r="2" spans="1:18">
      <c r="A2" s="2" t="s">
        <v>74</v>
      </c>
      <c r="B2" s="2">
        <v>60</v>
      </c>
      <c r="C2" s="14" t="s">
        <v>93</v>
      </c>
      <c r="D2" s="14" t="s">
        <v>94</v>
      </c>
      <c r="E2" s="14" t="s">
        <v>93</v>
      </c>
      <c r="F2" s="14" t="s">
        <v>94</v>
      </c>
      <c r="G2" s="14" t="s">
        <v>93</v>
      </c>
      <c r="H2" s="14" t="s">
        <v>95</v>
      </c>
      <c r="I2" s="14" t="s">
        <v>94</v>
      </c>
      <c r="J2" s="14" t="s">
        <v>96</v>
      </c>
      <c r="K2" s="14" t="s">
        <v>96</v>
      </c>
      <c r="L2" s="14" t="s">
        <v>96</v>
      </c>
      <c r="M2" s="14"/>
      <c r="N2" s="14">
        <f>COUNTIF($C2:$L2,"DEATH_COIL")</f>
        <v>3</v>
      </c>
      <c r="O2" s="14">
        <f>COUNTIF($C2:$L2,"DEATH_PACT")</f>
        <v>3</v>
      </c>
      <c r="P2" s="14">
        <f>COUNTIF($C2:$L2,"UNHOLY_AURA")</f>
        <v>3</v>
      </c>
      <c r="Q2" s="14">
        <f>COUNTIF($C2:$L2,"ANIM_DEAD")</f>
        <v>1</v>
      </c>
      <c r="R2" s="2"/>
    </row>
    <row r="3" spans="1:18">
      <c r="A3" s="4"/>
      <c r="B3" s="4">
        <v>30</v>
      </c>
      <c r="C3" s="15" t="s">
        <v>93</v>
      </c>
      <c r="D3" s="15" t="s">
        <v>94</v>
      </c>
      <c r="E3" s="15" t="s">
        <v>93</v>
      </c>
      <c r="F3" s="15" t="s">
        <v>94</v>
      </c>
      <c r="G3" s="15" t="s">
        <v>93</v>
      </c>
      <c r="H3" s="15" t="s">
        <v>94</v>
      </c>
      <c r="I3" s="15" t="s">
        <v>95</v>
      </c>
      <c r="J3" s="15" t="s">
        <v>96</v>
      </c>
      <c r="K3" s="15" t="s">
        <v>96</v>
      </c>
      <c r="L3" s="15" t="s">
        <v>96</v>
      </c>
      <c r="M3" s="15"/>
      <c r="N3" s="15">
        <f t="shared" ref="N3:N10" si="0">COUNTIF($C3:$L3,"DEATH_COIL")</f>
        <v>3</v>
      </c>
      <c r="O3" s="15">
        <f t="shared" ref="O3:O10" si="1">COUNTIF($C3:$L3,"DEATH_PACT")</f>
        <v>3</v>
      </c>
      <c r="P3" s="15">
        <f t="shared" ref="P3:P10" si="2">COUNTIF($C3:$L3,"UNHOLY_AURA")</f>
        <v>3</v>
      </c>
      <c r="Q3" s="15">
        <f t="shared" ref="Q3:Q10" si="3">COUNTIF($C3:$L3,"ANIM_DEAD")</f>
        <v>1</v>
      </c>
      <c r="R3" s="4"/>
    </row>
    <row r="4" spans="1:18">
      <c r="A4" s="4"/>
      <c r="B4" s="4">
        <v>10</v>
      </c>
      <c r="C4" s="15" t="s">
        <v>93</v>
      </c>
      <c r="D4" s="15" t="s">
        <v>94</v>
      </c>
      <c r="E4" s="15" t="s">
        <v>93</v>
      </c>
      <c r="F4" s="15" t="s">
        <v>94</v>
      </c>
      <c r="G4" s="15" t="s">
        <v>94</v>
      </c>
      <c r="H4" s="15" t="s">
        <v>93</v>
      </c>
      <c r="I4" s="15" t="s">
        <v>95</v>
      </c>
      <c r="J4" s="15" t="s">
        <v>96</v>
      </c>
      <c r="K4" s="15" t="s">
        <v>96</v>
      </c>
      <c r="L4" s="15" t="s">
        <v>96</v>
      </c>
      <c r="M4" s="15"/>
      <c r="N4" s="15">
        <f t="shared" si="0"/>
        <v>3</v>
      </c>
      <c r="O4" s="15">
        <f t="shared" si="1"/>
        <v>3</v>
      </c>
      <c r="P4" s="15">
        <f t="shared" si="2"/>
        <v>3</v>
      </c>
      <c r="Q4" s="15">
        <f t="shared" si="3"/>
        <v>1</v>
      </c>
      <c r="R4" s="4"/>
    </row>
    <row r="5" spans="1:18">
      <c r="A5" s="8" t="s">
        <v>75</v>
      </c>
      <c r="B5" s="8">
        <v>60</v>
      </c>
      <c r="C5" s="16" t="s">
        <v>93</v>
      </c>
      <c r="D5" s="16" t="s">
        <v>96</v>
      </c>
      <c r="E5" s="16" t="s">
        <v>94</v>
      </c>
      <c r="F5" s="16" t="s">
        <v>93</v>
      </c>
      <c r="G5" s="16" t="s">
        <v>96</v>
      </c>
      <c r="H5" s="16" t="s">
        <v>95</v>
      </c>
      <c r="I5" s="16" t="s">
        <v>93</v>
      </c>
      <c r="J5" s="16" t="s">
        <v>94</v>
      </c>
      <c r="K5" s="16" t="s">
        <v>94</v>
      </c>
      <c r="L5" s="16" t="s">
        <v>96</v>
      </c>
      <c r="M5" s="16"/>
      <c r="N5" s="16">
        <f t="shared" si="0"/>
        <v>3</v>
      </c>
      <c r="O5" s="16">
        <f t="shared" si="1"/>
        <v>3</v>
      </c>
      <c r="P5" s="16">
        <f t="shared" si="2"/>
        <v>3</v>
      </c>
      <c r="Q5" s="16">
        <f t="shared" si="3"/>
        <v>1</v>
      </c>
      <c r="R5" s="8"/>
    </row>
    <row r="6" spans="1:18">
      <c r="A6" s="4"/>
      <c r="B6" s="4">
        <v>30</v>
      </c>
      <c r="C6" s="15" t="s">
        <v>93</v>
      </c>
      <c r="D6" s="15" t="s">
        <v>94</v>
      </c>
      <c r="E6" s="15" t="s">
        <v>93</v>
      </c>
      <c r="F6" s="15" t="s">
        <v>94</v>
      </c>
      <c r="G6" s="15" t="s">
        <v>93</v>
      </c>
      <c r="H6" s="15" t="s">
        <v>94</v>
      </c>
      <c r="I6" s="15" t="s">
        <v>95</v>
      </c>
      <c r="J6" s="15" t="s">
        <v>96</v>
      </c>
      <c r="K6" s="15" t="s">
        <v>96</v>
      </c>
      <c r="L6" s="15" t="s">
        <v>96</v>
      </c>
      <c r="M6" s="15"/>
      <c r="N6" s="15">
        <f t="shared" si="0"/>
        <v>3</v>
      </c>
      <c r="O6" s="15">
        <f t="shared" si="1"/>
        <v>3</v>
      </c>
      <c r="P6" s="15">
        <f t="shared" si="2"/>
        <v>3</v>
      </c>
      <c r="Q6" s="15">
        <f t="shared" si="3"/>
        <v>1</v>
      </c>
      <c r="R6" s="4"/>
    </row>
    <row r="7" spans="1:18">
      <c r="A7" s="9"/>
      <c r="B7" s="9">
        <v>10</v>
      </c>
      <c r="C7" s="17" t="s">
        <v>93</v>
      </c>
      <c r="D7" s="17" t="s">
        <v>94</v>
      </c>
      <c r="E7" s="17" t="s">
        <v>93</v>
      </c>
      <c r="F7" s="17" t="s">
        <v>94</v>
      </c>
      <c r="G7" s="17" t="s">
        <v>94</v>
      </c>
      <c r="H7" s="17" t="s">
        <v>93</v>
      </c>
      <c r="I7" s="17" t="s">
        <v>95</v>
      </c>
      <c r="J7" s="17" t="s">
        <v>96</v>
      </c>
      <c r="K7" s="17" t="s">
        <v>96</v>
      </c>
      <c r="L7" s="17" t="s">
        <v>96</v>
      </c>
      <c r="M7" s="17"/>
      <c r="N7" s="17">
        <f t="shared" si="0"/>
        <v>3</v>
      </c>
      <c r="O7" s="17">
        <f t="shared" si="1"/>
        <v>3</v>
      </c>
      <c r="P7" s="17">
        <f t="shared" si="2"/>
        <v>3</v>
      </c>
      <c r="Q7" s="17">
        <f t="shared" si="3"/>
        <v>1</v>
      </c>
      <c r="R7" s="9"/>
    </row>
    <row r="8" spans="1:18">
      <c r="A8" s="4" t="s">
        <v>76</v>
      </c>
      <c r="B8" s="4">
        <v>60</v>
      </c>
      <c r="C8" s="15" t="s">
        <v>94</v>
      </c>
      <c r="D8" s="15" t="s">
        <v>93</v>
      </c>
      <c r="E8" s="15" t="s">
        <v>94</v>
      </c>
      <c r="F8" s="15" t="s">
        <v>93</v>
      </c>
      <c r="G8" s="15" t="s">
        <v>94</v>
      </c>
      <c r="H8" s="15" t="s">
        <v>95</v>
      </c>
      <c r="I8" s="15" t="s">
        <v>93</v>
      </c>
      <c r="J8" s="15" t="s">
        <v>96</v>
      </c>
      <c r="K8" s="15" t="s">
        <v>96</v>
      </c>
      <c r="L8" s="15" t="s">
        <v>96</v>
      </c>
      <c r="M8" s="15"/>
      <c r="N8" s="15">
        <f t="shared" si="0"/>
        <v>3</v>
      </c>
      <c r="O8" s="15">
        <f t="shared" si="1"/>
        <v>3</v>
      </c>
      <c r="P8" s="15">
        <f t="shared" si="2"/>
        <v>3</v>
      </c>
      <c r="Q8" s="15">
        <f t="shared" si="3"/>
        <v>1</v>
      </c>
      <c r="R8" s="4"/>
    </row>
    <row r="9" spans="1:18">
      <c r="A9" s="4"/>
      <c r="B9" s="4">
        <v>30</v>
      </c>
      <c r="C9" s="15" t="s">
        <v>93</v>
      </c>
      <c r="D9" s="15" t="s">
        <v>94</v>
      </c>
      <c r="E9" s="15" t="s">
        <v>93</v>
      </c>
      <c r="F9" s="15" t="s">
        <v>94</v>
      </c>
      <c r="G9" s="15" t="s">
        <v>93</v>
      </c>
      <c r="H9" s="15" t="s">
        <v>95</v>
      </c>
      <c r="I9" s="15" t="s">
        <v>94</v>
      </c>
      <c r="J9" s="15" t="s">
        <v>96</v>
      </c>
      <c r="K9" s="15" t="s">
        <v>96</v>
      </c>
      <c r="L9" s="15" t="s">
        <v>96</v>
      </c>
      <c r="M9" s="15"/>
      <c r="N9" s="15">
        <f t="shared" si="0"/>
        <v>3</v>
      </c>
      <c r="O9" s="15">
        <f t="shared" si="1"/>
        <v>3</v>
      </c>
      <c r="P9" s="15">
        <f t="shared" si="2"/>
        <v>3</v>
      </c>
      <c r="Q9" s="15">
        <f t="shared" si="3"/>
        <v>1</v>
      </c>
      <c r="R9" s="4"/>
    </row>
    <row r="10" spans="1:18" ht="13.5" thickBot="1">
      <c r="A10" s="6"/>
      <c r="B10" s="6">
        <v>10</v>
      </c>
      <c r="C10" s="18" t="s">
        <v>94</v>
      </c>
      <c r="D10" s="18" t="s">
        <v>96</v>
      </c>
      <c r="E10" s="18" t="s">
        <v>94</v>
      </c>
      <c r="F10" s="18" t="s">
        <v>93</v>
      </c>
      <c r="G10" s="18" t="s">
        <v>94</v>
      </c>
      <c r="H10" s="18" t="s">
        <v>93</v>
      </c>
      <c r="I10" s="18" t="s">
        <v>95</v>
      </c>
      <c r="J10" s="18" t="s">
        <v>93</v>
      </c>
      <c r="K10" s="18" t="s">
        <v>96</v>
      </c>
      <c r="L10" s="18" t="s">
        <v>96</v>
      </c>
      <c r="M10" s="18"/>
      <c r="N10" s="18">
        <f t="shared" si="0"/>
        <v>3</v>
      </c>
      <c r="O10" s="18">
        <f t="shared" si="1"/>
        <v>3</v>
      </c>
      <c r="P10" s="18">
        <f t="shared" si="2"/>
        <v>3</v>
      </c>
      <c r="Q10" s="18">
        <f t="shared" si="3"/>
        <v>1</v>
      </c>
      <c r="R10" s="6"/>
    </row>
    <row r="11" spans="1:18" s="12" customFormat="1" ht="13.5" thickBot="1">
      <c r="A11" s="11"/>
      <c r="B11" s="1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 t="s">
        <v>99</v>
      </c>
      <c r="O11" s="19" t="s">
        <v>97</v>
      </c>
      <c r="P11" s="19" t="s">
        <v>98</v>
      </c>
      <c r="Q11" s="19" t="s">
        <v>100</v>
      </c>
      <c r="R11" s="11"/>
    </row>
    <row r="12" spans="1:18">
      <c r="A12" s="1" t="s">
        <v>74</v>
      </c>
      <c r="B12" s="1">
        <v>60</v>
      </c>
      <c r="C12" s="14" t="s">
        <v>97</v>
      </c>
      <c r="D12" s="14" t="s">
        <v>98</v>
      </c>
      <c r="E12" s="14" t="s">
        <v>98</v>
      </c>
      <c r="F12" s="14" t="s">
        <v>99</v>
      </c>
      <c r="G12" s="14" t="s">
        <v>98</v>
      </c>
      <c r="H12" s="14" t="s">
        <v>100</v>
      </c>
      <c r="I12" s="14" t="s">
        <v>99</v>
      </c>
      <c r="J12" s="14" t="s">
        <v>99</v>
      </c>
      <c r="K12" s="14" t="s">
        <v>97</v>
      </c>
      <c r="L12" s="14" t="s">
        <v>97</v>
      </c>
      <c r="M12" s="13"/>
      <c r="N12" s="15">
        <f>COUNTIF($C12:$L12,"CARRION_SWARM")</f>
        <v>3</v>
      </c>
      <c r="O12" s="15">
        <f>COUNTIF($C12:$L12,"SLEEP")</f>
        <v>3</v>
      </c>
      <c r="P12" s="15">
        <f>COUNTIF($C12:$L12,"VAMP_AURA")</f>
        <v>3</v>
      </c>
      <c r="Q12" s="15">
        <f>COUNTIF($C12:$L12,"INFERNO")</f>
        <v>1</v>
      </c>
      <c r="R12" s="1"/>
    </row>
    <row r="13" spans="1:18">
      <c r="B13" s="1">
        <v>30</v>
      </c>
      <c r="C13" s="15" t="s">
        <v>99</v>
      </c>
      <c r="D13" s="15" t="s">
        <v>97</v>
      </c>
      <c r="E13" s="15" t="s">
        <v>98</v>
      </c>
      <c r="F13" s="15" t="s">
        <v>98</v>
      </c>
      <c r="G13" s="15" t="s">
        <v>99</v>
      </c>
      <c r="H13" s="15" t="s">
        <v>100</v>
      </c>
      <c r="I13" s="15" t="s">
        <v>98</v>
      </c>
      <c r="J13" s="15" t="s">
        <v>99</v>
      </c>
      <c r="K13" s="15" t="s">
        <v>97</v>
      </c>
      <c r="L13" s="15" t="s">
        <v>97</v>
      </c>
      <c r="M13" s="13"/>
      <c r="N13" s="15">
        <f t="shared" ref="N13:N20" si="4">COUNTIF($C13:$L13,"CARRION_SWARM")</f>
        <v>3</v>
      </c>
      <c r="O13" s="15">
        <f t="shared" ref="O13:O20" si="5">COUNTIF($C13:$L13,"SLEEP")</f>
        <v>3</v>
      </c>
      <c r="P13" s="15">
        <f t="shared" ref="P13:P20" si="6">COUNTIF($C13:$L13,"VAMP_AURA")</f>
        <v>3</v>
      </c>
      <c r="Q13" s="15">
        <f t="shared" ref="Q13:Q20" si="7">COUNTIF($C13:$L13,"INFERNO")</f>
        <v>1</v>
      </c>
      <c r="R13" s="1"/>
    </row>
    <row r="14" spans="1:18">
      <c r="B14" s="1">
        <v>10</v>
      </c>
      <c r="C14" s="15" t="s">
        <v>99</v>
      </c>
      <c r="D14" s="15" t="s">
        <v>98</v>
      </c>
      <c r="E14" s="15" t="s">
        <v>99</v>
      </c>
      <c r="F14" s="15" t="s">
        <v>98</v>
      </c>
      <c r="G14" s="15" t="s">
        <v>99</v>
      </c>
      <c r="H14" s="15" t="s">
        <v>100</v>
      </c>
      <c r="I14" s="15" t="s">
        <v>98</v>
      </c>
      <c r="J14" s="15" t="s">
        <v>97</v>
      </c>
      <c r="K14" s="15" t="s">
        <v>97</v>
      </c>
      <c r="L14" s="15" t="s">
        <v>97</v>
      </c>
      <c r="M14" s="13"/>
      <c r="N14" s="15">
        <f t="shared" si="4"/>
        <v>3</v>
      </c>
      <c r="O14" s="15">
        <f t="shared" si="5"/>
        <v>3</v>
      </c>
      <c r="P14" s="15">
        <f t="shared" si="6"/>
        <v>3</v>
      </c>
      <c r="Q14" s="15">
        <f t="shared" si="7"/>
        <v>1</v>
      </c>
      <c r="R14" s="1"/>
    </row>
    <row r="15" spans="1:18">
      <c r="A15" s="8" t="s">
        <v>75</v>
      </c>
      <c r="B15" s="8">
        <v>60</v>
      </c>
      <c r="C15" s="16" t="s">
        <v>99</v>
      </c>
      <c r="D15" s="16" t="s">
        <v>98</v>
      </c>
      <c r="E15" s="16" t="s">
        <v>99</v>
      </c>
      <c r="F15" s="16" t="s">
        <v>98</v>
      </c>
      <c r="G15" s="16" t="s">
        <v>99</v>
      </c>
      <c r="H15" s="16" t="s">
        <v>100</v>
      </c>
      <c r="I15" s="16" t="s">
        <v>98</v>
      </c>
      <c r="J15" s="16" t="s">
        <v>97</v>
      </c>
      <c r="K15" s="16" t="s">
        <v>97</v>
      </c>
      <c r="L15" s="16" t="s">
        <v>97</v>
      </c>
      <c r="M15" s="16"/>
      <c r="N15" s="16">
        <f t="shared" si="4"/>
        <v>3</v>
      </c>
      <c r="O15" s="16">
        <f t="shared" si="5"/>
        <v>3</v>
      </c>
      <c r="P15" s="16">
        <f t="shared" si="6"/>
        <v>3</v>
      </c>
      <c r="Q15" s="16">
        <f t="shared" si="7"/>
        <v>1</v>
      </c>
      <c r="R15" s="8"/>
    </row>
    <row r="16" spans="1:18">
      <c r="A16" s="4"/>
      <c r="B16" s="4">
        <v>30</v>
      </c>
      <c r="C16" s="15" t="s">
        <v>98</v>
      </c>
      <c r="D16" s="15" t="s">
        <v>97</v>
      </c>
      <c r="E16" s="15" t="s">
        <v>98</v>
      </c>
      <c r="F16" s="15" t="s">
        <v>99</v>
      </c>
      <c r="G16" s="15" t="s">
        <v>98</v>
      </c>
      <c r="H16" s="15" t="s">
        <v>100</v>
      </c>
      <c r="I16" s="15" t="s">
        <v>99</v>
      </c>
      <c r="J16" s="15" t="s">
        <v>99</v>
      </c>
      <c r="K16" s="15" t="s">
        <v>97</v>
      </c>
      <c r="L16" s="15" t="s">
        <v>97</v>
      </c>
      <c r="M16" s="15"/>
      <c r="N16" s="15">
        <f t="shared" si="4"/>
        <v>3</v>
      </c>
      <c r="O16" s="15">
        <f t="shared" si="5"/>
        <v>3</v>
      </c>
      <c r="P16" s="15">
        <f t="shared" si="6"/>
        <v>3</v>
      </c>
      <c r="Q16" s="15">
        <f t="shared" si="7"/>
        <v>1</v>
      </c>
      <c r="R16" s="4"/>
    </row>
    <row r="17" spans="1:18">
      <c r="A17" s="9"/>
      <c r="B17" s="9">
        <v>10</v>
      </c>
      <c r="C17" s="17" t="s">
        <v>97</v>
      </c>
      <c r="D17" s="17" t="s">
        <v>98</v>
      </c>
      <c r="E17" s="17" t="s">
        <v>98</v>
      </c>
      <c r="F17" s="17" t="s">
        <v>99</v>
      </c>
      <c r="G17" s="17" t="s">
        <v>98</v>
      </c>
      <c r="H17" s="17" t="s">
        <v>100</v>
      </c>
      <c r="I17" s="17" t="s">
        <v>99</v>
      </c>
      <c r="J17" s="17" t="s">
        <v>99</v>
      </c>
      <c r="K17" s="17" t="s">
        <v>97</v>
      </c>
      <c r="L17" s="17" t="s">
        <v>97</v>
      </c>
      <c r="M17" s="17"/>
      <c r="N17" s="17">
        <f t="shared" si="4"/>
        <v>3</v>
      </c>
      <c r="O17" s="17">
        <f t="shared" si="5"/>
        <v>3</v>
      </c>
      <c r="P17" s="17">
        <f t="shared" si="6"/>
        <v>3</v>
      </c>
      <c r="Q17" s="17">
        <f t="shared" si="7"/>
        <v>1</v>
      </c>
      <c r="R17" s="9"/>
    </row>
    <row r="18" spans="1:18">
      <c r="A18" s="1" t="s">
        <v>76</v>
      </c>
      <c r="B18" s="1">
        <v>60</v>
      </c>
      <c r="C18" s="15" t="s">
        <v>97</v>
      </c>
      <c r="D18" s="15" t="s">
        <v>99</v>
      </c>
      <c r="E18" s="15" t="s">
        <v>99</v>
      </c>
      <c r="F18" s="15" t="s">
        <v>98</v>
      </c>
      <c r="G18" s="15" t="s">
        <v>99</v>
      </c>
      <c r="H18" s="15" t="s">
        <v>100</v>
      </c>
      <c r="I18" s="15" t="s">
        <v>97</v>
      </c>
      <c r="J18" s="15" t="s">
        <v>98</v>
      </c>
      <c r="K18" s="15" t="s">
        <v>98</v>
      </c>
      <c r="L18" s="15" t="s">
        <v>97</v>
      </c>
      <c r="M18" s="13"/>
      <c r="N18" s="15">
        <f t="shared" si="4"/>
        <v>3</v>
      </c>
      <c r="O18" s="15">
        <f t="shared" si="5"/>
        <v>3</v>
      </c>
      <c r="P18" s="15">
        <f t="shared" si="6"/>
        <v>3</v>
      </c>
      <c r="Q18" s="15">
        <f t="shared" si="7"/>
        <v>1</v>
      </c>
      <c r="R18" s="1"/>
    </row>
    <row r="19" spans="1:18">
      <c r="B19" s="1">
        <v>30</v>
      </c>
      <c r="C19" s="15" t="s">
        <v>98</v>
      </c>
      <c r="D19" s="15" t="s">
        <v>97</v>
      </c>
      <c r="E19" s="15" t="s">
        <v>98</v>
      </c>
      <c r="F19" s="15" t="s">
        <v>99</v>
      </c>
      <c r="G19" s="15" t="s">
        <v>98</v>
      </c>
      <c r="H19" s="15" t="s">
        <v>100</v>
      </c>
      <c r="I19" s="15" t="s">
        <v>99</v>
      </c>
      <c r="J19" s="15" t="s">
        <v>99</v>
      </c>
      <c r="K19" s="15" t="s">
        <v>97</v>
      </c>
      <c r="L19" s="15" t="s">
        <v>97</v>
      </c>
      <c r="M19" s="13"/>
      <c r="N19" s="15">
        <f t="shared" si="4"/>
        <v>3</v>
      </c>
      <c r="O19" s="15">
        <f t="shared" si="5"/>
        <v>3</v>
      </c>
      <c r="P19" s="15">
        <f t="shared" si="6"/>
        <v>3</v>
      </c>
      <c r="Q19" s="15">
        <f t="shared" si="7"/>
        <v>1</v>
      </c>
      <c r="R19" s="1"/>
    </row>
    <row r="20" spans="1:18" ht="13.5" thickBot="1">
      <c r="B20" s="1">
        <v>10</v>
      </c>
      <c r="C20" s="18" t="s">
        <v>98</v>
      </c>
      <c r="D20" s="18" t="s">
        <v>99</v>
      </c>
      <c r="E20" s="18" t="s">
        <v>98</v>
      </c>
      <c r="F20" s="18" t="s">
        <v>99</v>
      </c>
      <c r="G20" s="18" t="s">
        <v>98</v>
      </c>
      <c r="H20" s="18" t="s">
        <v>100</v>
      </c>
      <c r="I20" s="18" t="s">
        <v>99</v>
      </c>
      <c r="J20" s="18" t="s">
        <v>97</v>
      </c>
      <c r="K20" s="18" t="s">
        <v>97</v>
      </c>
      <c r="L20" s="18" t="s">
        <v>97</v>
      </c>
      <c r="M20" s="13"/>
      <c r="N20" s="15">
        <f t="shared" si="4"/>
        <v>3</v>
      </c>
      <c r="O20" s="15">
        <f t="shared" si="5"/>
        <v>3</v>
      </c>
      <c r="P20" s="15">
        <f t="shared" si="6"/>
        <v>3</v>
      </c>
      <c r="Q20" s="15">
        <f t="shared" si="7"/>
        <v>1</v>
      </c>
      <c r="R20" s="1"/>
    </row>
    <row r="21" spans="1:18" s="12" customFormat="1" ht="13.5" thickBot="1">
      <c r="A21" s="11"/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 t="s">
        <v>101</v>
      </c>
      <c r="O21" s="19" t="s">
        <v>104</v>
      </c>
      <c r="P21" s="19" t="s">
        <v>102</v>
      </c>
      <c r="Q21" s="19" t="s">
        <v>103</v>
      </c>
      <c r="R21" s="11"/>
    </row>
    <row r="22" spans="1:18">
      <c r="A22" s="2" t="s">
        <v>74</v>
      </c>
      <c r="B22" s="2">
        <v>60</v>
      </c>
      <c r="C22" s="14" t="s">
        <v>101</v>
      </c>
      <c r="D22" s="14" t="s">
        <v>102</v>
      </c>
      <c r="E22" s="14" t="s">
        <v>101</v>
      </c>
      <c r="F22" s="14" t="s">
        <v>102</v>
      </c>
      <c r="G22" s="14" t="s">
        <v>101</v>
      </c>
      <c r="H22" s="14" t="s">
        <v>103</v>
      </c>
      <c r="I22" s="14" t="s">
        <v>102</v>
      </c>
      <c r="J22" s="14" t="s">
        <v>104</v>
      </c>
      <c r="K22" s="14" t="s">
        <v>104</v>
      </c>
      <c r="L22" s="14" t="s">
        <v>104</v>
      </c>
      <c r="M22" s="15"/>
      <c r="N22" s="15">
        <f>COUNTIF($C22:$L22,"FROST_NOVA")</f>
        <v>3</v>
      </c>
      <c r="O22" s="15">
        <f>COUNTIF($C22:$L22,"FROST_ARMOR")</f>
        <v>3</v>
      </c>
      <c r="P22" s="15">
        <f>COUNTIF($C22:$L22,"DARK_RITUAL")</f>
        <v>3</v>
      </c>
      <c r="Q22" s="15">
        <f>COUNTIF($C22:$L22,"DEATH_DECAY")</f>
        <v>1</v>
      </c>
      <c r="R22" s="2"/>
    </row>
    <row r="23" spans="1:18">
      <c r="A23" s="4"/>
      <c r="B23" s="4">
        <v>30</v>
      </c>
      <c r="C23" s="15" t="s">
        <v>101</v>
      </c>
      <c r="D23" s="15" t="s">
        <v>104</v>
      </c>
      <c r="E23" s="15" t="s">
        <v>101</v>
      </c>
      <c r="F23" s="15" t="s">
        <v>102</v>
      </c>
      <c r="G23" s="15" t="s">
        <v>101</v>
      </c>
      <c r="H23" s="15" t="s">
        <v>103</v>
      </c>
      <c r="I23" s="15" t="s">
        <v>102</v>
      </c>
      <c r="J23" s="15" t="s">
        <v>104</v>
      </c>
      <c r="K23" s="15" t="s">
        <v>102</v>
      </c>
      <c r="L23" s="15" t="s">
        <v>104</v>
      </c>
      <c r="M23" s="15"/>
      <c r="N23" s="15">
        <f t="shared" ref="N23:N30" si="8">COUNTIF($C23:$L23,"FROST_NOVA")</f>
        <v>3</v>
      </c>
      <c r="O23" s="15">
        <f t="shared" ref="O23:O30" si="9">COUNTIF($C23:$L23,"FROST_ARMOR")</f>
        <v>3</v>
      </c>
      <c r="P23" s="15">
        <f t="shared" ref="P23:P30" si="10">COUNTIF($C23:$L23,"DARK_RITUAL")</f>
        <v>3</v>
      </c>
      <c r="Q23" s="15">
        <f t="shared" ref="Q23:Q30" si="11">COUNTIF($C23:$L23,"DEATH_DECAY")</f>
        <v>1</v>
      </c>
      <c r="R23" s="4"/>
    </row>
    <row r="24" spans="1:18">
      <c r="A24" s="4"/>
      <c r="B24" s="4">
        <v>10</v>
      </c>
      <c r="C24" s="15" t="s">
        <v>104</v>
      </c>
      <c r="D24" s="15" t="s">
        <v>101</v>
      </c>
      <c r="E24" s="15" t="s">
        <v>101</v>
      </c>
      <c r="F24" s="15" t="s">
        <v>104</v>
      </c>
      <c r="G24" s="15" t="s">
        <v>101</v>
      </c>
      <c r="H24" s="15" t="s">
        <v>104</v>
      </c>
      <c r="I24" s="15" t="s">
        <v>103</v>
      </c>
      <c r="J24" s="15" t="s">
        <v>102</v>
      </c>
      <c r="K24" s="15" t="s">
        <v>102</v>
      </c>
      <c r="L24" s="15" t="s">
        <v>102</v>
      </c>
      <c r="M24" s="15"/>
      <c r="N24" s="15">
        <f t="shared" si="8"/>
        <v>3</v>
      </c>
      <c r="O24" s="15">
        <f t="shared" si="9"/>
        <v>3</v>
      </c>
      <c r="P24" s="15">
        <f t="shared" si="10"/>
        <v>3</v>
      </c>
      <c r="Q24" s="15">
        <f t="shared" si="11"/>
        <v>1</v>
      </c>
      <c r="R24" s="4"/>
    </row>
    <row r="25" spans="1:18">
      <c r="A25" s="8" t="s">
        <v>75</v>
      </c>
      <c r="B25" s="8">
        <v>60</v>
      </c>
      <c r="C25" s="16" t="s">
        <v>101</v>
      </c>
      <c r="D25" s="16" t="s">
        <v>102</v>
      </c>
      <c r="E25" s="16" t="s">
        <v>101</v>
      </c>
      <c r="F25" s="16" t="s">
        <v>102</v>
      </c>
      <c r="G25" s="16" t="s">
        <v>101</v>
      </c>
      <c r="H25" s="16" t="s">
        <v>103</v>
      </c>
      <c r="I25" s="16" t="s">
        <v>102</v>
      </c>
      <c r="J25" s="16" t="s">
        <v>104</v>
      </c>
      <c r="K25" s="16" t="s">
        <v>104</v>
      </c>
      <c r="L25" s="16" t="s">
        <v>104</v>
      </c>
      <c r="M25" s="16"/>
      <c r="N25" s="16">
        <f t="shared" si="8"/>
        <v>3</v>
      </c>
      <c r="O25" s="16">
        <f t="shared" si="9"/>
        <v>3</v>
      </c>
      <c r="P25" s="16">
        <f t="shared" si="10"/>
        <v>3</v>
      </c>
      <c r="Q25" s="16">
        <f t="shared" si="11"/>
        <v>1</v>
      </c>
      <c r="R25" s="8"/>
    </row>
    <row r="26" spans="1:18">
      <c r="A26" s="4"/>
      <c r="B26" s="4">
        <v>30</v>
      </c>
      <c r="C26" s="15" t="s">
        <v>101</v>
      </c>
      <c r="D26" s="15" t="s">
        <v>104</v>
      </c>
      <c r="E26" s="15" t="s">
        <v>101</v>
      </c>
      <c r="F26" s="15" t="s">
        <v>102</v>
      </c>
      <c r="G26" s="15" t="s">
        <v>101</v>
      </c>
      <c r="H26" s="15" t="s">
        <v>103</v>
      </c>
      <c r="I26" s="15" t="s">
        <v>102</v>
      </c>
      <c r="J26" s="15" t="s">
        <v>104</v>
      </c>
      <c r="K26" s="15" t="s">
        <v>102</v>
      </c>
      <c r="L26" s="15" t="s">
        <v>104</v>
      </c>
      <c r="M26" s="15"/>
      <c r="N26" s="15">
        <f t="shared" si="8"/>
        <v>3</v>
      </c>
      <c r="O26" s="15">
        <f t="shared" si="9"/>
        <v>3</v>
      </c>
      <c r="P26" s="15">
        <f t="shared" si="10"/>
        <v>3</v>
      </c>
      <c r="Q26" s="15">
        <f t="shared" si="11"/>
        <v>1</v>
      </c>
      <c r="R26" s="4"/>
    </row>
    <row r="27" spans="1:18">
      <c r="A27" s="9"/>
      <c r="B27" s="9">
        <v>10</v>
      </c>
      <c r="C27" s="17" t="s">
        <v>104</v>
      </c>
      <c r="D27" s="17" t="s">
        <v>101</v>
      </c>
      <c r="E27" s="17" t="s">
        <v>104</v>
      </c>
      <c r="F27" s="17" t="s">
        <v>101</v>
      </c>
      <c r="G27" s="17" t="s">
        <v>101</v>
      </c>
      <c r="H27" s="17" t="s">
        <v>104</v>
      </c>
      <c r="I27" s="17" t="s">
        <v>103</v>
      </c>
      <c r="J27" s="17" t="s">
        <v>102</v>
      </c>
      <c r="K27" s="17" t="s">
        <v>102</v>
      </c>
      <c r="L27" s="17" t="s">
        <v>102</v>
      </c>
      <c r="M27" s="17"/>
      <c r="N27" s="17">
        <f t="shared" si="8"/>
        <v>3</v>
      </c>
      <c r="O27" s="17">
        <f t="shared" si="9"/>
        <v>3</v>
      </c>
      <c r="P27" s="17">
        <f t="shared" si="10"/>
        <v>3</v>
      </c>
      <c r="Q27" s="17">
        <f t="shared" si="11"/>
        <v>1</v>
      </c>
      <c r="R27" s="9"/>
    </row>
    <row r="28" spans="1:18">
      <c r="A28" s="4" t="s">
        <v>76</v>
      </c>
      <c r="B28" s="4">
        <v>60</v>
      </c>
      <c r="C28" s="15" t="s">
        <v>101</v>
      </c>
      <c r="D28" s="15" t="s">
        <v>102</v>
      </c>
      <c r="E28" s="15" t="s">
        <v>101</v>
      </c>
      <c r="F28" s="15" t="s">
        <v>102</v>
      </c>
      <c r="G28" s="15" t="s">
        <v>101</v>
      </c>
      <c r="H28" s="15" t="s">
        <v>103</v>
      </c>
      <c r="I28" s="15" t="s">
        <v>102</v>
      </c>
      <c r="J28" s="15" t="s">
        <v>104</v>
      </c>
      <c r="K28" s="15" t="s">
        <v>104</v>
      </c>
      <c r="L28" s="15" t="s">
        <v>104</v>
      </c>
      <c r="M28" s="15"/>
      <c r="N28" s="15">
        <f t="shared" si="8"/>
        <v>3</v>
      </c>
      <c r="O28" s="15">
        <f t="shared" si="9"/>
        <v>3</v>
      </c>
      <c r="P28" s="15">
        <f t="shared" si="10"/>
        <v>3</v>
      </c>
      <c r="Q28" s="15">
        <f t="shared" si="11"/>
        <v>1</v>
      </c>
      <c r="R28" s="4"/>
    </row>
    <row r="29" spans="1:18">
      <c r="A29" s="4"/>
      <c r="B29" s="4">
        <v>30</v>
      </c>
      <c r="C29" s="15" t="s">
        <v>101</v>
      </c>
      <c r="D29" s="15" t="s">
        <v>104</v>
      </c>
      <c r="E29" s="15" t="s">
        <v>101</v>
      </c>
      <c r="F29" s="15" t="s">
        <v>104</v>
      </c>
      <c r="G29" s="15" t="s">
        <v>101</v>
      </c>
      <c r="H29" s="15" t="s">
        <v>104</v>
      </c>
      <c r="I29" s="15" t="s">
        <v>103</v>
      </c>
      <c r="J29" s="15" t="s">
        <v>102</v>
      </c>
      <c r="K29" s="15" t="s">
        <v>102</v>
      </c>
      <c r="L29" s="15" t="s">
        <v>102</v>
      </c>
      <c r="M29" s="15"/>
      <c r="N29" s="15">
        <f t="shared" si="8"/>
        <v>3</v>
      </c>
      <c r="O29" s="15">
        <f t="shared" si="9"/>
        <v>3</v>
      </c>
      <c r="P29" s="15">
        <f t="shared" si="10"/>
        <v>3</v>
      </c>
      <c r="Q29" s="15">
        <f t="shared" si="11"/>
        <v>1</v>
      </c>
      <c r="R29" s="4"/>
    </row>
    <row r="30" spans="1:18" ht="13.5" thickBot="1">
      <c r="A30" s="6"/>
      <c r="B30" s="6">
        <v>10</v>
      </c>
      <c r="C30" s="18" t="s">
        <v>104</v>
      </c>
      <c r="D30" s="18" t="s">
        <v>101</v>
      </c>
      <c r="E30" s="18" t="s">
        <v>104</v>
      </c>
      <c r="F30" s="18" t="s">
        <v>101</v>
      </c>
      <c r="G30" s="18" t="s">
        <v>101</v>
      </c>
      <c r="H30" s="18" t="s">
        <v>104</v>
      </c>
      <c r="I30" s="18" t="s">
        <v>103</v>
      </c>
      <c r="J30" s="18" t="s">
        <v>102</v>
      </c>
      <c r="K30" s="18" t="s">
        <v>102</v>
      </c>
      <c r="L30" s="18" t="s">
        <v>102</v>
      </c>
      <c r="M30" s="18"/>
      <c r="N30" s="18">
        <f t="shared" si="8"/>
        <v>3</v>
      </c>
      <c r="O30" s="18">
        <f t="shared" si="9"/>
        <v>3</v>
      </c>
      <c r="P30" s="18">
        <f t="shared" si="10"/>
        <v>3</v>
      </c>
      <c r="Q30" s="18">
        <f t="shared" si="11"/>
        <v>1</v>
      </c>
      <c r="R30" s="6"/>
    </row>
    <row r="31" spans="1:18" s="12" customFormat="1" ht="13.5" thickBot="1">
      <c r="A31" s="11"/>
      <c r="B31" s="1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 t="s">
        <v>106</v>
      </c>
      <c r="O31" s="19" t="s">
        <v>108</v>
      </c>
      <c r="P31" s="19" t="s">
        <v>105</v>
      </c>
      <c r="Q31" s="19" t="s">
        <v>107</v>
      </c>
      <c r="R31" s="11"/>
    </row>
    <row r="32" spans="1:18">
      <c r="A32" s="1" t="s">
        <v>74</v>
      </c>
      <c r="B32" s="1">
        <v>60</v>
      </c>
      <c r="C32" s="14" t="s">
        <v>105</v>
      </c>
      <c r="D32" s="14" t="s">
        <v>106</v>
      </c>
      <c r="E32" s="14" t="s">
        <v>105</v>
      </c>
      <c r="F32" s="14" t="s">
        <v>106</v>
      </c>
      <c r="G32" s="14" t="s">
        <v>105</v>
      </c>
      <c r="H32" s="14" t="s">
        <v>107</v>
      </c>
      <c r="I32" s="14" t="s">
        <v>106</v>
      </c>
      <c r="J32" s="14" t="s">
        <v>108</v>
      </c>
      <c r="K32" s="14" t="s">
        <v>108</v>
      </c>
      <c r="L32" s="14" t="s">
        <v>108</v>
      </c>
      <c r="M32" s="13"/>
      <c r="N32" s="15">
        <f>COUNTIF($C32:$L32,"IMPALE")</f>
        <v>3</v>
      </c>
      <c r="O32" s="15">
        <f>COUNTIF($C32:$L32,"THORNY_SHIELD")</f>
        <v>3</v>
      </c>
      <c r="P32" s="15">
        <f>COUNTIF($C32:$L32,"CARRION_SCARAB")</f>
        <v>3</v>
      </c>
      <c r="Q32" s="15">
        <f>COUNTIF($C32:$L32,"LOCUST_SWARM")</f>
        <v>1</v>
      </c>
      <c r="R32" s="1"/>
    </row>
    <row r="33" spans="1:18">
      <c r="B33" s="1">
        <v>30</v>
      </c>
      <c r="C33" s="15" t="s">
        <v>105</v>
      </c>
      <c r="D33" s="15" t="s">
        <v>106</v>
      </c>
      <c r="E33" s="15" t="s">
        <v>105</v>
      </c>
      <c r="F33" s="15" t="s">
        <v>108</v>
      </c>
      <c r="G33" s="15" t="s">
        <v>105</v>
      </c>
      <c r="H33" s="15" t="s">
        <v>107</v>
      </c>
      <c r="I33" s="15" t="s">
        <v>108</v>
      </c>
      <c r="J33" s="15" t="s">
        <v>106</v>
      </c>
      <c r="K33" s="15" t="s">
        <v>106</v>
      </c>
      <c r="L33" s="15" t="s">
        <v>108</v>
      </c>
      <c r="M33" s="13"/>
      <c r="N33" s="13">
        <f t="shared" ref="N33:N40" si="12">COUNTIF($C33:$L33,"IMPALE")</f>
        <v>3</v>
      </c>
      <c r="O33" s="13">
        <f t="shared" ref="O33:O40" si="13">COUNTIF($C33:$L33,"THORNY_SHIELD")</f>
        <v>3</v>
      </c>
      <c r="P33" s="13">
        <f t="shared" ref="P33:P40" si="14">COUNTIF($C33:$L33,"CARRION_SCARAB")</f>
        <v>3</v>
      </c>
      <c r="Q33" s="13">
        <f t="shared" ref="Q33:Q40" si="15">COUNTIF($C33:$L33,"LOCUST_SWARM")</f>
        <v>1</v>
      </c>
      <c r="R33" s="1"/>
    </row>
    <row r="34" spans="1:18">
      <c r="B34" s="1">
        <v>10</v>
      </c>
      <c r="C34" s="15" t="s">
        <v>106</v>
      </c>
      <c r="D34" s="15" t="s">
        <v>108</v>
      </c>
      <c r="E34" s="15" t="s">
        <v>106</v>
      </c>
      <c r="F34" s="15" t="s">
        <v>108</v>
      </c>
      <c r="G34" s="15" t="s">
        <v>106</v>
      </c>
      <c r="H34" s="15" t="s">
        <v>107</v>
      </c>
      <c r="I34" s="15" t="s">
        <v>108</v>
      </c>
      <c r="J34" s="15" t="s">
        <v>105</v>
      </c>
      <c r="K34" s="15" t="s">
        <v>105</v>
      </c>
      <c r="L34" s="15" t="s">
        <v>105</v>
      </c>
      <c r="M34" s="13"/>
      <c r="N34" s="13">
        <f t="shared" si="12"/>
        <v>3</v>
      </c>
      <c r="O34" s="13">
        <f t="shared" si="13"/>
        <v>3</v>
      </c>
      <c r="P34" s="13">
        <f t="shared" si="14"/>
        <v>3</v>
      </c>
      <c r="Q34" s="13">
        <f t="shared" si="15"/>
        <v>1</v>
      </c>
      <c r="R34" s="1"/>
    </row>
    <row r="35" spans="1:18">
      <c r="A35" s="8" t="s">
        <v>75</v>
      </c>
      <c r="B35" s="8">
        <v>60</v>
      </c>
      <c r="C35" s="16" t="s">
        <v>106</v>
      </c>
      <c r="D35" s="16" t="s">
        <v>108</v>
      </c>
      <c r="E35" s="16" t="s">
        <v>106</v>
      </c>
      <c r="F35" s="16" t="s">
        <v>108</v>
      </c>
      <c r="G35" s="16" t="s">
        <v>106</v>
      </c>
      <c r="H35" s="16" t="s">
        <v>107</v>
      </c>
      <c r="I35" s="16" t="s">
        <v>108</v>
      </c>
      <c r="J35" s="16" t="s">
        <v>105</v>
      </c>
      <c r="K35" s="16" t="s">
        <v>105</v>
      </c>
      <c r="L35" s="16" t="s">
        <v>105</v>
      </c>
      <c r="M35" s="16"/>
      <c r="N35" s="16">
        <f t="shared" si="12"/>
        <v>3</v>
      </c>
      <c r="O35" s="16">
        <f t="shared" si="13"/>
        <v>3</v>
      </c>
      <c r="P35" s="16">
        <f t="shared" si="14"/>
        <v>3</v>
      </c>
      <c r="Q35" s="16">
        <f t="shared" si="15"/>
        <v>1</v>
      </c>
      <c r="R35" s="8"/>
    </row>
    <row r="36" spans="1:18">
      <c r="A36" s="4"/>
      <c r="B36" s="4">
        <v>30</v>
      </c>
      <c r="C36" s="15" t="s">
        <v>106</v>
      </c>
      <c r="D36" s="15" t="s">
        <v>108</v>
      </c>
      <c r="E36" s="15" t="s">
        <v>106</v>
      </c>
      <c r="F36" s="15" t="s">
        <v>108</v>
      </c>
      <c r="G36" s="15" t="s">
        <v>106</v>
      </c>
      <c r="H36" s="15" t="s">
        <v>107</v>
      </c>
      <c r="I36" s="15" t="s">
        <v>108</v>
      </c>
      <c r="J36" s="15" t="s">
        <v>105</v>
      </c>
      <c r="K36" s="15" t="s">
        <v>105</v>
      </c>
      <c r="L36" s="15" t="s">
        <v>105</v>
      </c>
      <c r="M36" s="15"/>
      <c r="N36" s="15">
        <f t="shared" si="12"/>
        <v>3</v>
      </c>
      <c r="O36" s="15">
        <f t="shared" si="13"/>
        <v>3</v>
      </c>
      <c r="P36" s="15">
        <f t="shared" si="14"/>
        <v>3</v>
      </c>
      <c r="Q36" s="15">
        <f t="shared" si="15"/>
        <v>1</v>
      </c>
      <c r="R36" s="4"/>
    </row>
    <row r="37" spans="1:18">
      <c r="A37" s="9"/>
      <c r="B37" s="9">
        <v>10</v>
      </c>
      <c r="C37" s="17" t="s">
        <v>105</v>
      </c>
      <c r="D37" s="17" t="s">
        <v>106</v>
      </c>
      <c r="E37" s="17" t="s">
        <v>105</v>
      </c>
      <c r="F37" s="17" t="s">
        <v>108</v>
      </c>
      <c r="G37" s="17" t="s">
        <v>105</v>
      </c>
      <c r="H37" s="17" t="s">
        <v>107</v>
      </c>
      <c r="I37" s="17" t="s">
        <v>108</v>
      </c>
      <c r="J37" s="17" t="s">
        <v>108</v>
      </c>
      <c r="K37" s="17" t="s">
        <v>106</v>
      </c>
      <c r="L37" s="17" t="s">
        <v>106</v>
      </c>
      <c r="M37" s="17"/>
      <c r="N37" s="17">
        <f t="shared" si="12"/>
        <v>3</v>
      </c>
      <c r="O37" s="17">
        <f t="shared" si="13"/>
        <v>3</v>
      </c>
      <c r="P37" s="17">
        <f t="shared" si="14"/>
        <v>3</v>
      </c>
      <c r="Q37" s="17">
        <f t="shared" si="15"/>
        <v>1</v>
      </c>
      <c r="R37" s="9"/>
    </row>
    <row r="38" spans="1:18">
      <c r="A38" s="1" t="s">
        <v>76</v>
      </c>
      <c r="B38" s="1">
        <v>60</v>
      </c>
      <c r="C38" s="15" t="s">
        <v>106</v>
      </c>
      <c r="D38" s="15" t="s">
        <v>108</v>
      </c>
      <c r="E38" s="15" t="s">
        <v>106</v>
      </c>
      <c r="F38" s="15" t="s">
        <v>108</v>
      </c>
      <c r="G38" s="15" t="s">
        <v>106</v>
      </c>
      <c r="H38" s="15" t="s">
        <v>107</v>
      </c>
      <c r="I38" s="15" t="s">
        <v>108</v>
      </c>
      <c r="J38" s="15" t="s">
        <v>105</v>
      </c>
      <c r="K38" s="15" t="s">
        <v>105</v>
      </c>
      <c r="L38" s="15" t="s">
        <v>105</v>
      </c>
      <c r="M38" s="13"/>
      <c r="N38" s="13">
        <f t="shared" si="12"/>
        <v>3</v>
      </c>
      <c r="O38" s="13">
        <f t="shared" si="13"/>
        <v>3</v>
      </c>
      <c r="P38" s="13">
        <f t="shared" si="14"/>
        <v>3</v>
      </c>
      <c r="Q38" s="13">
        <f t="shared" si="15"/>
        <v>1</v>
      </c>
      <c r="R38" s="1"/>
    </row>
    <row r="39" spans="1:18">
      <c r="B39" s="1">
        <v>30</v>
      </c>
      <c r="C39" s="15" t="s">
        <v>106</v>
      </c>
      <c r="D39" s="15" t="s">
        <v>108</v>
      </c>
      <c r="E39" s="15" t="s">
        <v>106</v>
      </c>
      <c r="F39" s="15" t="s">
        <v>108</v>
      </c>
      <c r="G39" s="15" t="s">
        <v>106</v>
      </c>
      <c r="H39" s="15" t="s">
        <v>107</v>
      </c>
      <c r="I39" s="15" t="s">
        <v>108</v>
      </c>
      <c r="J39" s="15" t="s">
        <v>105</v>
      </c>
      <c r="K39" s="15" t="s">
        <v>105</v>
      </c>
      <c r="L39" s="15" t="s">
        <v>105</v>
      </c>
      <c r="M39" s="13"/>
      <c r="N39" s="13">
        <f t="shared" si="12"/>
        <v>3</v>
      </c>
      <c r="O39" s="13">
        <f t="shared" si="13"/>
        <v>3</v>
      </c>
      <c r="P39" s="13">
        <f t="shared" si="14"/>
        <v>3</v>
      </c>
      <c r="Q39" s="13">
        <f t="shared" si="15"/>
        <v>1</v>
      </c>
      <c r="R39" s="1"/>
    </row>
    <row r="40" spans="1:18" ht="13.5" thickBot="1">
      <c r="A40" s="6"/>
      <c r="B40" s="6">
        <v>10</v>
      </c>
      <c r="C40" s="18" t="s">
        <v>106</v>
      </c>
      <c r="D40" s="18" t="s">
        <v>108</v>
      </c>
      <c r="E40" s="18" t="s">
        <v>106</v>
      </c>
      <c r="F40" s="18" t="s">
        <v>108</v>
      </c>
      <c r="G40" s="18" t="s">
        <v>106</v>
      </c>
      <c r="H40" s="18" t="s">
        <v>107</v>
      </c>
      <c r="I40" s="18" t="s">
        <v>108</v>
      </c>
      <c r="J40" s="18" t="s">
        <v>105</v>
      </c>
      <c r="K40" s="18" t="s">
        <v>105</v>
      </c>
      <c r="L40" s="18" t="s">
        <v>105</v>
      </c>
      <c r="M40" s="18"/>
      <c r="N40" s="18">
        <f t="shared" si="12"/>
        <v>3</v>
      </c>
      <c r="O40" s="18">
        <f t="shared" si="13"/>
        <v>3</v>
      </c>
      <c r="P40" s="18">
        <f t="shared" si="14"/>
        <v>3</v>
      </c>
      <c r="Q40" s="18">
        <f t="shared" si="15"/>
        <v>1</v>
      </c>
      <c r="R40" s="6"/>
    </row>
  </sheetData>
  <phoneticPr fontId="1" type="noConversion"/>
  <conditionalFormatting sqref="N1:Q1 A2:R10">
    <cfRule type="cellIs" dxfId="44" priority="1" stopIfTrue="1" operator="equal">
      <formula>$N$1</formula>
    </cfRule>
    <cfRule type="cellIs" dxfId="43" priority="2" stopIfTrue="1" operator="equal">
      <formula>$O$1</formula>
    </cfRule>
    <cfRule type="cellIs" dxfId="42" priority="3" stopIfTrue="1" operator="equal">
      <formula>$P$1</formula>
    </cfRule>
  </conditionalFormatting>
  <conditionalFormatting sqref="N11:Q11 C12:L20">
    <cfRule type="cellIs" dxfId="41" priority="4" stopIfTrue="1" operator="equal">
      <formula>$N$11</formula>
    </cfRule>
    <cfRule type="cellIs" dxfId="40" priority="5" stopIfTrue="1" operator="equal">
      <formula>$O$11</formula>
    </cfRule>
    <cfRule type="cellIs" dxfId="39" priority="6" stopIfTrue="1" operator="equal">
      <formula>$P$11</formula>
    </cfRule>
  </conditionalFormatting>
  <conditionalFormatting sqref="N21:Q21 C22:L30">
    <cfRule type="cellIs" dxfId="38" priority="7" stopIfTrue="1" operator="equal">
      <formula>$N$21</formula>
    </cfRule>
    <cfRule type="cellIs" dxfId="37" priority="8" stopIfTrue="1" operator="equal">
      <formula>$O$21</formula>
    </cfRule>
    <cfRule type="cellIs" dxfId="36" priority="9" stopIfTrue="1" operator="equal">
      <formula>$P$21</formula>
    </cfRule>
  </conditionalFormatting>
  <conditionalFormatting sqref="N31:Q31 C32:L40">
    <cfRule type="cellIs" dxfId="35" priority="10" stopIfTrue="1" operator="equal">
      <formula>$N$31</formula>
    </cfRule>
    <cfRule type="cellIs" dxfId="34" priority="11" stopIfTrue="1" operator="equal">
      <formula>$O$31</formula>
    </cfRule>
    <cfRule type="cellIs" dxfId="33" priority="12" stopIfTrue="1" operator="equal">
      <formula>$P$31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80"/>
  <sheetViews>
    <sheetView topLeftCell="B7" workbookViewId="0">
      <selection activeCell="N2" sqref="N2"/>
    </sheetView>
  </sheetViews>
  <sheetFormatPr defaultRowHeight="12.75"/>
  <cols>
    <col min="1" max="1" width="3.85546875" customWidth="1"/>
    <col min="2" max="2" width="4" customWidth="1"/>
    <col min="3" max="12" width="15" customWidth="1"/>
    <col min="14" max="14" width="10.5703125" customWidth="1"/>
  </cols>
  <sheetData>
    <row r="1" spans="1:17" s="7" customFormat="1" ht="13.5" thickBot="1">
      <c r="A1" s="1"/>
      <c r="B1" s="1"/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/>
      <c r="N1" s="14" t="s">
        <v>11</v>
      </c>
      <c r="O1" s="14" t="s">
        <v>10</v>
      </c>
      <c r="P1" s="14" t="s">
        <v>13</v>
      </c>
      <c r="Q1" s="14" t="s">
        <v>12</v>
      </c>
    </row>
    <row r="2" spans="1:17">
      <c r="A2" s="2" t="s">
        <v>74</v>
      </c>
      <c r="B2" s="2">
        <v>60</v>
      </c>
      <c r="C2" s="14" t="s">
        <v>10</v>
      </c>
      <c r="D2" s="14" t="s">
        <v>11</v>
      </c>
      <c r="E2" s="15" t="s">
        <v>11</v>
      </c>
      <c r="F2" s="15" t="s">
        <v>10</v>
      </c>
      <c r="G2" s="15" t="s">
        <v>11</v>
      </c>
      <c r="H2" s="14" t="s">
        <v>12</v>
      </c>
      <c r="I2" s="15" t="s">
        <v>10</v>
      </c>
      <c r="J2" s="14" t="s">
        <v>13</v>
      </c>
      <c r="K2" s="14" t="s">
        <v>13</v>
      </c>
      <c r="L2" s="14" t="s">
        <v>13</v>
      </c>
      <c r="M2" s="14"/>
      <c r="N2" s="14">
        <f>COUNTIF($C2:$L2,"FORKLIGHTNING")</f>
        <v>3</v>
      </c>
      <c r="O2" s="14">
        <f>COUNTIF($C2:$L2,"FROSTARROWS")</f>
        <v>3</v>
      </c>
      <c r="P2" s="14">
        <f>COUNTIF($C2:$L2,"MANASHIELD")</f>
        <v>3</v>
      </c>
      <c r="Q2" s="14">
        <f>COUNTIF($C2:$L2,"TORNADO")</f>
        <v>1</v>
      </c>
    </row>
    <row r="3" spans="1:17">
      <c r="A3" s="4"/>
      <c r="B3" s="4">
        <v>30</v>
      </c>
      <c r="C3" s="15" t="s">
        <v>11</v>
      </c>
      <c r="D3" s="15" t="s">
        <v>10</v>
      </c>
      <c r="E3" s="15" t="s">
        <v>11</v>
      </c>
      <c r="F3" s="15" t="s">
        <v>10</v>
      </c>
      <c r="G3" s="15" t="s">
        <v>11</v>
      </c>
      <c r="H3" s="15" t="s">
        <v>12</v>
      </c>
      <c r="I3" s="15" t="s">
        <v>10</v>
      </c>
      <c r="J3" s="15" t="s">
        <v>13</v>
      </c>
      <c r="K3" s="15" t="s">
        <v>13</v>
      </c>
      <c r="L3" s="15" t="s">
        <v>13</v>
      </c>
      <c r="M3" s="15"/>
      <c r="N3" s="15">
        <f t="shared" ref="N3:N10" si="0">COUNTIF($C3:$L3,"FORKLIGHTNING")</f>
        <v>3</v>
      </c>
      <c r="O3" s="15">
        <f t="shared" ref="O3:O10" si="1">COUNTIF($C3:$L3,"FROSTARROWS")</f>
        <v>3</v>
      </c>
      <c r="P3" s="15">
        <f t="shared" ref="P3:P10" si="2">COUNTIF($C3:$L3,"MANASHIELD")</f>
        <v>3</v>
      </c>
      <c r="Q3" s="15">
        <f t="shared" ref="Q3:Q10" si="3">COUNTIF($C3:$L3,"TORNADO")</f>
        <v>1</v>
      </c>
    </row>
    <row r="4" spans="1:17">
      <c r="A4" s="4"/>
      <c r="B4" s="4">
        <v>10</v>
      </c>
      <c r="C4" s="15" t="s">
        <v>10</v>
      </c>
      <c r="D4" s="15" t="s">
        <v>11</v>
      </c>
      <c r="E4" s="15" t="s">
        <v>10</v>
      </c>
      <c r="F4" s="15" t="s">
        <v>11</v>
      </c>
      <c r="G4" s="15" t="s">
        <v>10</v>
      </c>
      <c r="H4" s="15" t="s">
        <v>12</v>
      </c>
      <c r="I4" s="15" t="s">
        <v>11</v>
      </c>
      <c r="J4" s="15" t="s">
        <v>13</v>
      </c>
      <c r="K4" s="15" t="s">
        <v>13</v>
      </c>
      <c r="L4" s="15" t="s">
        <v>13</v>
      </c>
      <c r="M4" s="15"/>
      <c r="N4" s="15">
        <f t="shared" si="0"/>
        <v>3</v>
      </c>
      <c r="O4" s="15">
        <f t="shared" si="1"/>
        <v>3</v>
      </c>
      <c r="P4" s="15">
        <f t="shared" si="2"/>
        <v>3</v>
      </c>
      <c r="Q4" s="15">
        <f t="shared" si="3"/>
        <v>1</v>
      </c>
    </row>
    <row r="5" spans="1:17">
      <c r="A5" s="8" t="s">
        <v>75</v>
      </c>
      <c r="B5" s="8">
        <v>60</v>
      </c>
      <c r="C5" s="16" t="s">
        <v>10</v>
      </c>
      <c r="D5" s="16" t="s">
        <v>11</v>
      </c>
      <c r="E5" s="16" t="s">
        <v>11</v>
      </c>
      <c r="F5" s="16" t="s">
        <v>10</v>
      </c>
      <c r="G5" s="16" t="s">
        <v>11</v>
      </c>
      <c r="H5" s="16" t="s">
        <v>12</v>
      </c>
      <c r="I5" s="16" t="s">
        <v>10</v>
      </c>
      <c r="J5" s="16" t="s">
        <v>13</v>
      </c>
      <c r="K5" s="16" t="s">
        <v>13</v>
      </c>
      <c r="L5" s="16" t="s">
        <v>13</v>
      </c>
      <c r="M5" s="16"/>
      <c r="N5" s="16">
        <f t="shared" si="0"/>
        <v>3</v>
      </c>
      <c r="O5" s="16">
        <f t="shared" si="1"/>
        <v>3</v>
      </c>
      <c r="P5" s="16">
        <f t="shared" si="2"/>
        <v>3</v>
      </c>
      <c r="Q5" s="16">
        <f t="shared" si="3"/>
        <v>1</v>
      </c>
    </row>
    <row r="6" spans="1:17">
      <c r="A6" s="4"/>
      <c r="B6" s="4">
        <v>30</v>
      </c>
      <c r="C6" s="15" t="s">
        <v>11</v>
      </c>
      <c r="D6" s="15" t="s">
        <v>10</v>
      </c>
      <c r="E6" s="15" t="s">
        <v>11</v>
      </c>
      <c r="F6" s="15" t="s">
        <v>10</v>
      </c>
      <c r="G6" s="15" t="s">
        <v>11</v>
      </c>
      <c r="H6" s="15" t="s">
        <v>12</v>
      </c>
      <c r="I6" s="15" t="s">
        <v>10</v>
      </c>
      <c r="J6" s="15" t="s">
        <v>13</v>
      </c>
      <c r="K6" s="15" t="s">
        <v>13</v>
      </c>
      <c r="L6" s="15" t="s">
        <v>13</v>
      </c>
      <c r="M6" s="15"/>
      <c r="N6" s="15">
        <f t="shared" si="0"/>
        <v>3</v>
      </c>
      <c r="O6" s="15">
        <f t="shared" si="1"/>
        <v>3</v>
      </c>
      <c r="P6" s="15">
        <f t="shared" si="2"/>
        <v>3</v>
      </c>
      <c r="Q6" s="15">
        <f t="shared" si="3"/>
        <v>1</v>
      </c>
    </row>
    <row r="7" spans="1:17">
      <c r="A7" s="9"/>
      <c r="B7" s="9">
        <v>10</v>
      </c>
      <c r="C7" s="17" t="s">
        <v>10</v>
      </c>
      <c r="D7" s="17" t="s">
        <v>11</v>
      </c>
      <c r="E7" s="17" t="s">
        <v>10</v>
      </c>
      <c r="F7" s="17" t="s">
        <v>11</v>
      </c>
      <c r="G7" s="17" t="s">
        <v>10</v>
      </c>
      <c r="H7" s="17" t="s">
        <v>12</v>
      </c>
      <c r="I7" s="17" t="s">
        <v>11</v>
      </c>
      <c r="J7" s="17" t="s">
        <v>13</v>
      </c>
      <c r="K7" s="17" t="s">
        <v>13</v>
      </c>
      <c r="L7" s="17" t="s">
        <v>13</v>
      </c>
      <c r="M7" s="17"/>
      <c r="N7" s="17">
        <f t="shared" si="0"/>
        <v>3</v>
      </c>
      <c r="O7" s="17">
        <f t="shared" si="1"/>
        <v>3</v>
      </c>
      <c r="P7" s="17">
        <f t="shared" si="2"/>
        <v>3</v>
      </c>
      <c r="Q7" s="17">
        <f t="shared" si="3"/>
        <v>1</v>
      </c>
    </row>
    <row r="8" spans="1:17">
      <c r="A8" s="4" t="s">
        <v>76</v>
      </c>
      <c r="B8" s="4">
        <v>60</v>
      </c>
      <c r="C8" s="15" t="s">
        <v>11</v>
      </c>
      <c r="D8" s="15" t="s">
        <v>10</v>
      </c>
      <c r="E8" s="15" t="s">
        <v>11</v>
      </c>
      <c r="F8" s="15" t="s">
        <v>10</v>
      </c>
      <c r="G8" s="15" t="s">
        <v>11</v>
      </c>
      <c r="H8" s="15" t="s">
        <v>12</v>
      </c>
      <c r="I8" s="15" t="s">
        <v>10</v>
      </c>
      <c r="J8" s="15" t="s">
        <v>13</v>
      </c>
      <c r="K8" s="15" t="s">
        <v>13</v>
      </c>
      <c r="L8" s="15" t="s">
        <v>13</v>
      </c>
      <c r="M8" s="15"/>
      <c r="N8" s="15">
        <f t="shared" si="0"/>
        <v>3</v>
      </c>
      <c r="O8" s="15">
        <f t="shared" si="1"/>
        <v>3</v>
      </c>
      <c r="P8" s="15">
        <f t="shared" si="2"/>
        <v>3</v>
      </c>
      <c r="Q8" s="15">
        <f t="shared" si="3"/>
        <v>1</v>
      </c>
    </row>
    <row r="9" spans="1:17">
      <c r="A9" s="4"/>
      <c r="B9" s="4">
        <v>30</v>
      </c>
      <c r="C9" s="15" t="s">
        <v>10</v>
      </c>
      <c r="D9" s="15" t="s">
        <v>11</v>
      </c>
      <c r="E9" s="15" t="s">
        <v>11</v>
      </c>
      <c r="F9" s="15" t="s">
        <v>10</v>
      </c>
      <c r="G9" s="15" t="s">
        <v>11</v>
      </c>
      <c r="H9" s="15" t="s">
        <v>12</v>
      </c>
      <c r="I9" s="15" t="s">
        <v>10</v>
      </c>
      <c r="J9" s="15" t="s">
        <v>13</v>
      </c>
      <c r="K9" s="15" t="s">
        <v>13</v>
      </c>
      <c r="L9" s="15" t="s">
        <v>13</v>
      </c>
      <c r="M9" s="15"/>
      <c r="N9" s="15">
        <f t="shared" si="0"/>
        <v>3</v>
      </c>
      <c r="O9" s="15">
        <f t="shared" si="1"/>
        <v>3</v>
      </c>
      <c r="P9" s="15">
        <f t="shared" si="2"/>
        <v>3</v>
      </c>
      <c r="Q9" s="15">
        <f t="shared" si="3"/>
        <v>1</v>
      </c>
    </row>
    <row r="10" spans="1:17" ht="13.5" thickBot="1">
      <c r="A10" s="6"/>
      <c r="B10" s="6">
        <v>10</v>
      </c>
      <c r="C10" s="18" t="s">
        <v>10</v>
      </c>
      <c r="D10" s="18" t="s">
        <v>11</v>
      </c>
      <c r="E10" s="18" t="s">
        <v>10</v>
      </c>
      <c r="F10" s="18" t="s">
        <v>11</v>
      </c>
      <c r="G10" s="18" t="s">
        <v>10</v>
      </c>
      <c r="H10" s="18" t="s">
        <v>12</v>
      </c>
      <c r="I10" s="18" t="s">
        <v>11</v>
      </c>
      <c r="J10" s="18" t="s">
        <v>13</v>
      </c>
      <c r="K10" s="18" t="s">
        <v>13</v>
      </c>
      <c r="L10" s="18" t="s">
        <v>13</v>
      </c>
      <c r="M10" s="18"/>
      <c r="N10" s="18">
        <f t="shared" si="0"/>
        <v>3</v>
      </c>
      <c r="O10" s="18">
        <f t="shared" si="1"/>
        <v>3</v>
      </c>
      <c r="P10" s="18">
        <f t="shared" si="2"/>
        <v>3</v>
      </c>
      <c r="Q10" s="18">
        <f t="shared" si="3"/>
        <v>1</v>
      </c>
    </row>
    <row r="11" spans="1:17" s="12" customFormat="1" ht="13.5" thickBot="1">
      <c r="A11" s="11"/>
      <c r="B11" s="1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 t="s">
        <v>17</v>
      </c>
      <c r="O11" s="19" t="s">
        <v>15</v>
      </c>
      <c r="P11" s="19" t="s">
        <v>14</v>
      </c>
      <c r="Q11" s="19" t="s">
        <v>16</v>
      </c>
    </row>
    <row r="12" spans="1:17">
      <c r="A12" s="1" t="s">
        <v>74</v>
      </c>
      <c r="B12" s="1">
        <v>60</v>
      </c>
      <c r="C12" s="14" t="s">
        <v>14</v>
      </c>
      <c r="D12" s="14" t="s">
        <v>15</v>
      </c>
      <c r="E12" s="14" t="s">
        <v>14</v>
      </c>
      <c r="F12" s="14" t="s">
        <v>15</v>
      </c>
      <c r="G12" s="14" t="s">
        <v>14</v>
      </c>
      <c r="H12" s="14" t="s">
        <v>16</v>
      </c>
      <c r="I12" s="14" t="s">
        <v>15</v>
      </c>
      <c r="J12" s="14" t="s">
        <v>17</v>
      </c>
      <c r="K12" s="14" t="s">
        <v>17</v>
      </c>
      <c r="L12" s="14" t="s">
        <v>17</v>
      </c>
      <c r="M12" s="13"/>
      <c r="N12" s="15">
        <f>COUNTIF($C12:$L12,"BEAR")</f>
        <v>3</v>
      </c>
      <c r="O12" s="15">
        <f>COUNTIF($C12:$L12,"HAWK")</f>
        <v>3</v>
      </c>
      <c r="P12" s="15">
        <f>COUNTIF($C12:$L12,"QUILBEAST")</f>
        <v>3</v>
      </c>
      <c r="Q12" s="15">
        <f>COUNTIF($C12:$L12,"STAMPEDE")</f>
        <v>1</v>
      </c>
    </row>
    <row r="13" spans="1:17">
      <c r="A13" s="1"/>
      <c r="B13" s="1">
        <v>30</v>
      </c>
      <c r="C13" s="15" t="s">
        <v>14</v>
      </c>
      <c r="D13" s="15" t="s">
        <v>15</v>
      </c>
      <c r="E13" s="15" t="s">
        <v>15</v>
      </c>
      <c r="F13" s="15" t="s">
        <v>14</v>
      </c>
      <c r="G13" s="15" t="s">
        <v>15</v>
      </c>
      <c r="H13" s="15" t="s">
        <v>16</v>
      </c>
      <c r="I13" s="15" t="s">
        <v>14</v>
      </c>
      <c r="J13" s="15" t="s">
        <v>17</v>
      </c>
      <c r="K13" s="15" t="s">
        <v>17</v>
      </c>
      <c r="L13" s="15" t="s">
        <v>17</v>
      </c>
      <c r="M13" s="13"/>
      <c r="N13" s="15">
        <f t="shared" ref="N13:N20" si="4">COUNTIF($C13:$L13,"BEAR")</f>
        <v>3</v>
      </c>
      <c r="O13" s="15">
        <f t="shared" ref="O13:O20" si="5">COUNTIF($C13:$L13,"HAWK")</f>
        <v>3</v>
      </c>
      <c r="P13" s="15">
        <f t="shared" ref="P13:P20" si="6">COUNTIF($C13:$L13,"QUILBEAST")</f>
        <v>3</v>
      </c>
      <c r="Q13" s="15">
        <f t="shared" ref="Q13:Q20" si="7">COUNTIF($C13:$L13,"STAMPEDE")</f>
        <v>1</v>
      </c>
    </row>
    <row r="14" spans="1:17">
      <c r="A14" s="1"/>
      <c r="B14" s="1">
        <v>10</v>
      </c>
      <c r="C14" s="15" t="s">
        <v>17</v>
      </c>
      <c r="D14" s="15" t="s">
        <v>14</v>
      </c>
      <c r="E14" s="15" t="s">
        <v>17</v>
      </c>
      <c r="F14" s="15" t="s">
        <v>14</v>
      </c>
      <c r="G14" s="15" t="s">
        <v>17</v>
      </c>
      <c r="H14" s="15" t="s">
        <v>16</v>
      </c>
      <c r="I14" s="15" t="s">
        <v>14</v>
      </c>
      <c r="J14" s="15" t="s">
        <v>15</v>
      </c>
      <c r="K14" s="15" t="s">
        <v>15</v>
      </c>
      <c r="L14" s="15" t="s">
        <v>15</v>
      </c>
      <c r="M14" s="13"/>
      <c r="N14" s="15">
        <f t="shared" si="4"/>
        <v>3</v>
      </c>
      <c r="O14" s="15">
        <f t="shared" si="5"/>
        <v>3</v>
      </c>
      <c r="P14" s="15">
        <f t="shared" si="6"/>
        <v>3</v>
      </c>
      <c r="Q14" s="15">
        <f t="shared" si="7"/>
        <v>1</v>
      </c>
    </row>
    <row r="15" spans="1:17">
      <c r="A15" s="8" t="s">
        <v>75</v>
      </c>
      <c r="B15" s="8">
        <v>60</v>
      </c>
      <c r="C15" s="16" t="s">
        <v>14</v>
      </c>
      <c r="D15" s="16" t="s">
        <v>15</v>
      </c>
      <c r="E15" s="16" t="s">
        <v>14</v>
      </c>
      <c r="F15" s="16" t="s">
        <v>15</v>
      </c>
      <c r="G15" s="16" t="s">
        <v>14</v>
      </c>
      <c r="H15" s="16" t="s">
        <v>16</v>
      </c>
      <c r="I15" s="16" t="s">
        <v>15</v>
      </c>
      <c r="J15" s="16" t="s">
        <v>17</v>
      </c>
      <c r="K15" s="16" t="s">
        <v>17</v>
      </c>
      <c r="L15" s="16" t="s">
        <v>17</v>
      </c>
      <c r="M15" s="16"/>
      <c r="N15" s="16">
        <f t="shared" si="4"/>
        <v>3</v>
      </c>
      <c r="O15" s="16">
        <f t="shared" si="5"/>
        <v>3</v>
      </c>
      <c r="P15" s="16">
        <f t="shared" si="6"/>
        <v>3</v>
      </c>
      <c r="Q15" s="16">
        <f t="shared" si="7"/>
        <v>1</v>
      </c>
    </row>
    <row r="16" spans="1:17">
      <c r="A16" s="4"/>
      <c r="B16" s="4">
        <v>30</v>
      </c>
      <c r="C16" s="15" t="s">
        <v>14</v>
      </c>
      <c r="D16" s="15" t="s">
        <v>15</v>
      </c>
      <c r="E16" s="15" t="s">
        <v>15</v>
      </c>
      <c r="F16" s="15" t="s">
        <v>14</v>
      </c>
      <c r="G16" s="15" t="s">
        <v>15</v>
      </c>
      <c r="H16" s="15" t="s">
        <v>16</v>
      </c>
      <c r="I16" s="15" t="s">
        <v>14</v>
      </c>
      <c r="J16" s="15" t="s">
        <v>17</v>
      </c>
      <c r="K16" s="15" t="s">
        <v>17</v>
      </c>
      <c r="L16" s="15" t="s">
        <v>17</v>
      </c>
      <c r="M16" s="15"/>
      <c r="N16" s="15">
        <f t="shared" si="4"/>
        <v>3</v>
      </c>
      <c r="O16" s="15">
        <f t="shared" si="5"/>
        <v>3</v>
      </c>
      <c r="P16" s="15">
        <f t="shared" si="6"/>
        <v>3</v>
      </c>
      <c r="Q16" s="15">
        <f t="shared" si="7"/>
        <v>1</v>
      </c>
    </row>
    <row r="17" spans="1:17">
      <c r="A17" s="9"/>
      <c r="B17" s="9">
        <v>10</v>
      </c>
      <c r="C17" s="17" t="s">
        <v>17</v>
      </c>
      <c r="D17" s="17" t="s">
        <v>14</v>
      </c>
      <c r="E17" s="17" t="s">
        <v>17</v>
      </c>
      <c r="F17" s="17" t="s">
        <v>14</v>
      </c>
      <c r="G17" s="17" t="s">
        <v>17</v>
      </c>
      <c r="H17" s="17" t="s">
        <v>16</v>
      </c>
      <c r="I17" s="17" t="s">
        <v>14</v>
      </c>
      <c r="J17" s="17" t="s">
        <v>15</v>
      </c>
      <c r="K17" s="17" t="s">
        <v>15</v>
      </c>
      <c r="L17" s="17" t="s">
        <v>15</v>
      </c>
      <c r="M17" s="17"/>
      <c r="N17" s="17">
        <f t="shared" si="4"/>
        <v>3</v>
      </c>
      <c r="O17" s="17">
        <f t="shared" si="5"/>
        <v>3</v>
      </c>
      <c r="P17" s="17">
        <f t="shared" si="6"/>
        <v>3</v>
      </c>
      <c r="Q17" s="17">
        <f t="shared" si="7"/>
        <v>1</v>
      </c>
    </row>
    <row r="18" spans="1:17">
      <c r="A18" s="1" t="s">
        <v>76</v>
      </c>
      <c r="B18" s="1">
        <v>60</v>
      </c>
      <c r="C18" s="15" t="s">
        <v>17</v>
      </c>
      <c r="D18" s="15" t="s">
        <v>14</v>
      </c>
      <c r="E18" s="15" t="s">
        <v>17</v>
      </c>
      <c r="F18" s="15" t="s">
        <v>14</v>
      </c>
      <c r="G18" s="15" t="s">
        <v>17</v>
      </c>
      <c r="H18" s="15" t="s">
        <v>16</v>
      </c>
      <c r="I18" s="15" t="s">
        <v>14</v>
      </c>
      <c r="J18" s="15" t="s">
        <v>15</v>
      </c>
      <c r="K18" s="15" t="s">
        <v>15</v>
      </c>
      <c r="L18" s="15" t="s">
        <v>15</v>
      </c>
      <c r="M18" s="13"/>
      <c r="N18" s="15">
        <f t="shared" si="4"/>
        <v>3</v>
      </c>
      <c r="O18" s="15">
        <f t="shared" si="5"/>
        <v>3</v>
      </c>
      <c r="P18" s="15">
        <f t="shared" si="6"/>
        <v>3</v>
      </c>
      <c r="Q18" s="15">
        <f t="shared" si="7"/>
        <v>1</v>
      </c>
    </row>
    <row r="19" spans="1:17">
      <c r="A19" s="1"/>
      <c r="B19" s="1">
        <v>30</v>
      </c>
      <c r="C19" s="15" t="s">
        <v>14</v>
      </c>
      <c r="D19" s="15" t="s">
        <v>15</v>
      </c>
      <c r="E19" s="15" t="s">
        <v>15</v>
      </c>
      <c r="F19" s="15" t="s">
        <v>14</v>
      </c>
      <c r="G19" s="15" t="s">
        <v>15</v>
      </c>
      <c r="H19" s="15" t="s">
        <v>16</v>
      </c>
      <c r="I19" s="15" t="s">
        <v>14</v>
      </c>
      <c r="J19" s="15" t="s">
        <v>17</v>
      </c>
      <c r="K19" s="15" t="s">
        <v>17</v>
      </c>
      <c r="L19" s="15" t="s">
        <v>17</v>
      </c>
      <c r="M19" s="13"/>
      <c r="N19" s="15">
        <f t="shared" si="4"/>
        <v>3</v>
      </c>
      <c r="O19" s="15">
        <f t="shared" si="5"/>
        <v>3</v>
      </c>
      <c r="P19" s="15">
        <f t="shared" si="6"/>
        <v>3</v>
      </c>
      <c r="Q19" s="15">
        <f t="shared" si="7"/>
        <v>1</v>
      </c>
    </row>
    <row r="20" spans="1:17" ht="13.5" thickBot="1">
      <c r="A20" s="1"/>
      <c r="B20" s="1">
        <v>10</v>
      </c>
      <c r="C20" s="18" t="s">
        <v>14</v>
      </c>
      <c r="D20" s="18" t="s">
        <v>15</v>
      </c>
      <c r="E20" s="18" t="s">
        <v>15</v>
      </c>
      <c r="F20" s="18" t="s">
        <v>14</v>
      </c>
      <c r="G20" s="18" t="s">
        <v>15</v>
      </c>
      <c r="H20" s="18" t="s">
        <v>16</v>
      </c>
      <c r="I20" s="18" t="s">
        <v>14</v>
      </c>
      <c r="J20" s="18" t="s">
        <v>17</v>
      </c>
      <c r="K20" s="18" t="s">
        <v>17</v>
      </c>
      <c r="L20" s="18" t="s">
        <v>17</v>
      </c>
      <c r="M20" s="13"/>
      <c r="N20" s="15">
        <f t="shared" si="4"/>
        <v>3</v>
      </c>
      <c r="O20" s="15">
        <f t="shared" si="5"/>
        <v>3</v>
      </c>
      <c r="P20" s="15">
        <f t="shared" si="6"/>
        <v>3</v>
      </c>
      <c r="Q20" s="15">
        <f t="shared" si="7"/>
        <v>1</v>
      </c>
    </row>
    <row r="21" spans="1:17" s="12" customFormat="1" ht="13.5" thickBot="1">
      <c r="A21" s="11"/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 t="s">
        <v>19</v>
      </c>
      <c r="O21" s="19" t="s">
        <v>18</v>
      </c>
      <c r="P21" s="19" t="s">
        <v>21</v>
      </c>
      <c r="Q21" s="19" t="s">
        <v>20</v>
      </c>
    </row>
    <row r="22" spans="1:17">
      <c r="A22" s="2" t="s">
        <v>74</v>
      </c>
      <c r="B22" s="2">
        <v>60</v>
      </c>
      <c r="C22" s="14" t="s">
        <v>18</v>
      </c>
      <c r="D22" s="14" t="s">
        <v>19</v>
      </c>
      <c r="E22" s="14" t="s">
        <v>18</v>
      </c>
      <c r="F22" s="14" t="s">
        <v>19</v>
      </c>
      <c r="G22" s="14" t="s">
        <v>18</v>
      </c>
      <c r="H22" s="14" t="s">
        <v>20</v>
      </c>
      <c r="I22" s="14" t="s">
        <v>19</v>
      </c>
      <c r="J22" s="14" t="s">
        <v>21</v>
      </c>
      <c r="K22" s="14" t="s">
        <v>21</v>
      </c>
      <c r="L22" s="14" t="s">
        <v>21</v>
      </c>
      <c r="M22" s="15"/>
      <c r="N22" s="15">
        <f>COUNTIF($C22:$L22,"SILENCE")</f>
        <v>3</v>
      </c>
      <c r="O22" s="15">
        <f>COUNTIF($C22:$L22,"BLACKARROW")</f>
        <v>3</v>
      </c>
      <c r="P22" s="15">
        <f>COUNTIF($C22:$L22,"DRAIN")</f>
        <v>3</v>
      </c>
      <c r="Q22" s="15">
        <f>COUNTIF($C22:$L22,"CHARM")</f>
        <v>1</v>
      </c>
    </row>
    <row r="23" spans="1:17">
      <c r="A23" s="4"/>
      <c r="B23" s="4">
        <v>30</v>
      </c>
      <c r="C23" s="15" t="s">
        <v>18</v>
      </c>
      <c r="D23" s="15" t="s">
        <v>19</v>
      </c>
      <c r="E23" s="15" t="s">
        <v>18</v>
      </c>
      <c r="F23" s="15" t="s">
        <v>19</v>
      </c>
      <c r="G23" s="15" t="s">
        <v>18</v>
      </c>
      <c r="H23" s="15" t="s">
        <v>20</v>
      </c>
      <c r="I23" s="15" t="s">
        <v>19</v>
      </c>
      <c r="J23" s="15" t="s">
        <v>21</v>
      </c>
      <c r="K23" s="15" t="s">
        <v>21</v>
      </c>
      <c r="L23" s="15" t="s">
        <v>21</v>
      </c>
      <c r="M23" s="15"/>
      <c r="N23" s="15">
        <f t="shared" ref="N23:N30" si="8">COUNTIF($C23:$L23,"SILENCE")</f>
        <v>3</v>
      </c>
      <c r="O23" s="15">
        <f t="shared" ref="O23:O30" si="9">COUNTIF($C23:$L23,"BLACKARROW")</f>
        <v>3</v>
      </c>
      <c r="P23" s="15">
        <f t="shared" ref="P23:P30" si="10">COUNTIF($C23:$L23,"DRAIN")</f>
        <v>3</v>
      </c>
      <c r="Q23" s="15">
        <f t="shared" ref="Q23:Q30" si="11">COUNTIF($C23:$L23,"CHARM")</f>
        <v>1</v>
      </c>
    </row>
    <row r="24" spans="1:17">
      <c r="A24" s="4"/>
      <c r="B24" s="4">
        <v>10</v>
      </c>
      <c r="C24" s="15" t="s">
        <v>18</v>
      </c>
      <c r="D24" s="15" t="s">
        <v>21</v>
      </c>
      <c r="E24" s="15" t="s">
        <v>18</v>
      </c>
      <c r="F24" s="15" t="s">
        <v>21</v>
      </c>
      <c r="G24" s="15" t="s">
        <v>18</v>
      </c>
      <c r="H24" s="15" t="s">
        <v>20</v>
      </c>
      <c r="I24" s="15" t="s">
        <v>21</v>
      </c>
      <c r="J24" s="15" t="s">
        <v>19</v>
      </c>
      <c r="K24" s="15" t="s">
        <v>19</v>
      </c>
      <c r="L24" s="15" t="s">
        <v>19</v>
      </c>
      <c r="M24" s="15"/>
      <c r="N24" s="15">
        <f t="shared" si="8"/>
        <v>3</v>
      </c>
      <c r="O24" s="15">
        <f t="shared" si="9"/>
        <v>3</v>
      </c>
      <c r="P24" s="15">
        <f t="shared" si="10"/>
        <v>3</v>
      </c>
      <c r="Q24" s="15">
        <f t="shared" si="11"/>
        <v>1</v>
      </c>
    </row>
    <row r="25" spans="1:17">
      <c r="A25" s="8" t="s">
        <v>75</v>
      </c>
      <c r="B25" s="8">
        <v>60</v>
      </c>
      <c r="C25" s="16" t="s">
        <v>19</v>
      </c>
      <c r="D25" s="16" t="s">
        <v>21</v>
      </c>
      <c r="E25" s="16" t="s">
        <v>19</v>
      </c>
      <c r="F25" s="16" t="s">
        <v>21</v>
      </c>
      <c r="G25" s="16" t="s">
        <v>19</v>
      </c>
      <c r="H25" s="16" t="s">
        <v>20</v>
      </c>
      <c r="I25" s="16" t="s">
        <v>21</v>
      </c>
      <c r="J25" s="16" t="s">
        <v>18</v>
      </c>
      <c r="K25" s="16" t="s">
        <v>18</v>
      </c>
      <c r="L25" s="16" t="s">
        <v>18</v>
      </c>
      <c r="M25" s="16"/>
      <c r="N25" s="16">
        <f t="shared" si="8"/>
        <v>3</v>
      </c>
      <c r="O25" s="16">
        <f t="shared" si="9"/>
        <v>3</v>
      </c>
      <c r="P25" s="16">
        <f t="shared" si="10"/>
        <v>3</v>
      </c>
      <c r="Q25" s="16">
        <f t="shared" si="11"/>
        <v>1</v>
      </c>
    </row>
    <row r="26" spans="1:17">
      <c r="A26" s="4"/>
      <c r="B26" s="4">
        <v>30</v>
      </c>
      <c r="C26" s="15" t="s">
        <v>18</v>
      </c>
      <c r="D26" s="15" t="s">
        <v>19</v>
      </c>
      <c r="E26" s="15" t="s">
        <v>18</v>
      </c>
      <c r="F26" s="15" t="s">
        <v>19</v>
      </c>
      <c r="G26" s="15" t="s">
        <v>19</v>
      </c>
      <c r="H26" s="15" t="s">
        <v>20</v>
      </c>
      <c r="I26" s="15" t="s">
        <v>18</v>
      </c>
      <c r="J26" s="15" t="s">
        <v>21</v>
      </c>
      <c r="K26" s="15" t="s">
        <v>21</v>
      </c>
      <c r="L26" s="15" t="s">
        <v>21</v>
      </c>
      <c r="M26" s="15"/>
      <c r="N26" s="15">
        <f t="shared" si="8"/>
        <v>3</v>
      </c>
      <c r="O26" s="15">
        <f t="shared" si="9"/>
        <v>3</v>
      </c>
      <c r="P26" s="15">
        <f t="shared" si="10"/>
        <v>3</v>
      </c>
      <c r="Q26" s="15">
        <f t="shared" si="11"/>
        <v>1</v>
      </c>
    </row>
    <row r="27" spans="1:17">
      <c r="A27" s="9"/>
      <c r="B27" s="9">
        <v>10</v>
      </c>
      <c r="C27" s="17" t="s">
        <v>18</v>
      </c>
      <c r="D27" s="17" t="s">
        <v>21</v>
      </c>
      <c r="E27" s="17" t="s">
        <v>18</v>
      </c>
      <c r="F27" s="17" t="s">
        <v>21</v>
      </c>
      <c r="G27" s="17" t="s">
        <v>18</v>
      </c>
      <c r="H27" s="17" t="s">
        <v>20</v>
      </c>
      <c r="I27" s="17" t="s">
        <v>21</v>
      </c>
      <c r="J27" s="17" t="s">
        <v>19</v>
      </c>
      <c r="K27" s="17" t="s">
        <v>19</v>
      </c>
      <c r="L27" s="17" t="s">
        <v>19</v>
      </c>
      <c r="M27" s="17"/>
      <c r="N27" s="17">
        <f t="shared" si="8"/>
        <v>3</v>
      </c>
      <c r="O27" s="17">
        <f t="shared" si="9"/>
        <v>3</v>
      </c>
      <c r="P27" s="17">
        <f t="shared" si="10"/>
        <v>3</v>
      </c>
      <c r="Q27" s="17">
        <f t="shared" si="11"/>
        <v>1</v>
      </c>
    </row>
    <row r="28" spans="1:17">
      <c r="A28" s="4" t="s">
        <v>76</v>
      </c>
      <c r="B28" s="4">
        <v>60</v>
      </c>
      <c r="C28" s="15" t="s">
        <v>19</v>
      </c>
      <c r="D28" s="15" t="s">
        <v>21</v>
      </c>
      <c r="E28" s="15" t="s">
        <v>19</v>
      </c>
      <c r="F28" s="15" t="s">
        <v>21</v>
      </c>
      <c r="G28" s="15" t="s">
        <v>19</v>
      </c>
      <c r="H28" s="15" t="s">
        <v>20</v>
      </c>
      <c r="I28" s="15" t="s">
        <v>21</v>
      </c>
      <c r="J28" s="15" t="s">
        <v>18</v>
      </c>
      <c r="K28" s="15" t="s">
        <v>18</v>
      </c>
      <c r="L28" s="15" t="s">
        <v>18</v>
      </c>
      <c r="M28" s="15"/>
      <c r="N28" s="15">
        <f t="shared" si="8"/>
        <v>3</v>
      </c>
      <c r="O28" s="15">
        <f t="shared" si="9"/>
        <v>3</v>
      </c>
      <c r="P28" s="15">
        <f t="shared" si="10"/>
        <v>3</v>
      </c>
      <c r="Q28" s="15">
        <f t="shared" si="11"/>
        <v>1</v>
      </c>
    </row>
    <row r="29" spans="1:17">
      <c r="A29" s="4"/>
      <c r="B29" s="4">
        <v>30</v>
      </c>
      <c r="C29" s="15" t="s">
        <v>19</v>
      </c>
      <c r="D29" s="15" t="s">
        <v>21</v>
      </c>
      <c r="E29" s="15" t="s">
        <v>19</v>
      </c>
      <c r="F29" s="15" t="s">
        <v>21</v>
      </c>
      <c r="G29" s="15" t="s">
        <v>19</v>
      </c>
      <c r="H29" s="15" t="s">
        <v>20</v>
      </c>
      <c r="I29" s="15" t="s">
        <v>21</v>
      </c>
      <c r="J29" s="15" t="s">
        <v>18</v>
      </c>
      <c r="K29" s="15" t="s">
        <v>18</v>
      </c>
      <c r="L29" s="15" t="s">
        <v>18</v>
      </c>
      <c r="M29" s="15"/>
      <c r="N29" s="15">
        <f t="shared" si="8"/>
        <v>3</v>
      </c>
      <c r="O29" s="15">
        <f t="shared" si="9"/>
        <v>3</v>
      </c>
      <c r="P29" s="15">
        <f t="shared" si="10"/>
        <v>3</v>
      </c>
      <c r="Q29" s="15">
        <f t="shared" si="11"/>
        <v>1</v>
      </c>
    </row>
    <row r="30" spans="1:17" ht="13.5" thickBot="1">
      <c r="A30" s="6"/>
      <c r="B30" s="6">
        <v>10</v>
      </c>
      <c r="C30" s="18" t="s">
        <v>21</v>
      </c>
      <c r="D30" s="18" t="s">
        <v>19</v>
      </c>
      <c r="E30" s="18" t="s">
        <v>21</v>
      </c>
      <c r="F30" s="18" t="s">
        <v>19</v>
      </c>
      <c r="G30" s="18" t="s">
        <v>19</v>
      </c>
      <c r="H30" s="18" t="s">
        <v>20</v>
      </c>
      <c r="I30" s="18" t="s">
        <v>21</v>
      </c>
      <c r="J30" s="18" t="s">
        <v>18</v>
      </c>
      <c r="K30" s="18" t="s">
        <v>18</v>
      </c>
      <c r="L30" s="18" t="s">
        <v>18</v>
      </c>
      <c r="M30" s="18"/>
      <c r="N30" s="18">
        <f t="shared" si="8"/>
        <v>3</v>
      </c>
      <c r="O30" s="18">
        <f t="shared" si="9"/>
        <v>3</v>
      </c>
      <c r="P30" s="18">
        <f t="shared" si="10"/>
        <v>3</v>
      </c>
      <c r="Q30" s="18">
        <f t="shared" si="11"/>
        <v>1</v>
      </c>
    </row>
    <row r="31" spans="1:17" s="12" customFormat="1" ht="13.5" thickBot="1">
      <c r="A31" s="11"/>
      <c r="B31" s="1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 t="s">
        <v>22</v>
      </c>
      <c r="O31" s="19" t="s">
        <v>25</v>
      </c>
      <c r="P31" s="19" t="s">
        <v>23</v>
      </c>
      <c r="Q31" s="19" t="s">
        <v>24</v>
      </c>
    </row>
    <row r="32" spans="1:17">
      <c r="A32" s="1" t="s">
        <v>74</v>
      </c>
      <c r="B32" s="1">
        <v>60</v>
      </c>
      <c r="C32" s="14" t="s">
        <v>25</v>
      </c>
      <c r="D32" s="14" t="s">
        <v>22</v>
      </c>
      <c r="E32" s="14" t="s">
        <v>22</v>
      </c>
      <c r="F32" s="14" t="s">
        <v>23</v>
      </c>
      <c r="G32" s="14" t="s">
        <v>22</v>
      </c>
      <c r="H32" s="14" t="s">
        <v>24</v>
      </c>
      <c r="I32" s="14" t="s">
        <v>25</v>
      </c>
      <c r="J32" s="14" t="s">
        <v>23</v>
      </c>
      <c r="K32" s="14" t="s">
        <v>23</v>
      </c>
      <c r="L32" s="14" t="s">
        <v>25</v>
      </c>
      <c r="M32" s="13"/>
      <c r="N32" s="15">
        <f>COUNTIF($C32:$L32,"RAINOFFIRE")</f>
        <v>3</v>
      </c>
      <c r="O32" s="15">
        <f>COUNTIF($C32:$L32,"HOWL")</f>
        <v>3</v>
      </c>
      <c r="P32" s="15">
        <f>COUNTIF($C32:$L32,"CLEAVING")</f>
        <v>3</v>
      </c>
      <c r="Q32" s="15">
        <f>COUNTIF($C32:$L32,"DOOM")</f>
        <v>1</v>
      </c>
    </row>
    <row r="33" spans="1:17">
      <c r="A33" s="1"/>
      <c r="B33" s="1">
        <v>30</v>
      </c>
      <c r="C33" s="15" t="s">
        <v>22</v>
      </c>
      <c r="D33" s="15" t="s">
        <v>25</v>
      </c>
      <c r="E33" s="15" t="s">
        <v>22</v>
      </c>
      <c r="F33" s="15" t="s">
        <v>23</v>
      </c>
      <c r="G33" s="15" t="s">
        <v>22</v>
      </c>
      <c r="H33" s="15" t="s">
        <v>24</v>
      </c>
      <c r="I33" s="15" t="s">
        <v>23</v>
      </c>
      <c r="J33" s="15" t="s">
        <v>25</v>
      </c>
      <c r="K33" s="15" t="s">
        <v>23</v>
      </c>
      <c r="L33" s="15" t="s">
        <v>25</v>
      </c>
      <c r="M33" s="13"/>
      <c r="N33" s="13">
        <f t="shared" ref="N33:N40" si="12">COUNTIF($C33:$L33,"RAINOFFIRE")</f>
        <v>3</v>
      </c>
      <c r="O33" s="13">
        <f t="shared" ref="O33:O40" si="13">COUNTIF($C33:$L33,"HOWL")</f>
        <v>3</v>
      </c>
      <c r="P33" s="13">
        <f t="shared" ref="P33:P40" si="14">COUNTIF($C33:$L33,"CLEAVING")</f>
        <v>3</v>
      </c>
      <c r="Q33" s="13">
        <f t="shared" ref="Q33:Q40" si="15">COUNTIF($C33:$L33,"DOOM")</f>
        <v>1</v>
      </c>
    </row>
    <row r="34" spans="1:17">
      <c r="A34" s="1"/>
      <c r="B34" s="1">
        <v>10</v>
      </c>
      <c r="C34" s="15" t="s">
        <v>22</v>
      </c>
      <c r="D34" s="15" t="s">
        <v>23</v>
      </c>
      <c r="E34" s="15" t="s">
        <v>22</v>
      </c>
      <c r="F34" s="15" t="s">
        <v>23</v>
      </c>
      <c r="G34" s="15" t="s">
        <v>22</v>
      </c>
      <c r="H34" s="15" t="s">
        <v>24</v>
      </c>
      <c r="I34" s="15" t="s">
        <v>23</v>
      </c>
      <c r="J34" s="15" t="s">
        <v>25</v>
      </c>
      <c r="K34" s="15" t="s">
        <v>25</v>
      </c>
      <c r="L34" s="15" t="s">
        <v>25</v>
      </c>
      <c r="M34" s="13"/>
      <c r="N34" s="13">
        <f t="shared" si="12"/>
        <v>3</v>
      </c>
      <c r="O34" s="13">
        <f t="shared" si="13"/>
        <v>3</v>
      </c>
      <c r="P34" s="13">
        <f t="shared" si="14"/>
        <v>3</v>
      </c>
      <c r="Q34" s="13">
        <f t="shared" si="15"/>
        <v>1</v>
      </c>
    </row>
    <row r="35" spans="1:17">
      <c r="A35" s="8" t="s">
        <v>75</v>
      </c>
      <c r="B35" s="8">
        <v>60</v>
      </c>
      <c r="C35" s="16" t="s">
        <v>25</v>
      </c>
      <c r="D35" s="16" t="s">
        <v>22</v>
      </c>
      <c r="E35" s="16" t="s">
        <v>22</v>
      </c>
      <c r="F35" s="16" t="s">
        <v>23</v>
      </c>
      <c r="G35" s="16" t="s">
        <v>22</v>
      </c>
      <c r="H35" s="16" t="s">
        <v>24</v>
      </c>
      <c r="I35" s="16" t="s">
        <v>23</v>
      </c>
      <c r="J35" s="16" t="s">
        <v>23</v>
      </c>
      <c r="K35" s="16" t="s">
        <v>25</v>
      </c>
      <c r="L35" s="16" t="s">
        <v>25</v>
      </c>
      <c r="M35" s="16"/>
      <c r="N35" s="16">
        <f t="shared" si="12"/>
        <v>3</v>
      </c>
      <c r="O35" s="16">
        <f t="shared" si="13"/>
        <v>3</v>
      </c>
      <c r="P35" s="16">
        <f t="shared" si="14"/>
        <v>3</v>
      </c>
      <c r="Q35" s="16">
        <f t="shared" si="15"/>
        <v>1</v>
      </c>
    </row>
    <row r="36" spans="1:17">
      <c r="A36" s="4"/>
      <c r="B36" s="4">
        <v>30</v>
      </c>
      <c r="C36" s="15" t="s">
        <v>22</v>
      </c>
      <c r="D36" s="15" t="s">
        <v>25</v>
      </c>
      <c r="E36" s="15" t="s">
        <v>22</v>
      </c>
      <c r="F36" s="15" t="s">
        <v>23</v>
      </c>
      <c r="G36" s="15" t="s">
        <v>22</v>
      </c>
      <c r="H36" s="15" t="s">
        <v>24</v>
      </c>
      <c r="I36" s="15" t="s">
        <v>23</v>
      </c>
      <c r="J36" s="15" t="s">
        <v>23</v>
      </c>
      <c r="K36" s="15" t="s">
        <v>25</v>
      </c>
      <c r="L36" s="15" t="s">
        <v>25</v>
      </c>
      <c r="M36" s="15"/>
      <c r="N36" s="15">
        <f t="shared" si="12"/>
        <v>3</v>
      </c>
      <c r="O36" s="15">
        <f t="shared" si="13"/>
        <v>3</v>
      </c>
      <c r="P36" s="15">
        <f t="shared" si="14"/>
        <v>3</v>
      </c>
      <c r="Q36" s="15">
        <f t="shared" si="15"/>
        <v>1</v>
      </c>
    </row>
    <row r="37" spans="1:17">
      <c r="A37" s="9"/>
      <c r="B37" s="9">
        <v>10</v>
      </c>
      <c r="C37" s="17" t="s">
        <v>22</v>
      </c>
      <c r="D37" s="17" t="s">
        <v>23</v>
      </c>
      <c r="E37" s="17" t="s">
        <v>22</v>
      </c>
      <c r="F37" s="17" t="s">
        <v>25</v>
      </c>
      <c r="G37" s="17" t="s">
        <v>22</v>
      </c>
      <c r="H37" s="17" t="s">
        <v>24</v>
      </c>
      <c r="I37" s="17" t="s">
        <v>23</v>
      </c>
      <c r="J37" s="17" t="s">
        <v>23</v>
      </c>
      <c r="K37" s="17" t="s">
        <v>25</v>
      </c>
      <c r="L37" s="17" t="s">
        <v>25</v>
      </c>
      <c r="M37" s="17"/>
      <c r="N37" s="17">
        <f t="shared" si="12"/>
        <v>3</v>
      </c>
      <c r="O37" s="17">
        <f t="shared" si="13"/>
        <v>3</v>
      </c>
      <c r="P37" s="17">
        <f t="shared" si="14"/>
        <v>3</v>
      </c>
      <c r="Q37" s="17">
        <f t="shared" si="15"/>
        <v>1</v>
      </c>
    </row>
    <row r="38" spans="1:17">
      <c r="A38" s="1" t="s">
        <v>76</v>
      </c>
      <c r="B38" s="1">
        <v>60</v>
      </c>
      <c r="C38" s="15" t="s">
        <v>22</v>
      </c>
      <c r="D38" s="15" t="s">
        <v>25</v>
      </c>
      <c r="E38" s="15" t="s">
        <v>22</v>
      </c>
      <c r="F38" s="15" t="s">
        <v>23</v>
      </c>
      <c r="G38" s="15" t="s">
        <v>22</v>
      </c>
      <c r="H38" s="15" t="s">
        <v>24</v>
      </c>
      <c r="I38" s="15" t="s">
        <v>23</v>
      </c>
      <c r="J38" s="15" t="s">
        <v>25</v>
      </c>
      <c r="K38" s="15" t="s">
        <v>23</v>
      </c>
      <c r="L38" s="15" t="s">
        <v>25</v>
      </c>
      <c r="M38" s="13"/>
      <c r="N38" s="13">
        <f t="shared" si="12"/>
        <v>3</v>
      </c>
      <c r="O38" s="13">
        <f t="shared" si="13"/>
        <v>3</v>
      </c>
      <c r="P38" s="13">
        <f t="shared" si="14"/>
        <v>3</v>
      </c>
      <c r="Q38" s="13">
        <f t="shared" si="15"/>
        <v>1</v>
      </c>
    </row>
    <row r="39" spans="1:17">
      <c r="A39" s="1"/>
      <c r="B39" s="1">
        <v>30</v>
      </c>
      <c r="C39" s="15" t="s">
        <v>25</v>
      </c>
      <c r="D39" s="15" t="s">
        <v>22</v>
      </c>
      <c r="E39" s="15" t="s">
        <v>22</v>
      </c>
      <c r="F39" s="15" t="s">
        <v>23</v>
      </c>
      <c r="G39" s="15" t="s">
        <v>22</v>
      </c>
      <c r="H39" s="15" t="s">
        <v>24</v>
      </c>
      <c r="I39" s="15" t="s">
        <v>23</v>
      </c>
      <c r="J39" s="15" t="s">
        <v>23</v>
      </c>
      <c r="K39" s="15" t="s">
        <v>25</v>
      </c>
      <c r="L39" s="15" t="s">
        <v>25</v>
      </c>
      <c r="M39" s="13"/>
      <c r="N39" s="13">
        <f t="shared" si="12"/>
        <v>3</v>
      </c>
      <c r="O39" s="13">
        <f t="shared" si="13"/>
        <v>3</v>
      </c>
      <c r="P39" s="13">
        <f t="shared" si="14"/>
        <v>3</v>
      </c>
      <c r="Q39" s="13">
        <f t="shared" si="15"/>
        <v>1</v>
      </c>
    </row>
    <row r="40" spans="1:17" ht="13.5" thickBot="1">
      <c r="A40" s="6"/>
      <c r="B40" s="6">
        <v>10</v>
      </c>
      <c r="C40" s="18" t="s">
        <v>22</v>
      </c>
      <c r="D40" s="18" t="s">
        <v>23</v>
      </c>
      <c r="E40" s="18" t="s">
        <v>22</v>
      </c>
      <c r="F40" s="18" t="s">
        <v>23</v>
      </c>
      <c r="G40" s="18" t="s">
        <v>22</v>
      </c>
      <c r="H40" s="18" t="s">
        <v>24</v>
      </c>
      <c r="I40" s="18" t="s">
        <v>23</v>
      </c>
      <c r="J40" s="18" t="s">
        <v>25</v>
      </c>
      <c r="K40" s="18" t="s">
        <v>25</v>
      </c>
      <c r="L40" s="18" t="s">
        <v>25</v>
      </c>
      <c r="M40" s="18"/>
      <c r="N40" s="18">
        <f t="shared" si="12"/>
        <v>3</v>
      </c>
      <c r="O40" s="18">
        <f t="shared" si="13"/>
        <v>3</v>
      </c>
      <c r="P40" s="18">
        <f t="shared" si="14"/>
        <v>3</v>
      </c>
      <c r="Q40" s="18">
        <f t="shared" si="15"/>
        <v>1</v>
      </c>
    </row>
    <row r="41" spans="1:17" s="12" customFormat="1" ht="13.5" thickBot="1">
      <c r="A41" s="11"/>
      <c r="B41" s="1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 t="s">
        <v>26</v>
      </c>
      <c r="O41" s="19" t="s">
        <v>27</v>
      </c>
      <c r="P41" s="19" t="s">
        <v>29</v>
      </c>
      <c r="Q41" s="19" t="s">
        <v>28</v>
      </c>
    </row>
    <row r="42" spans="1:17">
      <c r="A42" s="1" t="s">
        <v>74</v>
      </c>
      <c r="B42" s="1">
        <v>60</v>
      </c>
      <c r="C42" s="14" t="s">
        <v>26</v>
      </c>
      <c r="D42" s="14" t="s">
        <v>27</v>
      </c>
      <c r="E42" s="14" t="s">
        <v>26</v>
      </c>
      <c r="F42" s="14" t="s">
        <v>27</v>
      </c>
      <c r="G42" s="14" t="s">
        <v>26</v>
      </c>
      <c r="H42" s="14" t="s">
        <v>28</v>
      </c>
      <c r="I42" s="14" t="s">
        <v>27</v>
      </c>
      <c r="J42" s="14" t="s">
        <v>29</v>
      </c>
      <c r="K42" s="14" t="s">
        <v>29</v>
      </c>
      <c r="L42" s="14" t="s">
        <v>29</v>
      </c>
      <c r="M42" s="13"/>
      <c r="N42" s="15">
        <f>COUNTIF($C42:$L42,"BOF")</f>
        <v>3</v>
      </c>
      <c r="O42" s="15">
        <f>COUNTIF($C42:$L42,"HAZE")</f>
        <v>3</v>
      </c>
      <c r="P42" s="15">
        <f>COUNTIF($C42:$L42,"BRAWLER")</f>
        <v>3</v>
      </c>
      <c r="Q42" s="15">
        <f>COUNTIF($C42:$L42,"SEF")</f>
        <v>1</v>
      </c>
    </row>
    <row r="43" spans="1:17">
      <c r="A43" s="1"/>
      <c r="B43" s="1">
        <v>30</v>
      </c>
      <c r="C43" s="15" t="s">
        <v>26</v>
      </c>
      <c r="D43" s="15" t="s">
        <v>27</v>
      </c>
      <c r="E43" s="15" t="s">
        <v>26</v>
      </c>
      <c r="F43" s="15" t="s">
        <v>27</v>
      </c>
      <c r="G43" s="15" t="s">
        <v>26</v>
      </c>
      <c r="H43" s="15" t="s">
        <v>28</v>
      </c>
      <c r="I43" s="15" t="s">
        <v>27</v>
      </c>
      <c r="J43" s="15" t="s">
        <v>29</v>
      </c>
      <c r="K43" s="15" t="s">
        <v>29</v>
      </c>
      <c r="L43" s="15" t="s">
        <v>29</v>
      </c>
      <c r="M43" s="13"/>
      <c r="N43" s="13">
        <f t="shared" ref="N43:N50" si="16">COUNTIF($C43:$L43,"BOF")</f>
        <v>3</v>
      </c>
      <c r="O43" s="13">
        <f t="shared" ref="O43:O50" si="17">COUNTIF($C43:$L43,"HAZE")</f>
        <v>3</v>
      </c>
      <c r="P43" s="13">
        <f t="shared" ref="P43:P50" si="18">COUNTIF($C43:$L43,"BRAWLER")</f>
        <v>3</v>
      </c>
      <c r="Q43" s="13">
        <f t="shared" ref="Q43:Q50" si="19">COUNTIF($C43:$L43,"SEF")</f>
        <v>1</v>
      </c>
    </row>
    <row r="44" spans="1:17">
      <c r="A44" s="1"/>
      <c r="B44" s="1">
        <v>10</v>
      </c>
      <c r="C44" s="15" t="s">
        <v>26</v>
      </c>
      <c r="D44" s="15" t="s">
        <v>27</v>
      </c>
      <c r="E44" s="15" t="s">
        <v>29</v>
      </c>
      <c r="F44" s="15" t="s">
        <v>29</v>
      </c>
      <c r="G44" s="15" t="s">
        <v>29</v>
      </c>
      <c r="H44" s="15" t="s">
        <v>28</v>
      </c>
      <c r="I44" s="15" t="s">
        <v>26</v>
      </c>
      <c r="J44" s="15" t="s">
        <v>27</v>
      </c>
      <c r="K44" s="15" t="s">
        <v>26</v>
      </c>
      <c r="L44" s="15" t="s">
        <v>27</v>
      </c>
      <c r="M44" s="13"/>
      <c r="N44" s="13">
        <f t="shared" si="16"/>
        <v>3</v>
      </c>
      <c r="O44" s="13">
        <f t="shared" si="17"/>
        <v>3</v>
      </c>
      <c r="P44" s="13">
        <f t="shared" si="18"/>
        <v>3</v>
      </c>
      <c r="Q44" s="13">
        <f t="shared" si="19"/>
        <v>1</v>
      </c>
    </row>
    <row r="45" spans="1:17">
      <c r="A45" s="8" t="s">
        <v>75</v>
      </c>
      <c r="B45" s="8">
        <v>60</v>
      </c>
      <c r="C45" s="16" t="s">
        <v>26</v>
      </c>
      <c r="D45" s="16" t="s">
        <v>27</v>
      </c>
      <c r="E45" s="16" t="s">
        <v>26</v>
      </c>
      <c r="F45" s="16" t="s">
        <v>27</v>
      </c>
      <c r="G45" s="16" t="s">
        <v>26</v>
      </c>
      <c r="H45" s="16" t="s">
        <v>28</v>
      </c>
      <c r="I45" s="16" t="s">
        <v>27</v>
      </c>
      <c r="J45" s="16" t="s">
        <v>29</v>
      </c>
      <c r="K45" s="16" t="s">
        <v>29</v>
      </c>
      <c r="L45" s="16" t="s">
        <v>29</v>
      </c>
      <c r="M45" s="16"/>
      <c r="N45" s="16">
        <f t="shared" si="16"/>
        <v>3</v>
      </c>
      <c r="O45" s="16">
        <f t="shared" si="17"/>
        <v>3</v>
      </c>
      <c r="P45" s="16">
        <f t="shared" si="18"/>
        <v>3</v>
      </c>
      <c r="Q45" s="16">
        <f t="shared" si="19"/>
        <v>1</v>
      </c>
    </row>
    <row r="46" spans="1:17">
      <c r="A46" s="4"/>
      <c r="B46" s="4">
        <v>30</v>
      </c>
      <c r="C46" s="15" t="s">
        <v>26</v>
      </c>
      <c r="D46" s="15" t="s">
        <v>27</v>
      </c>
      <c r="E46" s="15" t="s">
        <v>26</v>
      </c>
      <c r="F46" s="15" t="s">
        <v>27</v>
      </c>
      <c r="G46" s="15" t="s">
        <v>26</v>
      </c>
      <c r="H46" s="15" t="s">
        <v>28</v>
      </c>
      <c r="I46" s="15" t="s">
        <v>27</v>
      </c>
      <c r="J46" s="15" t="s">
        <v>29</v>
      </c>
      <c r="K46" s="15" t="s">
        <v>29</v>
      </c>
      <c r="L46" s="15" t="s">
        <v>29</v>
      </c>
      <c r="M46" s="15"/>
      <c r="N46" s="15">
        <f t="shared" si="16"/>
        <v>3</v>
      </c>
      <c r="O46" s="15">
        <f t="shared" si="17"/>
        <v>3</v>
      </c>
      <c r="P46" s="15">
        <f t="shared" si="18"/>
        <v>3</v>
      </c>
      <c r="Q46" s="15">
        <f t="shared" si="19"/>
        <v>1</v>
      </c>
    </row>
    <row r="47" spans="1:17">
      <c r="A47" s="9"/>
      <c r="B47" s="9">
        <v>10</v>
      </c>
      <c r="C47" s="17" t="s">
        <v>26</v>
      </c>
      <c r="D47" s="17" t="s">
        <v>27</v>
      </c>
      <c r="E47" s="17" t="s">
        <v>29</v>
      </c>
      <c r="F47" s="17" t="s">
        <v>29</v>
      </c>
      <c r="G47" s="17" t="s">
        <v>29</v>
      </c>
      <c r="H47" s="17" t="s">
        <v>28</v>
      </c>
      <c r="I47" s="17" t="s">
        <v>26</v>
      </c>
      <c r="J47" s="17" t="s">
        <v>27</v>
      </c>
      <c r="K47" s="17" t="s">
        <v>26</v>
      </c>
      <c r="L47" s="17" t="s">
        <v>27</v>
      </c>
      <c r="M47" s="17"/>
      <c r="N47" s="17">
        <f t="shared" si="16"/>
        <v>3</v>
      </c>
      <c r="O47" s="17">
        <f t="shared" si="17"/>
        <v>3</v>
      </c>
      <c r="P47" s="17">
        <f t="shared" si="18"/>
        <v>3</v>
      </c>
      <c r="Q47" s="17">
        <f t="shared" si="19"/>
        <v>1</v>
      </c>
    </row>
    <row r="48" spans="1:17">
      <c r="A48" s="1" t="s">
        <v>76</v>
      </c>
      <c r="B48" s="1">
        <v>60</v>
      </c>
      <c r="C48" s="15" t="s">
        <v>26</v>
      </c>
      <c r="D48" s="15" t="s">
        <v>27</v>
      </c>
      <c r="E48" s="15" t="s">
        <v>26</v>
      </c>
      <c r="F48" s="15" t="s">
        <v>27</v>
      </c>
      <c r="G48" s="15" t="s">
        <v>26</v>
      </c>
      <c r="H48" s="15" t="s">
        <v>28</v>
      </c>
      <c r="I48" s="15" t="s">
        <v>27</v>
      </c>
      <c r="J48" s="15" t="s">
        <v>29</v>
      </c>
      <c r="K48" s="15" t="s">
        <v>29</v>
      </c>
      <c r="L48" s="15" t="s">
        <v>29</v>
      </c>
      <c r="M48" s="13"/>
      <c r="N48" s="13">
        <f t="shared" si="16"/>
        <v>3</v>
      </c>
      <c r="O48" s="13">
        <f t="shared" si="17"/>
        <v>3</v>
      </c>
      <c r="P48" s="13">
        <f t="shared" si="18"/>
        <v>3</v>
      </c>
      <c r="Q48" s="13">
        <f t="shared" si="19"/>
        <v>1</v>
      </c>
    </row>
    <row r="49" spans="1:17">
      <c r="A49" s="1"/>
      <c r="B49" s="1">
        <v>30</v>
      </c>
      <c r="C49" s="15" t="s">
        <v>26</v>
      </c>
      <c r="D49" s="15" t="s">
        <v>27</v>
      </c>
      <c r="E49" s="15" t="s">
        <v>26</v>
      </c>
      <c r="F49" s="15" t="s">
        <v>27</v>
      </c>
      <c r="G49" s="15" t="s">
        <v>26</v>
      </c>
      <c r="H49" s="15" t="s">
        <v>28</v>
      </c>
      <c r="I49" s="15" t="s">
        <v>27</v>
      </c>
      <c r="J49" s="15" t="s">
        <v>29</v>
      </c>
      <c r="K49" s="15" t="s">
        <v>29</v>
      </c>
      <c r="L49" s="15" t="s">
        <v>29</v>
      </c>
      <c r="M49" s="13"/>
      <c r="N49" s="13">
        <f t="shared" si="16"/>
        <v>3</v>
      </c>
      <c r="O49" s="13">
        <f t="shared" si="17"/>
        <v>3</v>
      </c>
      <c r="P49" s="13">
        <f t="shared" si="18"/>
        <v>3</v>
      </c>
      <c r="Q49" s="13">
        <f t="shared" si="19"/>
        <v>1</v>
      </c>
    </row>
    <row r="50" spans="1:17" ht="13.5" thickBot="1">
      <c r="A50" s="6"/>
      <c r="B50" s="6">
        <v>10</v>
      </c>
      <c r="C50" s="18" t="s">
        <v>26</v>
      </c>
      <c r="D50" s="18" t="s">
        <v>27</v>
      </c>
      <c r="E50" s="18" t="s">
        <v>29</v>
      </c>
      <c r="F50" s="18" t="s">
        <v>29</v>
      </c>
      <c r="G50" s="18" t="s">
        <v>29</v>
      </c>
      <c r="H50" s="18" t="s">
        <v>28</v>
      </c>
      <c r="I50" s="18" t="s">
        <v>26</v>
      </c>
      <c r="J50" s="18" t="s">
        <v>27</v>
      </c>
      <c r="K50" s="18" t="s">
        <v>26</v>
      </c>
      <c r="L50" s="18" t="s">
        <v>27</v>
      </c>
      <c r="M50" s="18"/>
      <c r="N50" s="18">
        <f t="shared" si="16"/>
        <v>3</v>
      </c>
      <c r="O50" s="18">
        <f t="shared" si="17"/>
        <v>3</v>
      </c>
      <c r="P50" s="18">
        <f t="shared" si="18"/>
        <v>3</v>
      </c>
      <c r="Q50" s="18">
        <f t="shared" si="19"/>
        <v>1</v>
      </c>
    </row>
    <row r="51" spans="1:17" s="12" customFormat="1" ht="13.5" thickBot="1">
      <c r="A51" s="11"/>
      <c r="B51" s="1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 t="s">
        <v>31</v>
      </c>
      <c r="O51" s="19" t="s">
        <v>30</v>
      </c>
      <c r="P51" s="19" t="s">
        <v>33</v>
      </c>
      <c r="Q51" s="19" t="s">
        <v>32</v>
      </c>
    </row>
    <row r="52" spans="1:17">
      <c r="A52" s="1" t="s">
        <v>74</v>
      </c>
      <c r="B52" s="1">
        <v>60</v>
      </c>
      <c r="C52" s="14" t="s">
        <v>31</v>
      </c>
      <c r="D52" s="14" t="s">
        <v>33</v>
      </c>
      <c r="E52" s="14" t="s">
        <v>31</v>
      </c>
      <c r="F52" s="14" t="s">
        <v>33</v>
      </c>
      <c r="G52" s="14" t="s">
        <v>31</v>
      </c>
      <c r="H52" s="14" t="s">
        <v>32</v>
      </c>
      <c r="I52" s="14" t="s">
        <v>33</v>
      </c>
      <c r="J52" s="14" t="s">
        <v>30</v>
      </c>
      <c r="K52" s="14" t="s">
        <v>30</v>
      </c>
      <c r="L52" s="14" t="s">
        <v>30</v>
      </c>
      <c r="M52" s="13"/>
      <c r="N52" s="15">
        <f>COUNTIF($C52:$L52,"POCKETFACTORY")</f>
        <v>3</v>
      </c>
      <c r="O52" s="15">
        <f>COUNTIF($C52:$L52,"ROCKETS")</f>
        <v>3</v>
      </c>
      <c r="P52" s="15">
        <f>COUNTIF($C52:$L52,"UPGRADE")</f>
        <v>3</v>
      </c>
      <c r="Q52" s="15">
        <f>COUNTIF($C52:$L52,"ROBOGOBLIN")</f>
        <v>1</v>
      </c>
    </row>
    <row r="53" spans="1:17">
      <c r="A53" s="1"/>
      <c r="B53" s="1">
        <v>30</v>
      </c>
      <c r="C53" s="15" t="s">
        <v>30</v>
      </c>
      <c r="D53" s="15" t="s">
        <v>33</v>
      </c>
      <c r="E53" s="15" t="s">
        <v>30</v>
      </c>
      <c r="F53" s="15" t="s">
        <v>33</v>
      </c>
      <c r="G53" s="15" t="s">
        <v>30</v>
      </c>
      <c r="H53" s="15" t="s">
        <v>32</v>
      </c>
      <c r="I53" s="15" t="s">
        <v>33</v>
      </c>
      <c r="J53" s="15" t="s">
        <v>31</v>
      </c>
      <c r="K53" s="15" t="s">
        <v>31</v>
      </c>
      <c r="L53" s="15" t="s">
        <v>31</v>
      </c>
      <c r="M53" s="13"/>
      <c r="N53" s="15">
        <f t="shared" ref="N53:N60" si="20">COUNTIF($C53:$L53,"POCKETFACTORY")</f>
        <v>3</v>
      </c>
      <c r="O53" s="15">
        <f t="shared" ref="O53:O60" si="21">COUNTIF($C53:$L53,"ROCKETS")</f>
        <v>3</v>
      </c>
      <c r="P53" s="15">
        <f t="shared" ref="P53:P60" si="22">COUNTIF($C53:$L53,"UPGRADE")</f>
        <v>3</v>
      </c>
      <c r="Q53" s="15">
        <f t="shared" ref="Q53:Q60" si="23">COUNTIF($C53:$L53,"ROBOGOBLIN")</f>
        <v>1</v>
      </c>
    </row>
    <row r="54" spans="1:17">
      <c r="A54" s="1"/>
      <c r="B54" s="1">
        <v>10</v>
      </c>
      <c r="C54" s="15" t="s">
        <v>30</v>
      </c>
      <c r="D54" s="15" t="s">
        <v>31</v>
      </c>
      <c r="E54" s="15" t="s">
        <v>30</v>
      </c>
      <c r="F54" s="15" t="s">
        <v>31</v>
      </c>
      <c r="G54" s="15" t="s">
        <v>30</v>
      </c>
      <c r="H54" s="15" t="s">
        <v>32</v>
      </c>
      <c r="I54" s="15" t="s">
        <v>31</v>
      </c>
      <c r="J54" s="15" t="s">
        <v>33</v>
      </c>
      <c r="K54" s="15" t="s">
        <v>33</v>
      </c>
      <c r="L54" s="15" t="s">
        <v>33</v>
      </c>
      <c r="M54" s="13"/>
      <c r="N54" s="15">
        <f t="shared" si="20"/>
        <v>3</v>
      </c>
      <c r="O54" s="15">
        <f t="shared" si="21"/>
        <v>3</v>
      </c>
      <c r="P54" s="15">
        <f t="shared" si="22"/>
        <v>3</v>
      </c>
      <c r="Q54" s="15">
        <f t="shared" si="23"/>
        <v>1</v>
      </c>
    </row>
    <row r="55" spans="1:17">
      <c r="A55" s="8" t="s">
        <v>75</v>
      </c>
      <c r="B55" s="8">
        <v>60</v>
      </c>
      <c r="C55" s="16" t="s">
        <v>30</v>
      </c>
      <c r="D55" s="16" t="s">
        <v>33</v>
      </c>
      <c r="E55" s="16" t="s">
        <v>30</v>
      </c>
      <c r="F55" s="16" t="s">
        <v>33</v>
      </c>
      <c r="G55" s="16" t="s">
        <v>30</v>
      </c>
      <c r="H55" s="16" t="s">
        <v>32</v>
      </c>
      <c r="I55" s="16" t="s">
        <v>33</v>
      </c>
      <c r="J55" s="16" t="s">
        <v>31</v>
      </c>
      <c r="K55" s="16" t="s">
        <v>31</v>
      </c>
      <c r="L55" s="16" t="s">
        <v>31</v>
      </c>
      <c r="M55" s="16"/>
      <c r="N55" s="16">
        <f t="shared" si="20"/>
        <v>3</v>
      </c>
      <c r="O55" s="16">
        <f t="shared" si="21"/>
        <v>3</v>
      </c>
      <c r="P55" s="16">
        <f t="shared" si="22"/>
        <v>3</v>
      </c>
      <c r="Q55" s="16">
        <f t="shared" si="23"/>
        <v>1</v>
      </c>
    </row>
    <row r="56" spans="1:17">
      <c r="A56" s="4"/>
      <c r="B56" s="4">
        <v>30</v>
      </c>
      <c r="C56" s="15" t="s">
        <v>30</v>
      </c>
      <c r="D56" s="15" t="s">
        <v>31</v>
      </c>
      <c r="E56" s="15" t="s">
        <v>30</v>
      </c>
      <c r="F56" s="15" t="s">
        <v>31</v>
      </c>
      <c r="G56" s="15" t="s">
        <v>30</v>
      </c>
      <c r="H56" s="15" t="s">
        <v>32</v>
      </c>
      <c r="I56" s="15" t="s">
        <v>31</v>
      </c>
      <c r="J56" s="15" t="s">
        <v>33</v>
      </c>
      <c r="K56" s="15" t="s">
        <v>33</v>
      </c>
      <c r="L56" s="15" t="s">
        <v>33</v>
      </c>
      <c r="M56" s="15"/>
      <c r="N56" s="15">
        <f t="shared" si="20"/>
        <v>3</v>
      </c>
      <c r="O56" s="15">
        <f t="shared" si="21"/>
        <v>3</v>
      </c>
      <c r="P56" s="15">
        <f t="shared" si="22"/>
        <v>3</v>
      </c>
      <c r="Q56" s="15">
        <f t="shared" si="23"/>
        <v>1</v>
      </c>
    </row>
    <row r="57" spans="1:17">
      <c r="A57" s="9"/>
      <c r="B57" s="9">
        <v>10</v>
      </c>
      <c r="C57" s="17" t="s">
        <v>30</v>
      </c>
      <c r="D57" s="17" t="s">
        <v>31</v>
      </c>
      <c r="E57" s="17" t="s">
        <v>30</v>
      </c>
      <c r="F57" s="17" t="s">
        <v>33</v>
      </c>
      <c r="G57" s="17" t="s">
        <v>30</v>
      </c>
      <c r="H57" s="17" t="s">
        <v>32</v>
      </c>
      <c r="I57" s="17" t="s">
        <v>33</v>
      </c>
      <c r="J57" s="17" t="s">
        <v>33</v>
      </c>
      <c r="K57" s="17" t="s">
        <v>31</v>
      </c>
      <c r="L57" s="17" t="s">
        <v>31</v>
      </c>
      <c r="M57" s="17"/>
      <c r="N57" s="17">
        <f t="shared" si="20"/>
        <v>3</v>
      </c>
      <c r="O57" s="17">
        <f t="shared" si="21"/>
        <v>3</v>
      </c>
      <c r="P57" s="17">
        <f t="shared" si="22"/>
        <v>3</v>
      </c>
      <c r="Q57" s="17">
        <f t="shared" si="23"/>
        <v>1</v>
      </c>
    </row>
    <row r="58" spans="1:17">
      <c r="A58" s="1" t="s">
        <v>76</v>
      </c>
      <c r="B58" s="1">
        <v>60</v>
      </c>
      <c r="C58" s="15" t="s">
        <v>30</v>
      </c>
      <c r="D58" s="15" t="s">
        <v>33</v>
      </c>
      <c r="E58" s="15" t="s">
        <v>30</v>
      </c>
      <c r="F58" s="15" t="s">
        <v>33</v>
      </c>
      <c r="G58" s="15" t="s">
        <v>30</v>
      </c>
      <c r="H58" s="15" t="s">
        <v>32</v>
      </c>
      <c r="I58" s="15" t="s">
        <v>33</v>
      </c>
      <c r="J58" s="15" t="s">
        <v>31</v>
      </c>
      <c r="K58" s="15" t="s">
        <v>31</v>
      </c>
      <c r="L58" s="15" t="s">
        <v>31</v>
      </c>
      <c r="M58" s="13"/>
      <c r="N58" s="15">
        <f t="shared" si="20"/>
        <v>3</v>
      </c>
      <c r="O58" s="15">
        <f t="shared" si="21"/>
        <v>3</v>
      </c>
      <c r="P58" s="15">
        <f t="shared" si="22"/>
        <v>3</v>
      </c>
      <c r="Q58" s="15">
        <f t="shared" si="23"/>
        <v>1</v>
      </c>
    </row>
    <row r="59" spans="1:17">
      <c r="A59" s="1"/>
      <c r="B59" s="1">
        <v>30</v>
      </c>
      <c r="C59" s="15" t="s">
        <v>30</v>
      </c>
      <c r="D59" s="15" t="s">
        <v>31</v>
      </c>
      <c r="E59" s="15" t="s">
        <v>30</v>
      </c>
      <c r="F59" s="15" t="s">
        <v>31</v>
      </c>
      <c r="G59" s="15" t="s">
        <v>30</v>
      </c>
      <c r="H59" s="15" t="s">
        <v>32</v>
      </c>
      <c r="I59" s="15" t="s">
        <v>31</v>
      </c>
      <c r="J59" s="15" t="s">
        <v>33</v>
      </c>
      <c r="K59" s="15" t="s">
        <v>33</v>
      </c>
      <c r="L59" s="15" t="s">
        <v>33</v>
      </c>
      <c r="M59" s="13"/>
      <c r="N59" s="15">
        <f t="shared" si="20"/>
        <v>3</v>
      </c>
      <c r="O59" s="15">
        <f t="shared" si="21"/>
        <v>3</v>
      </c>
      <c r="P59" s="15">
        <f t="shared" si="22"/>
        <v>3</v>
      </c>
      <c r="Q59" s="15">
        <f t="shared" si="23"/>
        <v>1</v>
      </c>
    </row>
    <row r="60" spans="1:17" ht="13.5" thickBot="1">
      <c r="A60" s="1"/>
      <c r="B60" s="1">
        <v>10</v>
      </c>
      <c r="C60" s="18" t="s">
        <v>30</v>
      </c>
      <c r="D60" s="18" t="s">
        <v>31</v>
      </c>
      <c r="E60" s="18" t="s">
        <v>30</v>
      </c>
      <c r="F60" s="18" t="s">
        <v>33</v>
      </c>
      <c r="G60" s="18" t="s">
        <v>30</v>
      </c>
      <c r="H60" s="18" t="s">
        <v>32</v>
      </c>
      <c r="I60" s="18" t="s">
        <v>33</v>
      </c>
      <c r="J60" s="18" t="s">
        <v>33</v>
      </c>
      <c r="K60" s="18" t="s">
        <v>31</v>
      </c>
      <c r="L60" s="18" t="s">
        <v>31</v>
      </c>
      <c r="M60" s="13"/>
      <c r="N60" s="15">
        <f t="shared" si="20"/>
        <v>3</v>
      </c>
      <c r="O60" s="15">
        <f t="shared" si="21"/>
        <v>3</v>
      </c>
      <c r="P60" s="15">
        <f t="shared" si="22"/>
        <v>3</v>
      </c>
      <c r="Q60" s="15">
        <f t="shared" si="23"/>
        <v>1</v>
      </c>
    </row>
    <row r="61" spans="1:17" s="12" customFormat="1" ht="13.5" thickBot="1">
      <c r="A61" s="11"/>
      <c r="B61" s="1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 t="s">
        <v>37</v>
      </c>
      <c r="O61" s="19" t="s">
        <v>34</v>
      </c>
      <c r="P61" s="19" t="s">
        <v>35</v>
      </c>
      <c r="Q61" s="19" t="s">
        <v>36</v>
      </c>
    </row>
    <row r="62" spans="1:17">
      <c r="A62" s="2" t="s">
        <v>74</v>
      </c>
      <c r="B62" s="2">
        <v>60</v>
      </c>
      <c r="C62" s="14" t="s">
        <v>34</v>
      </c>
      <c r="D62" s="14" t="s">
        <v>35</v>
      </c>
      <c r="E62" s="14" t="s">
        <v>34</v>
      </c>
      <c r="F62" s="14" t="s">
        <v>35</v>
      </c>
      <c r="G62" s="14" t="s">
        <v>34</v>
      </c>
      <c r="H62" s="14" t="s">
        <v>36</v>
      </c>
      <c r="I62" s="14" t="s">
        <v>35</v>
      </c>
      <c r="J62" s="14" t="s">
        <v>37</v>
      </c>
      <c r="K62" s="14" t="s">
        <v>37</v>
      </c>
      <c r="L62" s="14" t="s">
        <v>37</v>
      </c>
      <c r="M62" s="15"/>
      <c r="N62" s="15">
        <f>COUNTIF($C62:$L62,"SOUL_BURN")</f>
        <v>3</v>
      </c>
      <c r="O62" s="15">
        <f>COUNTIF($C62:$L62,"SUMMON_LAVASPAWN")</f>
        <v>3</v>
      </c>
      <c r="P62" s="15">
        <f>COUNTIF($C62:$L62,"INCINERATE")</f>
        <v>3</v>
      </c>
      <c r="Q62" s="15">
        <f>COUNTIF($C62:$L62,"VOLCANO")</f>
        <v>1</v>
      </c>
    </row>
    <row r="63" spans="1:17">
      <c r="A63" s="4"/>
      <c r="B63" s="4">
        <v>30</v>
      </c>
      <c r="C63" s="15" t="s">
        <v>34</v>
      </c>
      <c r="D63" s="15" t="s">
        <v>37</v>
      </c>
      <c r="E63" s="15" t="s">
        <v>34</v>
      </c>
      <c r="F63" s="15" t="s">
        <v>35</v>
      </c>
      <c r="G63" s="15" t="s">
        <v>34</v>
      </c>
      <c r="H63" s="15" t="s">
        <v>36</v>
      </c>
      <c r="I63" s="15" t="s">
        <v>35</v>
      </c>
      <c r="J63" s="15" t="s">
        <v>35</v>
      </c>
      <c r="K63" s="15" t="s">
        <v>37</v>
      </c>
      <c r="L63" s="15" t="s">
        <v>37</v>
      </c>
      <c r="M63" s="15"/>
      <c r="N63" s="15">
        <f t="shared" ref="N63:N70" si="24">COUNTIF($C63:$L63,"SOUL_BURN")</f>
        <v>3</v>
      </c>
      <c r="O63" s="15">
        <f t="shared" ref="O63:O70" si="25">COUNTIF($C63:$L63,"SUMMON_LAVASPAWN")</f>
        <v>3</v>
      </c>
      <c r="P63" s="15">
        <f t="shared" ref="P63:P70" si="26">COUNTIF($C63:$L63,"INCINERATE")</f>
        <v>3</v>
      </c>
      <c r="Q63" s="15">
        <f t="shared" ref="Q63:Q70" si="27">COUNTIF($C63:$L63,"VOLCANO")</f>
        <v>1</v>
      </c>
    </row>
    <row r="64" spans="1:17">
      <c r="A64" s="4"/>
      <c r="B64" s="4">
        <v>10</v>
      </c>
      <c r="C64" s="15" t="s">
        <v>37</v>
      </c>
      <c r="D64" s="15" t="s">
        <v>35</v>
      </c>
      <c r="E64" s="15" t="s">
        <v>37</v>
      </c>
      <c r="F64" s="15" t="s">
        <v>35</v>
      </c>
      <c r="G64" s="15" t="s">
        <v>37</v>
      </c>
      <c r="H64" s="15" t="s">
        <v>36</v>
      </c>
      <c r="I64" s="15" t="s">
        <v>35</v>
      </c>
      <c r="J64" s="15" t="s">
        <v>34</v>
      </c>
      <c r="K64" s="15" t="s">
        <v>34</v>
      </c>
      <c r="L64" s="15" t="s">
        <v>34</v>
      </c>
      <c r="M64" s="15"/>
      <c r="N64" s="15">
        <f t="shared" si="24"/>
        <v>3</v>
      </c>
      <c r="O64" s="15">
        <f t="shared" si="25"/>
        <v>3</v>
      </c>
      <c r="P64" s="15">
        <f t="shared" si="26"/>
        <v>3</v>
      </c>
      <c r="Q64" s="15">
        <f t="shared" si="27"/>
        <v>1</v>
      </c>
    </row>
    <row r="65" spans="1:17">
      <c r="A65" s="8" t="s">
        <v>75</v>
      </c>
      <c r="B65" s="8">
        <v>60</v>
      </c>
      <c r="C65" s="16" t="s">
        <v>34</v>
      </c>
      <c r="D65" s="16" t="s">
        <v>35</v>
      </c>
      <c r="E65" s="16" t="s">
        <v>34</v>
      </c>
      <c r="F65" s="16" t="s">
        <v>35</v>
      </c>
      <c r="G65" s="16" t="s">
        <v>34</v>
      </c>
      <c r="H65" s="16" t="s">
        <v>36</v>
      </c>
      <c r="I65" s="16" t="s">
        <v>35</v>
      </c>
      <c r="J65" s="16" t="s">
        <v>37</v>
      </c>
      <c r="K65" s="16" t="s">
        <v>37</v>
      </c>
      <c r="L65" s="16" t="s">
        <v>37</v>
      </c>
      <c r="M65" s="16"/>
      <c r="N65" s="16">
        <f t="shared" si="24"/>
        <v>3</v>
      </c>
      <c r="O65" s="16">
        <f t="shared" si="25"/>
        <v>3</v>
      </c>
      <c r="P65" s="16">
        <f t="shared" si="26"/>
        <v>3</v>
      </c>
      <c r="Q65" s="16">
        <f t="shared" si="27"/>
        <v>1</v>
      </c>
    </row>
    <row r="66" spans="1:17">
      <c r="A66" s="4"/>
      <c r="B66" s="4">
        <v>30</v>
      </c>
      <c r="C66" s="15" t="s">
        <v>34</v>
      </c>
      <c r="D66" s="15" t="s">
        <v>37</v>
      </c>
      <c r="E66" s="15" t="s">
        <v>34</v>
      </c>
      <c r="F66" s="15" t="s">
        <v>37</v>
      </c>
      <c r="G66" s="15" t="s">
        <v>34</v>
      </c>
      <c r="H66" s="15" t="s">
        <v>36</v>
      </c>
      <c r="I66" s="15" t="s">
        <v>37</v>
      </c>
      <c r="J66" s="15" t="s">
        <v>35</v>
      </c>
      <c r="K66" s="15" t="s">
        <v>35</v>
      </c>
      <c r="L66" s="15" t="s">
        <v>35</v>
      </c>
      <c r="M66" s="15"/>
      <c r="N66" s="15">
        <f t="shared" si="24"/>
        <v>3</v>
      </c>
      <c r="O66" s="15">
        <f t="shared" si="25"/>
        <v>3</v>
      </c>
      <c r="P66" s="15">
        <f t="shared" si="26"/>
        <v>3</v>
      </c>
      <c r="Q66" s="15">
        <f t="shared" si="27"/>
        <v>1</v>
      </c>
    </row>
    <row r="67" spans="1:17">
      <c r="A67" s="9"/>
      <c r="B67" s="9">
        <v>10</v>
      </c>
      <c r="C67" s="17" t="s">
        <v>37</v>
      </c>
      <c r="D67" s="17" t="s">
        <v>35</v>
      </c>
      <c r="E67" s="17" t="s">
        <v>37</v>
      </c>
      <c r="F67" s="17" t="s">
        <v>35</v>
      </c>
      <c r="G67" s="17" t="s">
        <v>37</v>
      </c>
      <c r="H67" s="17" t="s">
        <v>36</v>
      </c>
      <c r="I67" s="17" t="s">
        <v>35</v>
      </c>
      <c r="J67" s="17" t="s">
        <v>34</v>
      </c>
      <c r="K67" s="17" t="s">
        <v>34</v>
      </c>
      <c r="L67" s="17" t="s">
        <v>34</v>
      </c>
      <c r="M67" s="17"/>
      <c r="N67" s="17">
        <f t="shared" si="24"/>
        <v>3</v>
      </c>
      <c r="O67" s="17">
        <f t="shared" si="25"/>
        <v>3</v>
      </c>
      <c r="P67" s="17">
        <f t="shared" si="26"/>
        <v>3</v>
      </c>
      <c r="Q67" s="17">
        <f t="shared" si="27"/>
        <v>1</v>
      </c>
    </row>
    <row r="68" spans="1:17">
      <c r="A68" s="4" t="s">
        <v>76</v>
      </c>
      <c r="B68" s="4">
        <v>60</v>
      </c>
      <c r="C68" s="15" t="s">
        <v>37</v>
      </c>
      <c r="D68" s="15" t="s">
        <v>35</v>
      </c>
      <c r="E68" s="15" t="s">
        <v>37</v>
      </c>
      <c r="F68" s="15" t="s">
        <v>35</v>
      </c>
      <c r="G68" s="15" t="s">
        <v>37</v>
      </c>
      <c r="H68" s="15" t="s">
        <v>36</v>
      </c>
      <c r="I68" s="15" t="s">
        <v>35</v>
      </c>
      <c r="J68" s="15" t="s">
        <v>34</v>
      </c>
      <c r="K68" s="15" t="s">
        <v>34</v>
      </c>
      <c r="L68" s="15" t="s">
        <v>34</v>
      </c>
      <c r="M68" s="15"/>
      <c r="N68" s="15">
        <f t="shared" si="24"/>
        <v>3</v>
      </c>
      <c r="O68" s="15">
        <f t="shared" si="25"/>
        <v>3</v>
      </c>
      <c r="P68" s="15">
        <f t="shared" si="26"/>
        <v>3</v>
      </c>
      <c r="Q68" s="15">
        <f t="shared" si="27"/>
        <v>1</v>
      </c>
    </row>
    <row r="69" spans="1:17">
      <c r="A69" s="4"/>
      <c r="B69" s="4">
        <v>30</v>
      </c>
      <c r="C69" s="15" t="s">
        <v>37</v>
      </c>
      <c r="D69" s="15" t="s">
        <v>35</v>
      </c>
      <c r="E69" s="15" t="s">
        <v>37</v>
      </c>
      <c r="F69" s="15" t="s">
        <v>35</v>
      </c>
      <c r="G69" s="15" t="s">
        <v>37</v>
      </c>
      <c r="H69" s="15" t="s">
        <v>36</v>
      </c>
      <c r="I69" s="15" t="s">
        <v>35</v>
      </c>
      <c r="J69" s="15" t="s">
        <v>34</v>
      </c>
      <c r="K69" s="15" t="s">
        <v>34</v>
      </c>
      <c r="L69" s="15" t="s">
        <v>34</v>
      </c>
      <c r="M69" s="15"/>
      <c r="N69" s="15">
        <f t="shared" si="24"/>
        <v>3</v>
      </c>
      <c r="O69" s="15">
        <f t="shared" si="25"/>
        <v>3</v>
      </c>
      <c r="P69" s="15">
        <f t="shared" si="26"/>
        <v>3</v>
      </c>
      <c r="Q69" s="15">
        <f t="shared" si="27"/>
        <v>1</v>
      </c>
    </row>
    <row r="70" spans="1:17" ht="13.5" thickBot="1">
      <c r="A70" s="6"/>
      <c r="B70" s="6">
        <v>10</v>
      </c>
      <c r="C70" s="18" t="s">
        <v>35</v>
      </c>
      <c r="D70" s="18" t="s">
        <v>37</v>
      </c>
      <c r="E70" s="18" t="s">
        <v>35</v>
      </c>
      <c r="F70" s="18" t="s">
        <v>37</v>
      </c>
      <c r="G70" s="18" t="s">
        <v>35</v>
      </c>
      <c r="H70" s="18" t="s">
        <v>36</v>
      </c>
      <c r="I70" s="18" t="s">
        <v>37</v>
      </c>
      <c r="J70" s="18" t="s">
        <v>34</v>
      </c>
      <c r="K70" s="18" t="s">
        <v>34</v>
      </c>
      <c r="L70" s="18" t="s">
        <v>34</v>
      </c>
      <c r="M70" s="18"/>
      <c r="N70" s="18">
        <f t="shared" si="24"/>
        <v>3</v>
      </c>
      <c r="O70" s="18">
        <f t="shared" si="25"/>
        <v>3</v>
      </c>
      <c r="P70" s="18">
        <f t="shared" si="26"/>
        <v>3</v>
      </c>
      <c r="Q70" s="18">
        <f t="shared" si="27"/>
        <v>1</v>
      </c>
    </row>
    <row r="71" spans="1:17" s="12" customFormat="1" ht="13.5" thickBot="1">
      <c r="A71" s="11"/>
      <c r="B71" s="1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 t="s">
        <v>39</v>
      </c>
      <c r="O71" s="19" t="s">
        <v>38</v>
      </c>
      <c r="P71" s="19" t="s">
        <v>41</v>
      </c>
      <c r="Q71" s="19" t="s">
        <v>40</v>
      </c>
    </row>
    <row r="72" spans="1:17">
      <c r="A72" s="1" t="s">
        <v>74</v>
      </c>
      <c r="B72" s="1">
        <v>60</v>
      </c>
      <c r="C72" s="14" t="s">
        <v>39</v>
      </c>
      <c r="D72" s="14" t="s">
        <v>38</v>
      </c>
      <c r="E72" s="14" t="s">
        <v>39</v>
      </c>
      <c r="F72" s="14" t="s">
        <v>38</v>
      </c>
      <c r="G72" s="14" t="s">
        <v>39</v>
      </c>
      <c r="H72" s="14" t="s">
        <v>40</v>
      </c>
      <c r="I72" s="14" t="s">
        <v>38</v>
      </c>
      <c r="J72" s="14" t="s">
        <v>41</v>
      </c>
      <c r="K72" s="14" t="s">
        <v>41</v>
      </c>
      <c r="L72" s="14" t="s">
        <v>41</v>
      </c>
      <c r="M72" s="13"/>
      <c r="N72" s="15">
        <f>COUNTIF($C72:$L72,"CHEMICAL_RAGE")</f>
        <v>3</v>
      </c>
      <c r="O72" s="15">
        <f>COUNTIF($C72:$L72,"HEALING_SPRAY")</f>
        <v>3</v>
      </c>
      <c r="P72" s="15">
        <f>COUNTIF($C72:$L72,"ACID_BOMB")</f>
        <v>3</v>
      </c>
      <c r="Q72" s="15">
        <f>COUNTIF($C72:$L72,"TRANSMUTE")</f>
        <v>1</v>
      </c>
    </row>
    <row r="73" spans="1:17">
      <c r="A73" s="1"/>
      <c r="B73" s="1">
        <v>30</v>
      </c>
      <c r="C73" s="15" t="s">
        <v>41</v>
      </c>
      <c r="D73" s="15" t="s">
        <v>39</v>
      </c>
      <c r="E73" s="15" t="s">
        <v>41</v>
      </c>
      <c r="F73" s="15" t="s">
        <v>39</v>
      </c>
      <c r="G73" s="15" t="s">
        <v>41</v>
      </c>
      <c r="H73" s="15" t="s">
        <v>40</v>
      </c>
      <c r="I73" s="15" t="s">
        <v>39</v>
      </c>
      <c r="J73" s="15" t="s">
        <v>38</v>
      </c>
      <c r="K73" s="15" t="s">
        <v>38</v>
      </c>
      <c r="L73" s="15" t="s">
        <v>38</v>
      </c>
      <c r="M73" s="13"/>
      <c r="N73" s="13">
        <f t="shared" ref="N73:N80" si="28">COUNTIF($C73:$L73,"CHEMICAL_RAGE")</f>
        <v>3</v>
      </c>
      <c r="O73" s="13">
        <f t="shared" ref="O73:O80" si="29">COUNTIF($C73:$L73,"HEALING_SPRAY")</f>
        <v>3</v>
      </c>
      <c r="P73" s="13">
        <f t="shared" ref="P73:P80" si="30">COUNTIF($C73:$L73,"ACID_BOMB")</f>
        <v>3</v>
      </c>
      <c r="Q73" s="13">
        <f t="shared" ref="Q73:Q80" si="31">COUNTIF($C73:$L73,"TRANSMUTE")</f>
        <v>1</v>
      </c>
    </row>
    <row r="74" spans="1:17">
      <c r="A74" s="1"/>
      <c r="B74" s="1">
        <v>10</v>
      </c>
      <c r="C74" s="15" t="s">
        <v>39</v>
      </c>
      <c r="D74" s="15" t="s">
        <v>41</v>
      </c>
      <c r="E74" s="15" t="s">
        <v>39</v>
      </c>
      <c r="F74" s="15" t="s">
        <v>41</v>
      </c>
      <c r="G74" s="15" t="s">
        <v>39</v>
      </c>
      <c r="H74" s="15" t="s">
        <v>40</v>
      </c>
      <c r="I74" s="15" t="s">
        <v>41</v>
      </c>
      <c r="J74" s="15" t="s">
        <v>38</v>
      </c>
      <c r="K74" s="15" t="s">
        <v>38</v>
      </c>
      <c r="L74" s="15" t="s">
        <v>38</v>
      </c>
      <c r="M74" s="13"/>
      <c r="N74" s="13">
        <f t="shared" si="28"/>
        <v>3</v>
      </c>
      <c r="O74" s="13">
        <f t="shared" si="29"/>
        <v>3</v>
      </c>
      <c r="P74" s="13">
        <f t="shared" si="30"/>
        <v>3</v>
      </c>
      <c r="Q74" s="13">
        <f t="shared" si="31"/>
        <v>1</v>
      </c>
    </row>
    <row r="75" spans="1:17">
      <c r="A75" s="8" t="s">
        <v>75</v>
      </c>
      <c r="B75" s="8">
        <v>60</v>
      </c>
      <c r="C75" s="16" t="s">
        <v>41</v>
      </c>
      <c r="D75" s="16" t="s">
        <v>39</v>
      </c>
      <c r="E75" s="16" t="s">
        <v>41</v>
      </c>
      <c r="F75" s="16" t="s">
        <v>39</v>
      </c>
      <c r="G75" s="16" t="s">
        <v>41</v>
      </c>
      <c r="H75" s="16" t="s">
        <v>40</v>
      </c>
      <c r="I75" s="16" t="s">
        <v>39</v>
      </c>
      <c r="J75" s="16" t="s">
        <v>38</v>
      </c>
      <c r="K75" s="16" t="s">
        <v>38</v>
      </c>
      <c r="L75" s="16" t="s">
        <v>38</v>
      </c>
      <c r="M75" s="16"/>
      <c r="N75" s="16">
        <f t="shared" si="28"/>
        <v>3</v>
      </c>
      <c r="O75" s="16">
        <f t="shared" si="29"/>
        <v>3</v>
      </c>
      <c r="P75" s="16">
        <f t="shared" si="30"/>
        <v>3</v>
      </c>
      <c r="Q75" s="16">
        <f t="shared" si="31"/>
        <v>1</v>
      </c>
    </row>
    <row r="76" spans="1:17">
      <c r="A76" s="4"/>
      <c r="B76" s="4">
        <v>30</v>
      </c>
      <c r="C76" s="15" t="s">
        <v>39</v>
      </c>
      <c r="D76" s="15" t="s">
        <v>41</v>
      </c>
      <c r="E76" s="15" t="s">
        <v>39</v>
      </c>
      <c r="F76" s="15" t="s">
        <v>41</v>
      </c>
      <c r="G76" s="15" t="s">
        <v>39</v>
      </c>
      <c r="H76" s="15" t="s">
        <v>40</v>
      </c>
      <c r="I76" s="15" t="s">
        <v>41</v>
      </c>
      <c r="J76" s="15" t="s">
        <v>38</v>
      </c>
      <c r="K76" s="15" t="s">
        <v>38</v>
      </c>
      <c r="L76" s="15" t="s">
        <v>38</v>
      </c>
      <c r="M76" s="15"/>
      <c r="N76" s="15">
        <f t="shared" si="28"/>
        <v>3</v>
      </c>
      <c r="O76" s="15">
        <f t="shared" si="29"/>
        <v>3</v>
      </c>
      <c r="P76" s="15">
        <f t="shared" si="30"/>
        <v>3</v>
      </c>
      <c r="Q76" s="15">
        <f t="shared" si="31"/>
        <v>1</v>
      </c>
    </row>
    <row r="77" spans="1:17">
      <c r="A77" s="9"/>
      <c r="B77" s="9">
        <v>10</v>
      </c>
      <c r="C77" s="17" t="s">
        <v>39</v>
      </c>
      <c r="D77" s="17" t="s">
        <v>41</v>
      </c>
      <c r="E77" s="17" t="s">
        <v>39</v>
      </c>
      <c r="F77" s="17" t="s">
        <v>41</v>
      </c>
      <c r="G77" s="17" t="s">
        <v>39</v>
      </c>
      <c r="H77" s="17" t="s">
        <v>40</v>
      </c>
      <c r="I77" s="17" t="s">
        <v>41</v>
      </c>
      <c r="J77" s="17" t="s">
        <v>38</v>
      </c>
      <c r="K77" s="17" t="s">
        <v>38</v>
      </c>
      <c r="L77" s="17" t="s">
        <v>38</v>
      </c>
      <c r="M77" s="17"/>
      <c r="N77" s="17">
        <f t="shared" si="28"/>
        <v>3</v>
      </c>
      <c r="O77" s="17">
        <f t="shared" si="29"/>
        <v>3</v>
      </c>
      <c r="P77" s="17">
        <f t="shared" si="30"/>
        <v>3</v>
      </c>
      <c r="Q77" s="17">
        <f t="shared" si="31"/>
        <v>1</v>
      </c>
    </row>
    <row r="78" spans="1:17">
      <c r="A78" s="1" t="s">
        <v>76</v>
      </c>
      <c r="B78" s="1">
        <v>60</v>
      </c>
      <c r="C78" s="15" t="s">
        <v>41</v>
      </c>
      <c r="D78" s="15" t="s">
        <v>39</v>
      </c>
      <c r="E78" s="15" t="s">
        <v>41</v>
      </c>
      <c r="F78" s="15" t="s">
        <v>39</v>
      </c>
      <c r="G78" s="15" t="s">
        <v>41</v>
      </c>
      <c r="H78" s="15" t="s">
        <v>40</v>
      </c>
      <c r="I78" s="15" t="s">
        <v>39</v>
      </c>
      <c r="J78" s="15" t="s">
        <v>38</v>
      </c>
      <c r="K78" s="15" t="s">
        <v>38</v>
      </c>
      <c r="L78" s="15" t="s">
        <v>38</v>
      </c>
      <c r="M78" s="13"/>
      <c r="N78" s="13">
        <f t="shared" si="28"/>
        <v>3</v>
      </c>
      <c r="O78" s="13">
        <f t="shared" si="29"/>
        <v>3</v>
      </c>
      <c r="P78" s="13">
        <f t="shared" si="30"/>
        <v>3</v>
      </c>
      <c r="Q78" s="13">
        <f t="shared" si="31"/>
        <v>1</v>
      </c>
    </row>
    <row r="79" spans="1:17">
      <c r="A79" s="1"/>
      <c r="B79" s="1">
        <v>30</v>
      </c>
      <c r="C79" s="15" t="s">
        <v>41</v>
      </c>
      <c r="D79" s="15" t="s">
        <v>39</v>
      </c>
      <c r="E79" s="15" t="s">
        <v>41</v>
      </c>
      <c r="F79" s="15" t="s">
        <v>39</v>
      </c>
      <c r="G79" s="15" t="s">
        <v>41</v>
      </c>
      <c r="H79" s="15" t="s">
        <v>40</v>
      </c>
      <c r="I79" s="15" t="s">
        <v>39</v>
      </c>
      <c r="J79" s="15" t="s">
        <v>38</v>
      </c>
      <c r="K79" s="15" t="s">
        <v>38</v>
      </c>
      <c r="L79" s="15" t="s">
        <v>38</v>
      </c>
      <c r="M79" s="13"/>
      <c r="N79" s="13">
        <f t="shared" si="28"/>
        <v>3</v>
      </c>
      <c r="O79" s="13">
        <f t="shared" si="29"/>
        <v>3</v>
      </c>
      <c r="P79" s="13">
        <f t="shared" si="30"/>
        <v>3</v>
      </c>
      <c r="Q79" s="13">
        <f t="shared" si="31"/>
        <v>1</v>
      </c>
    </row>
    <row r="80" spans="1:17" s="7" customFormat="1" ht="13.5" thickBot="1">
      <c r="A80" s="6"/>
      <c r="B80" s="6">
        <v>10</v>
      </c>
      <c r="C80" s="18" t="s">
        <v>39</v>
      </c>
      <c r="D80" s="18" t="s">
        <v>41</v>
      </c>
      <c r="E80" s="18" t="s">
        <v>39</v>
      </c>
      <c r="F80" s="18" t="s">
        <v>41</v>
      </c>
      <c r="G80" s="18" t="s">
        <v>39</v>
      </c>
      <c r="H80" s="18" t="s">
        <v>40</v>
      </c>
      <c r="I80" s="18" t="s">
        <v>41</v>
      </c>
      <c r="J80" s="18" t="s">
        <v>38</v>
      </c>
      <c r="K80" s="18" t="s">
        <v>38</v>
      </c>
      <c r="L80" s="18" t="s">
        <v>38</v>
      </c>
      <c r="M80" s="18"/>
      <c r="N80" s="18">
        <f t="shared" si="28"/>
        <v>3</v>
      </c>
      <c r="O80" s="18">
        <f t="shared" si="29"/>
        <v>3</v>
      </c>
      <c r="P80" s="18">
        <f t="shared" si="30"/>
        <v>3</v>
      </c>
      <c r="Q80" s="18">
        <f t="shared" si="31"/>
        <v>1</v>
      </c>
    </row>
  </sheetData>
  <phoneticPr fontId="1" type="noConversion"/>
  <conditionalFormatting sqref="N1:Q1 A2:Q10">
    <cfRule type="cellIs" dxfId="32" priority="1" stopIfTrue="1" operator="equal">
      <formula>$N$1</formula>
    </cfRule>
    <cfRule type="cellIs" dxfId="31" priority="2" stopIfTrue="1" operator="equal">
      <formula>$O$1</formula>
    </cfRule>
    <cfRule type="cellIs" dxfId="30" priority="3" stopIfTrue="1" operator="equal">
      <formula>$P$1</formula>
    </cfRule>
  </conditionalFormatting>
  <conditionalFormatting sqref="C12:L20 N11:Q11">
    <cfRule type="cellIs" dxfId="29" priority="4" stopIfTrue="1" operator="equal">
      <formula>$N$11</formula>
    </cfRule>
    <cfRule type="cellIs" dxfId="28" priority="5" stopIfTrue="1" operator="equal">
      <formula>$O$11</formula>
    </cfRule>
    <cfRule type="cellIs" dxfId="27" priority="6" stopIfTrue="1" operator="equal">
      <formula>$P$11</formula>
    </cfRule>
  </conditionalFormatting>
  <conditionalFormatting sqref="N21:Q21 C22:L30">
    <cfRule type="cellIs" dxfId="26" priority="7" stopIfTrue="1" operator="equal">
      <formula>$N$21</formula>
    </cfRule>
    <cfRule type="cellIs" dxfId="25" priority="8" stopIfTrue="1" operator="equal">
      <formula>$O$21</formula>
    </cfRule>
    <cfRule type="cellIs" dxfId="24" priority="9" stopIfTrue="1" operator="equal">
      <formula>$P$21</formula>
    </cfRule>
  </conditionalFormatting>
  <conditionalFormatting sqref="N31:Q31 C32:L40">
    <cfRule type="cellIs" dxfId="23" priority="10" stopIfTrue="1" operator="equal">
      <formula>$N$31</formula>
    </cfRule>
    <cfRule type="cellIs" dxfId="22" priority="11" stopIfTrue="1" operator="equal">
      <formula>$O$31</formula>
    </cfRule>
    <cfRule type="cellIs" dxfId="21" priority="12" stopIfTrue="1" operator="equal">
      <formula>$P$31</formula>
    </cfRule>
  </conditionalFormatting>
  <conditionalFormatting sqref="A41:Q50">
    <cfRule type="cellIs" dxfId="20" priority="13" stopIfTrue="1" operator="equal">
      <formula>$N$41</formula>
    </cfRule>
    <cfRule type="cellIs" dxfId="19" priority="14" stopIfTrue="1" operator="equal">
      <formula>$O$41</formula>
    </cfRule>
    <cfRule type="cellIs" dxfId="18" priority="15" stopIfTrue="1" operator="equal">
      <formula>$P$41</formula>
    </cfRule>
  </conditionalFormatting>
  <conditionalFormatting sqref="A51:Q60">
    <cfRule type="cellIs" dxfId="17" priority="16" stopIfTrue="1" operator="equal">
      <formula>$N$51</formula>
    </cfRule>
    <cfRule type="cellIs" dxfId="16" priority="17" stopIfTrue="1" operator="equal">
      <formula>$O$51</formula>
    </cfRule>
    <cfRule type="cellIs" dxfId="15" priority="18" stopIfTrue="1" operator="equal">
      <formula>$P$51</formula>
    </cfRule>
  </conditionalFormatting>
  <conditionalFormatting sqref="A61:Q70">
    <cfRule type="cellIs" dxfId="14" priority="19" stopIfTrue="1" operator="equal">
      <formula>$N$61</formula>
    </cfRule>
    <cfRule type="cellIs" dxfId="13" priority="20" stopIfTrue="1" operator="equal">
      <formula>$O$61</formula>
    </cfRule>
    <cfRule type="cellIs" dxfId="12" priority="21" stopIfTrue="1" operator="equal">
      <formula>$P$61</formula>
    </cfRule>
  </conditionalFormatting>
  <conditionalFormatting sqref="A71:Q80">
    <cfRule type="cellIs" dxfId="11" priority="22" stopIfTrue="1" operator="equal">
      <formula>$N$71</formula>
    </cfRule>
    <cfRule type="cellIs" dxfId="10" priority="23" stopIfTrue="1" operator="equal">
      <formula>$O$71</formula>
    </cfRule>
    <cfRule type="cellIs" dxfId="9" priority="24" stopIfTrue="1" operator="equal">
      <formula>$P$71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RowHeight="12.75"/>
  <sheetData>
    <row r="1" spans="1:10">
      <c r="A1" t="str">
        <f>ELF!C1</f>
        <v>Level 1 Spell</v>
      </c>
      <c r="B1" t="str">
        <f>ELF!D1</f>
        <v>Level 2 Spell</v>
      </c>
      <c r="C1" t="str">
        <f>ELF!E1</f>
        <v>Level 3 Spell</v>
      </c>
      <c r="D1" t="str">
        <f>ELF!F1</f>
        <v>Level 4 Spell</v>
      </c>
      <c r="E1" t="str">
        <f>ELF!G1</f>
        <v>Level 5 Spell</v>
      </c>
      <c r="F1" t="str">
        <f>ELF!H1</f>
        <v>Level 6 Spell</v>
      </c>
      <c r="G1" t="str">
        <f>ELF!I1</f>
        <v>Level 7 Spell</v>
      </c>
      <c r="H1" t="str">
        <f>ELF!J1</f>
        <v>Level 8 Spell</v>
      </c>
      <c r="I1" t="str">
        <f>ELF!K1</f>
        <v>Level 9 Spell</v>
      </c>
      <c r="J1" t="str">
        <f>ELF!L1</f>
        <v>Level 10 Spell</v>
      </c>
    </row>
    <row r="2" spans="1:10">
      <c r="A2" t="str">
        <f>ELF!C2</f>
        <v>MANA_BURN</v>
      </c>
      <c r="B2" t="str">
        <f>ELF!D2</f>
        <v>EVASION</v>
      </c>
      <c r="C2" t="str">
        <f>ELF!E2</f>
        <v>MANA_BURN</v>
      </c>
      <c r="D2" t="str">
        <f>ELF!F2</f>
        <v>EVASION</v>
      </c>
      <c r="E2" t="str">
        <f>ELF!G2</f>
        <v>MANA_BURN</v>
      </c>
      <c r="F2" t="str">
        <f>ELF!H2</f>
        <v>METAMORPHOSIS</v>
      </c>
      <c r="G2" t="str">
        <f>ELF!I2</f>
        <v>EVASION</v>
      </c>
      <c r="H2" t="str">
        <f>ELF!J2</f>
        <v>IMMOLATION</v>
      </c>
      <c r="I2" t="str">
        <f>ELF!K2</f>
        <v>IMMOLATION</v>
      </c>
      <c r="J2" t="str">
        <f>ELF!L2</f>
        <v>IMMOLATION</v>
      </c>
    </row>
    <row r="3" spans="1:10">
      <c r="A3" t="str">
        <f>ELF!C3</f>
        <v>MANA_BURN</v>
      </c>
      <c r="B3" t="str">
        <f>ELF!D3</f>
        <v>IMMOLATION</v>
      </c>
      <c r="C3" t="str">
        <f>ELF!E3</f>
        <v>MANA_BURN</v>
      </c>
      <c r="D3" t="str">
        <f>ELF!F3</f>
        <v>EVASION</v>
      </c>
      <c r="E3" t="str">
        <f>ELF!G3</f>
        <v>MANA_BURN</v>
      </c>
      <c r="F3" t="str">
        <f>ELF!H3</f>
        <v>METAMORPHOSIS</v>
      </c>
      <c r="G3" t="str">
        <f>ELF!I3</f>
        <v>EVASION</v>
      </c>
      <c r="H3" t="str">
        <f>ELF!J3</f>
        <v>EVASION</v>
      </c>
      <c r="I3" t="str">
        <f>ELF!K3</f>
        <v>IMMOLATION</v>
      </c>
      <c r="J3" t="str">
        <f>ELF!L3</f>
        <v>IMMOLATION</v>
      </c>
    </row>
    <row r="4" spans="1:10">
      <c r="A4" t="str">
        <f>ELF!C4</f>
        <v>MANA_BURN</v>
      </c>
      <c r="B4" t="str">
        <f>ELF!D4</f>
        <v>EVASION</v>
      </c>
      <c r="C4" t="str">
        <f>ELF!E4</f>
        <v>MANA_BURN</v>
      </c>
      <c r="D4" t="str">
        <f>ELF!F4</f>
        <v>EVASION</v>
      </c>
      <c r="E4" t="str">
        <f>ELF!G4</f>
        <v>MANA_BURN</v>
      </c>
      <c r="F4" t="str">
        <f>ELF!H4</f>
        <v>METAMORPHOSIS</v>
      </c>
      <c r="G4" t="str">
        <f>ELF!I4</f>
        <v>EVASION</v>
      </c>
      <c r="H4" t="str">
        <f>ELF!J4</f>
        <v>IMMOLATION</v>
      </c>
      <c r="I4" t="str">
        <f>ELF!K4</f>
        <v>IMMOLATION</v>
      </c>
      <c r="J4" t="str">
        <f>ELF!L4</f>
        <v>IMMOLATION</v>
      </c>
    </row>
    <row r="5" spans="1:10">
      <c r="A5" t="str">
        <f>ELF!C5</f>
        <v>IMMOLATION</v>
      </c>
      <c r="B5" t="str">
        <f>ELF!D5</f>
        <v>MANA_BURN</v>
      </c>
      <c r="C5" t="str">
        <f>ELF!E5</f>
        <v>MANA_BURN</v>
      </c>
      <c r="D5" t="str">
        <f>ELF!F5</f>
        <v>EVASION</v>
      </c>
      <c r="E5" t="str">
        <f>ELF!G5</f>
        <v>MANA_BURN</v>
      </c>
      <c r="F5" t="str">
        <f>ELF!H5</f>
        <v>METAMORPHOSIS</v>
      </c>
      <c r="G5" t="str">
        <f>ELF!I5</f>
        <v>EVASION</v>
      </c>
      <c r="H5" t="str">
        <f>ELF!J5</f>
        <v>EVASION</v>
      </c>
      <c r="I5" t="str">
        <f>ELF!K5</f>
        <v>IMMOLATION</v>
      </c>
      <c r="J5" t="str">
        <f>ELF!L5</f>
        <v>IMMOLATION</v>
      </c>
    </row>
    <row r="6" spans="1:10">
      <c r="A6" t="str">
        <f>ELF!C6</f>
        <v>MANA_BURN</v>
      </c>
      <c r="B6" t="str">
        <f>ELF!D6</f>
        <v>EVASION</v>
      </c>
      <c r="C6" t="str">
        <f>ELF!E6</f>
        <v>MANA_BURN</v>
      </c>
      <c r="D6" t="str">
        <f>ELF!F6</f>
        <v>EVASION</v>
      </c>
      <c r="E6" t="str">
        <f>ELF!G6</f>
        <v>MANA_BURN</v>
      </c>
      <c r="F6" t="str">
        <f>ELF!H6</f>
        <v>METAMORPHOSIS</v>
      </c>
      <c r="G6" t="str">
        <f>ELF!I6</f>
        <v>EVASION</v>
      </c>
      <c r="H6" t="str">
        <f>ELF!J6</f>
        <v>IMMOLATION</v>
      </c>
      <c r="I6" t="str">
        <f>ELF!K6</f>
        <v>IMMOLATION</v>
      </c>
      <c r="J6" t="str">
        <f>ELF!L6</f>
        <v>IMMOLATION</v>
      </c>
    </row>
    <row r="7" spans="1:10">
      <c r="A7" t="str">
        <f>ELF!C7</f>
        <v>IMMOLATION</v>
      </c>
      <c r="B7" t="str">
        <f>ELF!D7</f>
        <v>MANA_BURN</v>
      </c>
      <c r="C7" t="str">
        <f>ELF!E7</f>
        <v>MANA_BURN</v>
      </c>
      <c r="D7" t="str">
        <f>ELF!F7</f>
        <v>EVASION</v>
      </c>
      <c r="E7" t="str">
        <f>ELF!G7</f>
        <v>MANA_BURN</v>
      </c>
      <c r="F7" t="str">
        <f>ELF!H7</f>
        <v>METAMORPHOSIS</v>
      </c>
      <c r="G7" t="str">
        <f>ELF!I7</f>
        <v>EVASION</v>
      </c>
      <c r="H7" t="str">
        <f>ELF!J7</f>
        <v>EVASION</v>
      </c>
      <c r="I7" t="str">
        <f>ELF!K7</f>
        <v>IMMOLATION</v>
      </c>
      <c r="J7" t="str">
        <f>ELF!L7</f>
        <v>IMMOLATION</v>
      </c>
    </row>
    <row r="8" spans="1:10">
      <c r="A8" t="str">
        <f>ELF!C8</f>
        <v>IMMOLATION</v>
      </c>
      <c r="B8" t="str">
        <f>ELF!D8</f>
        <v>EVASION</v>
      </c>
      <c r="C8" t="str">
        <f>ELF!E8</f>
        <v>EVASION</v>
      </c>
      <c r="D8" t="str">
        <f>ELF!F8</f>
        <v>MANA_BURN</v>
      </c>
      <c r="E8" t="str">
        <f>ELF!G8</f>
        <v>MANA_BURN</v>
      </c>
      <c r="F8" t="str">
        <f>ELF!H8</f>
        <v>METAMORPHOSIS</v>
      </c>
      <c r="G8" t="str">
        <f>ELF!I8</f>
        <v>MANA_BURN</v>
      </c>
      <c r="H8" t="str">
        <f>ELF!J8</f>
        <v>EVASION</v>
      </c>
      <c r="I8" t="str">
        <f>ELF!K8</f>
        <v>IMMOLATION</v>
      </c>
      <c r="J8" t="str">
        <f>ELF!L8</f>
        <v>IMMOLATION</v>
      </c>
    </row>
    <row r="9" spans="1:10">
      <c r="A9" t="str">
        <f>ELF!C9</f>
        <v>MANA_BURN</v>
      </c>
      <c r="B9" t="str">
        <f>ELF!D9</f>
        <v>EVASION</v>
      </c>
      <c r="C9" t="str">
        <f>ELF!E9</f>
        <v>MANA_BURN</v>
      </c>
      <c r="D9" t="str">
        <f>ELF!F9</f>
        <v>EVASION</v>
      </c>
      <c r="E9" t="str">
        <f>ELF!G9</f>
        <v>MANA_BURN</v>
      </c>
      <c r="F9" t="str">
        <f>ELF!H9</f>
        <v>METAMORPHOSIS</v>
      </c>
      <c r="G9" t="str">
        <f>ELF!I9</f>
        <v>EVASION</v>
      </c>
      <c r="H9" t="str">
        <f>ELF!J9</f>
        <v>IMMOLATION</v>
      </c>
      <c r="I9" t="str">
        <f>ELF!K9</f>
        <v>IMMOLATION</v>
      </c>
      <c r="J9" t="str">
        <f>ELF!L9</f>
        <v>IMMOLATION</v>
      </c>
    </row>
    <row r="10" spans="1:10">
      <c r="A10" t="str">
        <f>ELF!C10</f>
        <v>MANA_BURN</v>
      </c>
      <c r="B10" t="str">
        <f>ELF!D10</f>
        <v>EVASION</v>
      </c>
      <c r="C10" t="str">
        <f>ELF!E10</f>
        <v>MANA_BURN</v>
      </c>
      <c r="D10" t="str">
        <f>ELF!F10</f>
        <v>EVASION</v>
      </c>
      <c r="E10" t="str">
        <f>ELF!G10</f>
        <v>MANA_BURN</v>
      </c>
      <c r="F10" t="str">
        <f>ELF!H10</f>
        <v>METAMORPHOSIS</v>
      </c>
      <c r="G10" t="str">
        <f>ELF!I10</f>
        <v>EVASION</v>
      </c>
      <c r="H10" t="str">
        <f>ELF!J10</f>
        <v>IMMOLATION</v>
      </c>
      <c r="I10" t="str">
        <f>ELF!K10</f>
        <v>IMMOLATION</v>
      </c>
      <c r="J10" t="str">
        <f>ELF!L10</f>
        <v>IMMOLATION</v>
      </c>
    </row>
    <row r="11" spans="1:10">
      <c r="A11" t="str">
        <f>ELF!C12</f>
        <v>ENT_ROOTS</v>
      </c>
      <c r="B11" t="str">
        <f>ELF!D12</f>
        <v>THORNS_AURA</v>
      </c>
      <c r="C11" t="str">
        <f>ELF!E12</f>
        <v>ENT_ROOTS</v>
      </c>
      <c r="D11" t="str">
        <f>ELF!F12</f>
        <v>FORCE_NATURE</v>
      </c>
      <c r="E11" t="str">
        <f>ELF!G12</f>
        <v>ENT_ROOTS</v>
      </c>
      <c r="F11" t="str">
        <f>ELF!H12</f>
        <v>TRANQUILITY</v>
      </c>
      <c r="G11" t="str">
        <f>ELF!I12</f>
        <v>FORCE_NATURE</v>
      </c>
      <c r="H11" t="str">
        <f>ELF!J12</f>
        <v>FORCE_NATURE</v>
      </c>
      <c r="I11" t="str">
        <f>ELF!K12</f>
        <v>THORNS_AURA</v>
      </c>
      <c r="J11" t="str">
        <f>ELF!L12</f>
        <v>THORNS_AURA</v>
      </c>
    </row>
    <row r="12" spans="1:10">
      <c r="A12" t="str">
        <f>ELF!C13</f>
        <v>FORCE_NATURE</v>
      </c>
      <c r="B12" t="str">
        <f>ELF!D13</f>
        <v>ENT_ROOTS</v>
      </c>
      <c r="C12" t="str">
        <f>ELF!E13</f>
        <v>ENT_ROOTS</v>
      </c>
      <c r="D12" t="str">
        <f>ELF!F13</f>
        <v>THORNS_AURA</v>
      </c>
      <c r="E12" t="str">
        <f>ELF!G13</f>
        <v>ENT_ROOTS</v>
      </c>
      <c r="F12" t="str">
        <f>ELF!H13</f>
        <v>TRANQUILITY</v>
      </c>
      <c r="G12" t="str">
        <f>ELF!I13</f>
        <v>THORNS_AURA</v>
      </c>
      <c r="H12" t="str">
        <f>ELF!J13</f>
        <v>THORNS_AURA</v>
      </c>
      <c r="I12" t="str">
        <f>ELF!K13</f>
        <v>FORCE_NATURE</v>
      </c>
      <c r="J12" t="str">
        <f>ELF!L13</f>
        <v>FORCE_NATURE</v>
      </c>
    </row>
    <row r="13" spans="1:10">
      <c r="A13" t="str">
        <f>ELF!C14</f>
        <v>FORCE_NATURE</v>
      </c>
      <c r="B13" t="str">
        <f>ELF!D14</f>
        <v>ENT_ROOTS</v>
      </c>
      <c r="C13" t="str">
        <f>ELF!E14</f>
        <v>FORCE_NATURE</v>
      </c>
      <c r="D13" t="str">
        <f>ELF!F14</f>
        <v>ENT_ROOTS</v>
      </c>
      <c r="E13" t="str">
        <f>ELF!G14</f>
        <v>FORCE_NATURE</v>
      </c>
      <c r="F13" t="str">
        <f>ELF!H14</f>
        <v>TRANQUILITY</v>
      </c>
      <c r="G13" t="str">
        <f>ELF!I14</f>
        <v>ENT_ROOTS</v>
      </c>
      <c r="H13" t="str">
        <f>ELF!J14</f>
        <v>THORNS_AURA</v>
      </c>
      <c r="I13" t="str">
        <f>ELF!K14</f>
        <v>THORNS_AURA</v>
      </c>
      <c r="J13" t="str">
        <f>ELF!L14</f>
        <v>THORNS_AURA</v>
      </c>
    </row>
    <row r="14" spans="1:10">
      <c r="A14" t="str">
        <f>ELF!C15</f>
        <v>ENT_ROOTS</v>
      </c>
      <c r="B14" t="str">
        <f>ELF!D15</f>
        <v>THORNS_AURA</v>
      </c>
      <c r="C14" t="str">
        <f>ELF!E15</f>
        <v>ENT_ROOTS</v>
      </c>
      <c r="D14" t="str">
        <f>ELF!F15</f>
        <v>THORNS_AURA</v>
      </c>
      <c r="E14" t="str">
        <f>ELF!G15</f>
        <v>ENT_ROOTS</v>
      </c>
      <c r="F14" t="str">
        <f>ELF!H15</f>
        <v>TRANQUILITY</v>
      </c>
      <c r="G14" t="str">
        <f>ELF!I15</f>
        <v>THORNS_AURA</v>
      </c>
      <c r="H14" t="str">
        <f>ELF!J15</f>
        <v>FORCE_NATURE</v>
      </c>
      <c r="I14" t="str">
        <f>ELF!K15</f>
        <v>FORCE_NATURE</v>
      </c>
      <c r="J14" t="str">
        <f>ELF!L15</f>
        <v>FORCE_NATURE</v>
      </c>
    </row>
    <row r="15" spans="1:10">
      <c r="A15" t="str">
        <f>ELF!C16</f>
        <v>THORNS_AURA</v>
      </c>
      <c r="B15" t="str">
        <f>ELF!D16</f>
        <v>ENT_ROOTS</v>
      </c>
      <c r="C15" t="str">
        <f>ELF!E16</f>
        <v>ENT_ROOTS</v>
      </c>
      <c r="D15" t="str">
        <f>ELF!F16</f>
        <v>THORNS_AURA</v>
      </c>
      <c r="E15" t="str">
        <f>ELF!G16</f>
        <v>ENT_ROOTS</v>
      </c>
      <c r="F15" t="str">
        <f>ELF!H16</f>
        <v>TRANQUILITY</v>
      </c>
      <c r="G15" t="str">
        <f>ELF!I16</f>
        <v>THORNS_AURA</v>
      </c>
      <c r="H15" t="str">
        <f>ELF!J16</f>
        <v>FORCE_NATURE</v>
      </c>
      <c r="I15" t="str">
        <f>ELF!K16</f>
        <v>FORCE_NATURE</v>
      </c>
      <c r="J15" t="str">
        <f>ELF!L16</f>
        <v>FORCE_NATURE</v>
      </c>
    </row>
    <row r="16" spans="1:10">
      <c r="A16" t="str">
        <f>ELF!C17</f>
        <v>THORNS_AURA</v>
      </c>
      <c r="B16" t="str">
        <f>ELF!D17</f>
        <v>ENT_ROOTS</v>
      </c>
      <c r="C16" t="str">
        <f>ELF!E17</f>
        <v>ENT_ROOTS</v>
      </c>
      <c r="D16" t="str">
        <f>ELF!F17</f>
        <v>THORNS_AURA</v>
      </c>
      <c r="E16" t="str">
        <f>ELF!G17</f>
        <v>ENT_ROOTS</v>
      </c>
      <c r="F16" t="str">
        <f>ELF!H17</f>
        <v>TRANQUILITY</v>
      </c>
      <c r="G16" t="str">
        <f>ELF!I17</f>
        <v>THORNS_AURA</v>
      </c>
      <c r="H16" t="str">
        <f>ELF!J17</f>
        <v>FORCE_NATURE</v>
      </c>
      <c r="I16" t="str">
        <f>ELF!K17</f>
        <v>FORCE_NATURE</v>
      </c>
      <c r="J16" t="str">
        <f>ELF!L17</f>
        <v>FORCE_NATURE</v>
      </c>
    </row>
    <row r="17" spans="1:10">
      <c r="A17" t="str">
        <f>ELF!C18</f>
        <v>ENT_ROOTS</v>
      </c>
      <c r="B17" t="str">
        <f>ELF!D18</f>
        <v>THORNS_AURA</v>
      </c>
      <c r="C17" t="str">
        <f>ELF!E18</f>
        <v>ENT_ROOTS</v>
      </c>
      <c r="D17" t="str">
        <f>ELF!F18</f>
        <v>THORNS_AURA</v>
      </c>
      <c r="E17" t="str">
        <f>ELF!G18</f>
        <v>ENT_ROOTS</v>
      </c>
      <c r="F17" t="str">
        <f>ELF!H18</f>
        <v>TRANQUILITY</v>
      </c>
      <c r="G17" t="str">
        <f>ELF!I18</f>
        <v>THORNS_AURA</v>
      </c>
      <c r="H17" t="str">
        <f>ELF!J18</f>
        <v>FORCE_NATURE</v>
      </c>
      <c r="I17" t="str">
        <f>ELF!K18</f>
        <v>FORCE_NATURE</v>
      </c>
      <c r="J17" t="str">
        <f>ELF!L18</f>
        <v>FORCE_NATURE</v>
      </c>
    </row>
    <row r="18" spans="1:10">
      <c r="A18" t="str">
        <f>ELF!C19</f>
        <v>THORNS_AURA</v>
      </c>
      <c r="B18" t="str">
        <f>ELF!D19</f>
        <v>ENT_ROOTS</v>
      </c>
      <c r="C18" t="str">
        <f>ELF!E19</f>
        <v>ENT_ROOTS</v>
      </c>
      <c r="D18" t="str">
        <f>ELF!F19</f>
        <v>THORNS_AURA</v>
      </c>
      <c r="E18" t="str">
        <f>ELF!G19</f>
        <v>ENT_ROOTS</v>
      </c>
      <c r="F18" t="str">
        <f>ELF!H19</f>
        <v>TRANQUILITY</v>
      </c>
      <c r="G18" t="str">
        <f>ELF!I19</f>
        <v>THORNS_AURA</v>
      </c>
      <c r="H18" t="str">
        <f>ELF!J19</f>
        <v>FORCE_NATURE</v>
      </c>
      <c r="I18" t="str">
        <f>ELF!K19</f>
        <v>FORCE_NATURE</v>
      </c>
      <c r="J18" t="str">
        <f>ELF!L19</f>
        <v>FORCE_NATURE</v>
      </c>
    </row>
    <row r="19" spans="1:10">
      <c r="A19" t="str">
        <f>ELF!C20</f>
        <v>ENT_ROOTS</v>
      </c>
      <c r="B19" t="str">
        <f>ELF!D20</f>
        <v>THORNS_AURA</v>
      </c>
      <c r="C19" t="str">
        <f>ELF!E20</f>
        <v>ENT_ROOTS</v>
      </c>
      <c r="D19" t="str">
        <f>ELF!F20</f>
        <v>THORNS_AURA</v>
      </c>
      <c r="E19" t="str">
        <f>ELF!G20</f>
        <v>ENT_ROOTS</v>
      </c>
      <c r="F19" t="str">
        <f>ELF!H20</f>
        <v>TRANQUILITY</v>
      </c>
      <c r="G19" t="str">
        <f>ELF!I20</f>
        <v>THORNS_AURA</v>
      </c>
      <c r="H19" t="str">
        <f>ELF!J20</f>
        <v>FORCE_NATURE</v>
      </c>
      <c r="I19" t="str">
        <f>ELF!K20</f>
        <v>FORCE_NATURE</v>
      </c>
      <c r="J19" t="str">
        <f>ELF!L20</f>
        <v>FORCE_NATURE</v>
      </c>
    </row>
    <row r="20" spans="1:10">
      <c r="A20" t="str">
        <f>ELF!C22</f>
        <v>SEARING_ARROWS</v>
      </c>
      <c r="B20" t="str">
        <f>ELF!D22</f>
        <v>TRUESHOT</v>
      </c>
      <c r="C20" t="str">
        <f>ELF!E22</f>
        <v>SEARING_ARROWS</v>
      </c>
      <c r="D20" t="str">
        <f>ELF!F22</f>
        <v>TRUESHOT</v>
      </c>
      <c r="E20" t="str">
        <f>ELF!G22</f>
        <v>SEARING_ARROWS</v>
      </c>
      <c r="F20" t="str">
        <f>ELF!H22</f>
        <v>STARFALL</v>
      </c>
      <c r="G20" t="str">
        <f>ELF!I22</f>
        <v>TRUESHOT</v>
      </c>
      <c r="H20" t="str">
        <f>ELF!J22</f>
        <v>SCOUT</v>
      </c>
      <c r="I20" t="str">
        <f>ELF!K22</f>
        <v>SCOUT</v>
      </c>
      <c r="J20" t="str">
        <f>ELF!L22</f>
        <v>SCOUT</v>
      </c>
    </row>
    <row r="21" spans="1:10">
      <c r="A21" t="str">
        <f>ELF!C23</f>
        <v>SEARING_ARROWS</v>
      </c>
      <c r="B21" t="str">
        <f>ELF!D23</f>
        <v>TRUESHOT</v>
      </c>
      <c r="C21" t="str">
        <f>ELF!E23</f>
        <v>SEARING_ARROWS</v>
      </c>
      <c r="D21" t="str">
        <f>ELF!F23</f>
        <v>TRUESHOT</v>
      </c>
      <c r="E21" t="str">
        <f>ELF!G23</f>
        <v>SEARING_ARROWS</v>
      </c>
      <c r="F21" t="str">
        <f>ELF!H23</f>
        <v>STARFALL</v>
      </c>
      <c r="G21" t="str">
        <f>ELF!I23</f>
        <v>TRUESHOT</v>
      </c>
      <c r="H21" t="str">
        <f>ELF!J23</f>
        <v>SCOUT</v>
      </c>
      <c r="I21" t="str">
        <f>ELF!K23</f>
        <v>SCOUT</v>
      </c>
      <c r="J21" t="str">
        <f>ELF!L23</f>
        <v>SCOUT</v>
      </c>
    </row>
    <row r="22" spans="1:10">
      <c r="A22" t="str">
        <f>ELF!C24</f>
        <v>TRUESHOT</v>
      </c>
      <c r="B22" t="str">
        <f>ELF!D24</f>
        <v>SEARING_ARROWS</v>
      </c>
      <c r="C22" t="str">
        <f>ELF!E24</f>
        <v>TRUESHOT</v>
      </c>
      <c r="D22" t="str">
        <f>ELF!F24</f>
        <v>SEARING_ARROWS</v>
      </c>
      <c r="E22" t="str">
        <f>ELF!G24</f>
        <v>TRUESHOT</v>
      </c>
      <c r="F22" t="str">
        <f>ELF!H24</f>
        <v>STARFALL</v>
      </c>
      <c r="G22" t="str">
        <f>ELF!I24</f>
        <v>SEARING_ARROWS</v>
      </c>
      <c r="H22" t="str">
        <f>ELF!J24</f>
        <v>SCOUT</v>
      </c>
      <c r="I22" t="str">
        <f>ELF!K24</f>
        <v>SCOUT</v>
      </c>
      <c r="J22" t="str">
        <f>ELF!L24</f>
        <v>SCOUT</v>
      </c>
    </row>
    <row r="23" spans="1:10">
      <c r="A23" t="str">
        <f>ELF!C25</f>
        <v>TRUESHOT</v>
      </c>
      <c r="B23" t="str">
        <f>ELF!D25</f>
        <v>SEARING_ARROWS</v>
      </c>
      <c r="C23" t="str">
        <f>ELF!E25</f>
        <v>TRUESHOT</v>
      </c>
      <c r="D23" t="str">
        <f>ELF!F25</f>
        <v>SEARING_ARROWS</v>
      </c>
      <c r="E23" t="str">
        <f>ELF!G25</f>
        <v>TRUESHOT</v>
      </c>
      <c r="F23" t="str">
        <f>ELF!H25</f>
        <v>STARFALL</v>
      </c>
      <c r="G23" t="str">
        <f>ELF!I25</f>
        <v>SEARING_ARROWS</v>
      </c>
      <c r="H23" t="str">
        <f>ELF!J25</f>
        <v>SCOUT</v>
      </c>
      <c r="I23" t="str">
        <f>ELF!K25</f>
        <v>SCOUT</v>
      </c>
      <c r="J23" t="str">
        <f>ELF!L25</f>
        <v>SCOUT</v>
      </c>
    </row>
    <row r="24" spans="1:10">
      <c r="A24" t="str">
        <f>ELF!C26</f>
        <v>TRUESHOT</v>
      </c>
      <c r="B24" t="str">
        <f>ELF!D26</f>
        <v>SEARING_ARROWS</v>
      </c>
      <c r="C24" t="str">
        <f>ELF!E26</f>
        <v>TRUESHOT</v>
      </c>
      <c r="D24" t="str">
        <f>ELF!F26</f>
        <v>SEARING_ARROWS</v>
      </c>
      <c r="E24" t="str">
        <f>ELF!G26</f>
        <v>TRUESHOT</v>
      </c>
      <c r="F24" t="str">
        <f>ELF!H26</f>
        <v>STARFALL</v>
      </c>
      <c r="G24" t="str">
        <f>ELF!I26</f>
        <v>SEARING_ARROWS</v>
      </c>
      <c r="H24" t="str">
        <f>ELF!J26</f>
        <v>SCOUT</v>
      </c>
      <c r="I24" t="str">
        <f>ELF!K26</f>
        <v>SCOUT</v>
      </c>
      <c r="J24" t="str">
        <f>ELF!L26</f>
        <v>SCOUT</v>
      </c>
    </row>
    <row r="25" spans="1:10">
      <c r="A25" t="str">
        <f>ELF!C27</f>
        <v>SEARING_ARROWS</v>
      </c>
      <c r="B25" t="str">
        <f>ELF!D27</f>
        <v>TRUESHOT</v>
      </c>
      <c r="C25" t="str">
        <f>ELF!E27</f>
        <v>SEARING_ARROWS</v>
      </c>
      <c r="D25" t="str">
        <f>ELF!F27</f>
        <v>TRUESHOT</v>
      </c>
      <c r="E25" t="str">
        <f>ELF!G27</f>
        <v>SEARING_ARROWS</v>
      </c>
      <c r="F25" t="str">
        <f>ELF!H27</f>
        <v>STARFALL</v>
      </c>
      <c r="G25" t="str">
        <f>ELF!I27</f>
        <v>TRUESHOT</v>
      </c>
      <c r="H25" t="str">
        <f>ELF!J27</f>
        <v>SCOUT</v>
      </c>
      <c r="I25" t="str">
        <f>ELF!K27</f>
        <v>SCOUT</v>
      </c>
      <c r="J25" t="str">
        <f>ELF!L27</f>
        <v>SCOUT</v>
      </c>
    </row>
    <row r="26" spans="1:10">
      <c r="A26" t="str">
        <f>ELF!C28</f>
        <v>TRUESHOT</v>
      </c>
      <c r="B26" t="str">
        <f>ELF!D28</f>
        <v>SEARING_ARROWS</v>
      </c>
      <c r="C26" t="str">
        <f>ELF!E28</f>
        <v>TRUESHOT</v>
      </c>
      <c r="D26" t="str">
        <f>ELF!F28</f>
        <v>SEARING_ARROWS</v>
      </c>
      <c r="E26" t="str">
        <f>ELF!G28</f>
        <v>TRUESHOT</v>
      </c>
      <c r="F26" t="str">
        <f>ELF!H28</f>
        <v>STARFALL</v>
      </c>
      <c r="G26" t="str">
        <f>ELF!I28</f>
        <v>SEARING_ARROWS</v>
      </c>
      <c r="H26" t="str">
        <f>ELF!J28</f>
        <v>SCOUT</v>
      </c>
      <c r="I26" t="str">
        <f>ELF!K28</f>
        <v>SCOUT</v>
      </c>
      <c r="J26" t="str">
        <f>ELF!L28</f>
        <v>SCOUT</v>
      </c>
    </row>
    <row r="27" spans="1:10">
      <c r="A27" t="str">
        <f>ELF!C29</f>
        <v>TRUESHOT</v>
      </c>
      <c r="B27" t="str">
        <f>ELF!D29</f>
        <v>SEARING_ARROWS</v>
      </c>
      <c r="C27" t="str">
        <f>ELF!E29</f>
        <v>TRUESHOT</v>
      </c>
      <c r="D27" t="str">
        <f>ELF!F29</f>
        <v>SEARING_ARROWS</v>
      </c>
      <c r="E27" t="str">
        <f>ELF!G29</f>
        <v>TRUESHOT</v>
      </c>
      <c r="F27" t="str">
        <f>ELF!H29</f>
        <v>STARFALL</v>
      </c>
      <c r="G27" t="str">
        <f>ELF!I29</f>
        <v>SEARING_ARROWS</v>
      </c>
      <c r="H27" t="str">
        <f>ELF!J29</f>
        <v>SCOUT</v>
      </c>
      <c r="I27" t="str">
        <f>ELF!K29</f>
        <v>SCOUT</v>
      </c>
      <c r="J27" t="str">
        <f>ELF!L29</f>
        <v>SCOUT</v>
      </c>
    </row>
    <row r="28" spans="1:10">
      <c r="A28" t="str">
        <f>ELF!C30</f>
        <v>SEARING_ARROWS</v>
      </c>
      <c r="B28" t="str">
        <f>ELF!D30</f>
        <v>TRUESHOT</v>
      </c>
      <c r="C28" t="str">
        <f>ELF!E30</f>
        <v>TRUESHOT</v>
      </c>
      <c r="D28" t="str">
        <f>ELF!F30</f>
        <v>SEARING_ARROWS</v>
      </c>
      <c r="E28" t="str">
        <f>ELF!G30</f>
        <v>TRUESHOT</v>
      </c>
      <c r="F28" t="str">
        <f>ELF!H30</f>
        <v>STARFALL</v>
      </c>
      <c r="G28" t="str">
        <f>ELF!I30</f>
        <v>SEARING_ARROWS</v>
      </c>
      <c r="H28" t="str">
        <f>ELF!J30</f>
        <v>SCOUT</v>
      </c>
      <c r="I28" t="str">
        <f>ELF!K30</f>
        <v>SCOUT</v>
      </c>
      <c r="J28" t="str">
        <f>ELF!L30</f>
        <v>SCOUT</v>
      </c>
    </row>
    <row r="29" spans="1:10">
      <c r="A29" t="str">
        <f>ELF!C32</f>
        <v>SHADOW_TOUCH</v>
      </c>
      <c r="B29" t="str">
        <f>ELF!D32</f>
        <v>FAN_KNIVES</v>
      </c>
      <c r="C29" t="str">
        <f>ELF!E32</f>
        <v>SHADOW_TOUCH</v>
      </c>
      <c r="D29" t="str">
        <f>ELF!F32</f>
        <v>FAN_KNIVES</v>
      </c>
      <c r="E29" t="str">
        <f>ELF!G32</f>
        <v>SHADOW_TOUCH</v>
      </c>
      <c r="F29" t="str">
        <f>ELF!H32</f>
        <v>VENGEANCE</v>
      </c>
      <c r="G29" t="str">
        <f>ELF!I32</f>
        <v>FAN_KNIVES</v>
      </c>
      <c r="H29" t="str">
        <f>ELF!J32</f>
        <v>BLINK</v>
      </c>
      <c r="I29" t="str">
        <f>ELF!K32</f>
        <v>BLINK</v>
      </c>
      <c r="J29" t="str">
        <f>ELF!L32</f>
        <v>BLINK</v>
      </c>
    </row>
    <row r="30" spans="1:10">
      <c r="A30" t="str">
        <f>ELF!C33</f>
        <v>SHADOW_TOUCH</v>
      </c>
      <c r="B30" t="str">
        <f>ELF!D33</f>
        <v>BLINK</v>
      </c>
      <c r="C30" t="str">
        <f>ELF!E33</f>
        <v>FAN_KNIVES</v>
      </c>
      <c r="D30" t="str">
        <f>ELF!F33</f>
        <v>SHADOW_TOUCH</v>
      </c>
      <c r="E30" t="str">
        <f>ELF!G33</f>
        <v>BLINK</v>
      </c>
      <c r="F30" t="str">
        <f>ELF!H33</f>
        <v>VENGEANCE</v>
      </c>
      <c r="G30" t="str">
        <f>ELF!I33</f>
        <v>SHADOW_TOUCH</v>
      </c>
      <c r="H30" t="str">
        <f>ELF!J33</f>
        <v>FAN_KNIVES</v>
      </c>
      <c r="I30" t="str">
        <f>ELF!K33</f>
        <v>FAN_KNIVES</v>
      </c>
      <c r="J30" t="str">
        <f>ELF!L33</f>
        <v>BLINK</v>
      </c>
    </row>
    <row r="31" spans="1:10">
      <c r="A31" t="str">
        <f>ELF!C34</f>
        <v>FAN_KNIVES</v>
      </c>
      <c r="B31" t="str">
        <f>ELF!D34</f>
        <v>SHADOW_TOUCH</v>
      </c>
      <c r="C31" t="str">
        <f>ELF!E34</f>
        <v>FAN_KNIVES</v>
      </c>
      <c r="D31" t="str">
        <f>ELF!F34</f>
        <v>BLINK</v>
      </c>
      <c r="E31" t="str">
        <f>ELF!G34</f>
        <v>FAN_KNIVES</v>
      </c>
      <c r="F31" t="str">
        <f>ELF!H34</f>
        <v>VENGEANCE</v>
      </c>
      <c r="G31" t="str">
        <f>ELF!I34</f>
        <v>BLINK</v>
      </c>
      <c r="H31" t="str">
        <f>ELF!J34</f>
        <v>SHADOW_TOUCH</v>
      </c>
      <c r="I31" t="str">
        <f>ELF!K34</f>
        <v>SHADOW_TOUCH</v>
      </c>
      <c r="J31" t="str">
        <f>ELF!L34</f>
        <v>BLINK</v>
      </c>
    </row>
    <row r="32" spans="1:10">
      <c r="A32" t="str">
        <f>ELF!C35</f>
        <v>SHADOW_TOUCH</v>
      </c>
      <c r="B32" t="str">
        <f>ELF!D35</f>
        <v>FAN_KNIVES</v>
      </c>
      <c r="C32" t="str">
        <f>ELF!E35</f>
        <v>SHADOW_TOUCH</v>
      </c>
      <c r="D32" t="str">
        <f>ELF!F35</f>
        <v>FAN_KNIVES</v>
      </c>
      <c r="E32" t="str">
        <f>ELF!G35</f>
        <v>SHADOW_TOUCH</v>
      </c>
      <c r="F32" t="str">
        <f>ELF!H35</f>
        <v>VENGEANCE</v>
      </c>
      <c r="G32" t="str">
        <f>ELF!I35</f>
        <v>FAN_KNIVES</v>
      </c>
      <c r="H32" t="str">
        <f>ELF!J35</f>
        <v>BLINK</v>
      </c>
      <c r="I32" t="str">
        <f>ELF!K35</f>
        <v>BLINK</v>
      </c>
      <c r="J32" t="str">
        <f>ELF!L35</f>
        <v>BLINK</v>
      </c>
    </row>
    <row r="33" spans="1:10">
      <c r="A33" t="str">
        <f>ELF!C36</f>
        <v>SHADOW_TOUCH</v>
      </c>
      <c r="B33" t="str">
        <f>ELF!D36</f>
        <v>BLINK</v>
      </c>
      <c r="C33" t="str">
        <f>ELF!E36</f>
        <v>FAN_KNIVES</v>
      </c>
      <c r="D33" t="str">
        <f>ELF!F36</f>
        <v>SHADOW_TOUCH</v>
      </c>
      <c r="E33" t="str">
        <f>ELF!G36</f>
        <v>BLINK</v>
      </c>
      <c r="F33" t="str">
        <f>ELF!H36</f>
        <v>VENGEANCE</v>
      </c>
      <c r="G33" t="str">
        <f>ELF!I36</f>
        <v>SHADOW_TOUCH</v>
      </c>
      <c r="H33" t="str">
        <f>ELF!J36</f>
        <v>FAN_KNIVES</v>
      </c>
      <c r="I33" t="str">
        <f>ELF!K36</f>
        <v>FAN_KNIVES</v>
      </c>
      <c r="J33" t="str">
        <f>ELF!L36</f>
        <v>BLINK</v>
      </c>
    </row>
    <row r="34" spans="1:10">
      <c r="A34" t="str">
        <f>ELF!C37</f>
        <v>FAN_KNIVES</v>
      </c>
      <c r="B34" t="str">
        <f>ELF!D37</f>
        <v>SHADOW_TOUCH</v>
      </c>
      <c r="C34" t="str">
        <f>ELF!E37</f>
        <v>FAN_KNIVES</v>
      </c>
      <c r="D34" t="str">
        <f>ELF!F37</f>
        <v>BLINK</v>
      </c>
      <c r="E34" t="str">
        <f>ELF!G37</f>
        <v>FAN_KNIVES</v>
      </c>
      <c r="F34" t="str">
        <f>ELF!H37</f>
        <v>VENGEANCE</v>
      </c>
      <c r="G34" t="str">
        <f>ELF!I37</f>
        <v>BLINK</v>
      </c>
      <c r="H34" t="str">
        <f>ELF!J37</f>
        <v>SHADOW_TOUCH</v>
      </c>
      <c r="I34" t="str">
        <f>ELF!K37</f>
        <v>SHADOW_TOUCH</v>
      </c>
      <c r="J34" t="str">
        <f>ELF!L37</f>
        <v>BLINK</v>
      </c>
    </row>
    <row r="35" spans="1:10">
      <c r="A35" t="str">
        <f>ELF!C38</f>
        <v>FAN_KNIVES</v>
      </c>
      <c r="B35" t="str">
        <f>ELF!D38</f>
        <v>BLINK</v>
      </c>
      <c r="C35" t="str">
        <f>ELF!E38</f>
        <v>FAN_KNIVES</v>
      </c>
      <c r="D35" t="str">
        <f>ELF!F38</f>
        <v>BLINK</v>
      </c>
      <c r="E35" t="str">
        <f>ELF!G38</f>
        <v>FAN_KNIVES</v>
      </c>
      <c r="F35" t="str">
        <f>ELF!H38</f>
        <v>VENGEANCE</v>
      </c>
      <c r="G35" t="str">
        <f>ELF!I38</f>
        <v>SHADOW_TOUCH</v>
      </c>
      <c r="H35" t="str">
        <f>ELF!J38</f>
        <v>BLINK</v>
      </c>
      <c r="I35" t="str">
        <f>ELF!K38</f>
        <v>SHADOW_TOUCH</v>
      </c>
      <c r="J35" t="str">
        <f>ELF!L38</f>
        <v>SHADOW_TOUCH</v>
      </c>
    </row>
    <row r="36" spans="1:10">
      <c r="A36" t="str">
        <f>ELF!C39</f>
        <v>SHADOW_TOUCH</v>
      </c>
      <c r="B36" t="str">
        <f>ELF!D39</f>
        <v>FAN_KNIVES</v>
      </c>
      <c r="C36" t="str">
        <f>ELF!E39</f>
        <v>SHADOW_TOUCH</v>
      </c>
      <c r="D36" t="str">
        <f>ELF!F39</f>
        <v>FAN_KNIVES</v>
      </c>
      <c r="E36" t="str">
        <f>ELF!G39</f>
        <v>BLINK</v>
      </c>
      <c r="F36" t="str">
        <f>ELF!H39</f>
        <v>VENGEANCE</v>
      </c>
      <c r="G36" t="str">
        <f>ELF!I39</f>
        <v>FAN_KNIVES</v>
      </c>
      <c r="H36" t="str">
        <f>ELF!J39</f>
        <v>SHADOW_TOUCH</v>
      </c>
      <c r="I36" t="str">
        <f>ELF!K39</f>
        <v>BLINK</v>
      </c>
      <c r="J36" t="str">
        <f>ELF!L39</f>
        <v>BLINK</v>
      </c>
    </row>
    <row r="37" spans="1:10">
      <c r="A37" t="str">
        <f>ELF!C40</f>
        <v>SHADOW_TOUCH</v>
      </c>
      <c r="B37" t="str">
        <f>ELF!D40</f>
        <v>FAN_KNIVES</v>
      </c>
      <c r="C37" t="str">
        <f>ELF!E40</f>
        <v>BLINK</v>
      </c>
      <c r="D37" t="str">
        <f>ELF!F40</f>
        <v>FAN_KNIVES</v>
      </c>
      <c r="E37" t="str">
        <f>ELF!G40</f>
        <v>BLINK</v>
      </c>
      <c r="F37" t="str">
        <f>ELF!H40</f>
        <v>VENGEANCE</v>
      </c>
      <c r="G37" t="str">
        <f>ELF!I40</f>
        <v>FAN_KNIVES</v>
      </c>
      <c r="H37" t="str">
        <f>ELF!J40</f>
        <v>SHADOW_TOUCH</v>
      </c>
      <c r="I37" t="str">
        <f>ELF!K40</f>
        <v>BLINK</v>
      </c>
      <c r="J37" t="str">
        <f>ELF!L40</f>
        <v>SHADOW_TOUCH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7"/>
  <sheetViews>
    <sheetView topLeftCell="A25" workbookViewId="0">
      <selection activeCell="A2" sqref="A2"/>
    </sheetView>
  </sheetViews>
  <sheetFormatPr defaultRowHeight="12.75"/>
  <sheetData>
    <row r="1" spans="1:10">
      <c r="A1" t="str">
        <f>HMN!C1</f>
        <v>Level 1 Spell</v>
      </c>
      <c r="B1" t="str">
        <f>HMN!D1</f>
        <v>Level 2 Spell</v>
      </c>
      <c r="C1" t="str">
        <f>HMN!E1</f>
        <v>Level 3 Spell</v>
      </c>
      <c r="D1" t="str">
        <f>HMN!F1</f>
        <v>Level 4 Spell</v>
      </c>
      <c r="E1" t="str">
        <f>HMN!G1</f>
        <v>Level 5 Spell</v>
      </c>
      <c r="F1" t="str">
        <f>HMN!H1</f>
        <v>Level 6 Spell</v>
      </c>
      <c r="G1" t="str">
        <f>HMN!I1</f>
        <v>Level 7 Spell</v>
      </c>
      <c r="H1" t="str">
        <f>HMN!J1</f>
        <v>Level 8 Spell</v>
      </c>
      <c r="I1" t="str">
        <f>HMN!K1</f>
        <v>Level 9 Spell</v>
      </c>
      <c r="J1" t="str">
        <f>HMN!L1</f>
        <v>Level 10 Spell</v>
      </c>
    </row>
    <row r="2" spans="1:10">
      <c r="A2" t="str">
        <f>HMN!C2</f>
        <v>WATER_ELEMENTAL</v>
      </c>
      <c r="B2" t="str">
        <f>HMN!D2</f>
        <v>BRILLIANCE_AURA</v>
      </c>
      <c r="C2" t="str">
        <f>HMN!E2</f>
        <v>WATER_ELEMENTAL</v>
      </c>
      <c r="D2" t="str">
        <f>HMN!F2</f>
        <v>BRILLIANCE_AURA</v>
      </c>
      <c r="E2" t="str">
        <f>HMN!G2</f>
        <v>WATER_ELEMENTAL</v>
      </c>
      <c r="F2" t="str">
        <f>HMN!H2</f>
        <v>MASS_TELEPORT</v>
      </c>
      <c r="G2" t="str">
        <f>HMN!I2</f>
        <v>BRILLIANCE_AURA</v>
      </c>
      <c r="H2" t="str">
        <f>HMN!J2</f>
        <v>BLIZZARD</v>
      </c>
      <c r="I2" t="str">
        <f>HMN!K2</f>
        <v>BLIZZARD</v>
      </c>
      <c r="J2" t="str">
        <f>HMN!L2</f>
        <v>BLIZZARD</v>
      </c>
    </row>
    <row r="3" spans="1:10">
      <c r="A3" t="str">
        <f>HMN!C3</f>
        <v>WATER_ELEMENTAL</v>
      </c>
      <c r="B3" t="str">
        <f>HMN!D3</f>
        <v>BRILLIANCE_AURA</v>
      </c>
      <c r="C3" t="str">
        <f>HMN!E3</f>
        <v>WATER_ELEMENTAL</v>
      </c>
      <c r="D3" t="str">
        <f>HMN!F3</f>
        <v>BRILLIANCE_AURA</v>
      </c>
      <c r="E3" t="str">
        <f>HMN!G3</f>
        <v>WATER_ELEMENTAL</v>
      </c>
      <c r="F3" t="str">
        <f>HMN!H3</f>
        <v>MASS_TELEPORT</v>
      </c>
      <c r="G3" t="str">
        <f>HMN!I3</f>
        <v>BRILLIANCE_AURA</v>
      </c>
      <c r="H3" t="str">
        <f>HMN!J3</f>
        <v>BLIZZARD</v>
      </c>
      <c r="I3" t="str">
        <f>HMN!K3</f>
        <v>BLIZZARD</v>
      </c>
      <c r="J3" t="str">
        <f>HMN!L3</f>
        <v>BLIZZARD</v>
      </c>
    </row>
    <row r="4" spans="1:10">
      <c r="A4" t="str">
        <f>HMN!C4</f>
        <v>BLIZZARD</v>
      </c>
      <c r="B4" t="str">
        <f>HMN!D4</f>
        <v>BRILLIANCE_AURA</v>
      </c>
      <c r="C4" t="str">
        <f>HMN!E4</f>
        <v>BLIZZARD</v>
      </c>
      <c r="D4" t="str">
        <f>HMN!F4</f>
        <v>BRILLIANCE_AURA</v>
      </c>
      <c r="E4" t="str">
        <f>HMN!G4</f>
        <v>BLIZZARD</v>
      </c>
      <c r="F4" t="str">
        <f>HMN!H4</f>
        <v>MASS_TELEPORT</v>
      </c>
      <c r="G4" t="str">
        <f>HMN!I4</f>
        <v>BRILLIANCE_AURA</v>
      </c>
      <c r="H4" t="str">
        <f>HMN!J4</f>
        <v>WATER_ELEMENTAL</v>
      </c>
      <c r="I4" t="str">
        <f>HMN!K4</f>
        <v>WATER_ELEMENTAL</v>
      </c>
      <c r="J4" t="str">
        <f>HMN!L4</f>
        <v>WATER_ELEMENTAL</v>
      </c>
    </row>
    <row r="5" spans="1:10">
      <c r="A5" t="str">
        <f>HMN!C5</f>
        <v>WATER_ELEMENTAL</v>
      </c>
      <c r="B5" t="str">
        <f>HMN!D5</f>
        <v>BRILLIANCE_AURA</v>
      </c>
      <c r="C5" t="str">
        <f>HMN!E5</f>
        <v>BRILLIANCE_AURA</v>
      </c>
      <c r="D5" t="str">
        <f>HMN!F5</f>
        <v>WATER_ELEMENTAL</v>
      </c>
      <c r="E5" t="str">
        <f>HMN!G5</f>
        <v>BRILLIANCE_AURA</v>
      </c>
      <c r="F5" t="str">
        <f>HMN!H5</f>
        <v>MASS_TELEPORT</v>
      </c>
      <c r="G5" t="str">
        <f>HMN!I5</f>
        <v>WATER_ELEMENTAL</v>
      </c>
      <c r="H5" t="str">
        <f>HMN!J5</f>
        <v>BLIZZARD</v>
      </c>
      <c r="I5" t="str">
        <f>HMN!K5</f>
        <v>BLIZZARD</v>
      </c>
      <c r="J5" t="str">
        <f>HMN!L5</f>
        <v>BLIZZARD</v>
      </c>
    </row>
    <row r="6" spans="1:10">
      <c r="A6" t="str">
        <f>HMN!C6</f>
        <v>BLIZZARD</v>
      </c>
      <c r="B6" t="str">
        <f>HMN!D6</f>
        <v>BRILLIANCE_AURA</v>
      </c>
      <c r="C6" t="str">
        <f>HMN!E6</f>
        <v>BLIZZARD</v>
      </c>
      <c r="D6" t="str">
        <f>HMN!F6</f>
        <v>BRILLIANCE_AURA</v>
      </c>
      <c r="E6" t="str">
        <f>HMN!G6</f>
        <v>BLIZZARD</v>
      </c>
      <c r="F6" t="str">
        <f>HMN!H6</f>
        <v>MASS_TELEPORT</v>
      </c>
      <c r="G6" t="str">
        <f>HMN!I6</f>
        <v>BRILLIANCE_AURA</v>
      </c>
      <c r="H6" t="str">
        <f>HMN!J6</f>
        <v>WATER_ELEMENTAL</v>
      </c>
      <c r="I6" t="str">
        <f>HMN!K6</f>
        <v>WATER_ELEMENTAL</v>
      </c>
      <c r="J6" t="str">
        <f>HMN!L6</f>
        <v>WATER_ELEMENTAL</v>
      </c>
    </row>
    <row r="7" spans="1:10">
      <c r="A7" t="str">
        <f>HMN!C7</f>
        <v>BLIZZARD</v>
      </c>
      <c r="B7" t="str">
        <f>HMN!D7</f>
        <v>BRILLIANCE_AURA</v>
      </c>
      <c r="C7" t="str">
        <f>HMN!E7</f>
        <v>BRILLIANCE_AURA</v>
      </c>
      <c r="D7" t="str">
        <f>HMN!F7</f>
        <v>BLIZZARD</v>
      </c>
      <c r="E7" t="str">
        <f>HMN!G7</f>
        <v>BRILLIANCE_AURA</v>
      </c>
      <c r="F7" t="str">
        <f>HMN!H7</f>
        <v>MASS_TELEPORT</v>
      </c>
      <c r="G7" t="str">
        <f>HMN!I7</f>
        <v>BLIZZARD</v>
      </c>
      <c r="H7" t="str">
        <f>HMN!J7</f>
        <v>WATER_ELEMENTAL</v>
      </c>
      <c r="I7" t="str">
        <f>HMN!K7</f>
        <v>WATER_ELEMENTAL</v>
      </c>
      <c r="J7" t="str">
        <f>HMN!L7</f>
        <v>WATER_ELEMENTAL</v>
      </c>
    </row>
    <row r="8" spans="1:10">
      <c r="A8" t="str">
        <f>HMN!C8</f>
        <v>BRILLIANCE_AURA</v>
      </c>
      <c r="B8" t="str">
        <f>HMN!D8</f>
        <v>BLIZZARD</v>
      </c>
      <c r="C8" t="str">
        <f>HMN!E8</f>
        <v>BRILLIANCE_AURA</v>
      </c>
      <c r="D8" t="str">
        <f>HMN!F8</f>
        <v>BLIZZARD</v>
      </c>
      <c r="E8" t="str">
        <f>HMN!G8</f>
        <v>BRILLIANCE_AURA</v>
      </c>
      <c r="F8" t="str">
        <f>HMN!H8</f>
        <v>MASS_TELEPORT</v>
      </c>
      <c r="G8" t="str">
        <f>HMN!I8</f>
        <v>BLIZZARD</v>
      </c>
      <c r="H8" t="str">
        <f>HMN!J8</f>
        <v>WATER_ELEMENTAL</v>
      </c>
      <c r="I8" t="str">
        <f>HMN!K8</f>
        <v>WATER_ELEMENTAL</v>
      </c>
      <c r="J8" t="str">
        <f>HMN!L8</f>
        <v>WATER_ELEMENTAL</v>
      </c>
    </row>
    <row r="9" spans="1:10">
      <c r="A9" t="str">
        <f>HMN!C9</f>
        <v>BLIZZARD</v>
      </c>
      <c r="B9" t="str">
        <f>HMN!D9</f>
        <v>BRILLIANCE_AURA</v>
      </c>
      <c r="C9" t="str">
        <f>HMN!E9</f>
        <v>BRILLIANCE_AURA</v>
      </c>
      <c r="D9" t="str">
        <f>HMN!F9</f>
        <v>BLIZZARD</v>
      </c>
      <c r="E9" t="str">
        <f>HMN!G9</f>
        <v>BRILLIANCE_AURA</v>
      </c>
      <c r="F9" t="str">
        <f>HMN!H9</f>
        <v>MASS_TELEPORT</v>
      </c>
      <c r="G9" t="str">
        <f>HMN!I9</f>
        <v>BLIZZARD</v>
      </c>
      <c r="H9" t="str">
        <f>HMN!J9</f>
        <v>WATER_ELEMENTAL</v>
      </c>
      <c r="I9" t="str">
        <f>HMN!K9</f>
        <v>WATER_ELEMENTAL</v>
      </c>
      <c r="J9" t="str">
        <f>HMN!L9</f>
        <v>WATER_ELEMENTAL</v>
      </c>
    </row>
    <row r="10" spans="1:10">
      <c r="A10" t="str">
        <f>HMN!C10</f>
        <v>BRILLIANCE_AURA</v>
      </c>
      <c r="B10" t="str">
        <f>HMN!D10</f>
        <v>BLIZZARD</v>
      </c>
      <c r="C10" t="str">
        <f>HMN!E10</f>
        <v>BRILLIANCE_AURA</v>
      </c>
      <c r="D10" t="str">
        <f>HMN!F10</f>
        <v>BLIZZARD</v>
      </c>
      <c r="E10" t="str">
        <f>HMN!G10</f>
        <v>BRILLIANCE_AURA</v>
      </c>
      <c r="F10" t="str">
        <f>HMN!H10</f>
        <v>MASS_TELEPORT</v>
      </c>
      <c r="G10" t="str">
        <f>HMN!I10</f>
        <v>BLIZZARD</v>
      </c>
      <c r="H10" t="str">
        <f>HMN!J10</f>
        <v>WATER_ELEMENTAL</v>
      </c>
      <c r="I10" t="str">
        <f>HMN!K10</f>
        <v>WATER_ELEMENTAL</v>
      </c>
      <c r="J10" t="str">
        <f>HMN!L10</f>
        <v>WATER_ELEMENTAL</v>
      </c>
    </row>
    <row r="11" spans="1:10">
      <c r="A11" t="str">
        <f>HMN!C12</f>
        <v>THUNDER_BOLT</v>
      </c>
      <c r="B11" t="str">
        <f>HMN!D12</f>
        <v>THUNDER_CLAP</v>
      </c>
      <c r="C11" t="str">
        <f>HMN!E12</f>
        <v>THUNDER_BOLT</v>
      </c>
      <c r="D11" t="str">
        <f>HMN!F12</f>
        <v>THUNDER_CLAP</v>
      </c>
      <c r="E11" t="str">
        <f>HMN!G12</f>
        <v>THUNDER_BOLT</v>
      </c>
      <c r="F11" t="str">
        <f>HMN!H12</f>
        <v>AVATAR</v>
      </c>
      <c r="G11" t="str">
        <f>HMN!I12</f>
        <v>THUNDER_CLAP</v>
      </c>
      <c r="H11" t="str">
        <f>HMN!J12</f>
        <v>BASH</v>
      </c>
      <c r="I11" t="str">
        <f>HMN!K12</f>
        <v>BASH</v>
      </c>
      <c r="J11" t="str">
        <f>HMN!L12</f>
        <v>BASH</v>
      </c>
    </row>
    <row r="12" spans="1:10">
      <c r="A12" t="str">
        <f>HMN!C13</f>
        <v>THUNDER_BOLT</v>
      </c>
      <c r="B12" t="str">
        <f>HMN!D13</f>
        <v>BASH</v>
      </c>
      <c r="C12" t="str">
        <f>HMN!E13</f>
        <v>THUNDER_BOLT</v>
      </c>
      <c r="D12" t="str">
        <f>HMN!F13</f>
        <v>THUNDER_CLAP</v>
      </c>
      <c r="E12" t="str">
        <f>HMN!G13</f>
        <v>THUNDER_BOLT</v>
      </c>
      <c r="F12" t="str">
        <f>HMN!H13</f>
        <v>AVATAR</v>
      </c>
      <c r="G12" t="str">
        <f>HMN!I13</f>
        <v>THUNDER_CLAP</v>
      </c>
      <c r="H12" t="str">
        <f>HMN!J13</f>
        <v>THUNDER_CLAP</v>
      </c>
      <c r="I12" t="str">
        <f>HMN!K13</f>
        <v>BASH</v>
      </c>
      <c r="J12" t="str">
        <f>HMN!L13</f>
        <v>BASH</v>
      </c>
    </row>
    <row r="13" spans="1:10">
      <c r="A13" t="str">
        <f>HMN!C14</f>
        <v>THUNDER_BOLT</v>
      </c>
      <c r="B13" t="str">
        <f>HMN!D14</f>
        <v>BASH</v>
      </c>
      <c r="C13" t="str">
        <f>HMN!E14</f>
        <v>THUNDER_CLAP</v>
      </c>
      <c r="D13" t="str">
        <f>HMN!F14</f>
        <v>THUNDER_BOLT</v>
      </c>
      <c r="E13" t="str">
        <f>HMN!G14</f>
        <v>THUNDER_BOLT</v>
      </c>
      <c r="F13" t="str">
        <f>HMN!H14</f>
        <v>AVATAR</v>
      </c>
      <c r="G13" t="str">
        <f>HMN!I14</f>
        <v>THUNDER_CLAP</v>
      </c>
      <c r="H13" t="str">
        <f>HMN!J14</f>
        <v>THUNDER_CLAP</v>
      </c>
      <c r="I13" t="str">
        <f>HMN!K14</f>
        <v>BASH</v>
      </c>
      <c r="J13" t="str">
        <f>HMN!L14</f>
        <v>BASH</v>
      </c>
    </row>
    <row r="14" spans="1:10">
      <c r="A14" t="str">
        <f>HMN!C15</f>
        <v>THUNDER_BOLT</v>
      </c>
      <c r="B14" t="str">
        <f>HMN!D15</f>
        <v>BASH</v>
      </c>
      <c r="C14" t="str">
        <f>HMN!E15</f>
        <v>THUNDER_BOLT</v>
      </c>
      <c r="D14" t="str">
        <f>HMN!F15</f>
        <v>THUNDER_CLAP</v>
      </c>
      <c r="E14" t="str">
        <f>HMN!G15</f>
        <v>THUNDER_BOLT</v>
      </c>
      <c r="F14" t="str">
        <f>HMN!H15</f>
        <v>AVATAR</v>
      </c>
      <c r="G14" t="str">
        <f>HMN!I15</f>
        <v>THUNDER_CLAP</v>
      </c>
      <c r="H14" t="str">
        <f>HMN!J15</f>
        <v>THUNDER_CLAP</v>
      </c>
      <c r="I14" t="str">
        <f>HMN!K15</f>
        <v>BASH</v>
      </c>
      <c r="J14" t="str">
        <f>HMN!L15</f>
        <v>BASH</v>
      </c>
    </row>
    <row r="15" spans="1:10">
      <c r="A15" t="str">
        <f>HMN!C16</f>
        <v>THUNDER_BOLT</v>
      </c>
      <c r="B15" t="str">
        <f>HMN!D16</f>
        <v>THUNDER_CLAP</v>
      </c>
      <c r="C15" t="str">
        <f>HMN!E16</f>
        <v>THUNDER_BOLT</v>
      </c>
      <c r="D15" t="str">
        <f>HMN!F16</f>
        <v>BASH</v>
      </c>
      <c r="E15" t="str">
        <f>HMN!G16</f>
        <v>THUNDER_BOLT</v>
      </c>
      <c r="F15" t="str">
        <f>HMN!H16</f>
        <v>AVATAR</v>
      </c>
      <c r="G15" t="str">
        <f>HMN!I16</f>
        <v>THUNDER_CLAP</v>
      </c>
      <c r="H15" t="str">
        <f>HMN!J16</f>
        <v>THUNDER_CLAP</v>
      </c>
      <c r="I15" t="str">
        <f>HMN!K16</f>
        <v>BASH</v>
      </c>
      <c r="J15" t="str">
        <f>HMN!L16</f>
        <v>BASH</v>
      </c>
    </row>
    <row r="16" spans="1:10">
      <c r="A16" t="str">
        <f>HMN!C17</f>
        <v>THUNDER_BOLT</v>
      </c>
      <c r="B16" t="str">
        <f>HMN!D17</f>
        <v>THUNDER_CLAP</v>
      </c>
      <c r="C16" t="str">
        <f>HMN!E17</f>
        <v>THUNDER_BOLT</v>
      </c>
      <c r="D16" t="str">
        <f>HMN!F17</f>
        <v>THUNDER_CLAP</v>
      </c>
      <c r="E16" t="str">
        <f>HMN!G17</f>
        <v>THUNDER_BOLT</v>
      </c>
      <c r="F16" t="str">
        <f>HMN!H17</f>
        <v>AVATAR</v>
      </c>
      <c r="G16" t="str">
        <f>HMN!I17</f>
        <v>THUNDER_CLAP</v>
      </c>
      <c r="H16" t="str">
        <f>HMN!J17</f>
        <v>BASH</v>
      </c>
      <c r="I16" t="str">
        <f>HMN!K17</f>
        <v>BASH</v>
      </c>
      <c r="J16" t="str">
        <f>HMN!L17</f>
        <v>BASH</v>
      </c>
    </row>
    <row r="17" spans="1:10">
      <c r="A17" t="str">
        <f>HMN!C18</f>
        <v>THUNDER_BOLT</v>
      </c>
      <c r="B17" t="str">
        <f>HMN!D18</f>
        <v>BASH</v>
      </c>
      <c r="C17" t="str">
        <f>HMN!E18</f>
        <v>THUNDER_BOLT</v>
      </c>
      <c r="D17" t="str">
        <f>HMN!F18</f>
        <v>THUNDER_CLAP</v>
      </c>
      <c r="E17" t="str">
        <f>HMN!G18</f>
        <v>THUNDER_BOLT</v>
      </c>
      <c r="F17" t="str">
        <f>HMN!H18</f>
        <v>AVATAR</v>
      </c>
      <c r="G17" t="str">
        <f>HMN!I18</f>
        <v>BASH</v>
      </c>
      <c r="H17" t="str">
        <f>HMN!J18</f>
        <v>BASH</v>
      </c>
      <c r="I17" t="str">
        <f>HMN!K18</f>
        <v>THUNDER_CLAP</v>
      </c>
      <c r="J17" t="str">
        <f>HMN!L18</f>
        <v>THUNDER_CLAP</v>
      </c>
    </row>
    <row r="18" spans="1:10">
      <c r="A18" t="str">
        <f>HMN!C19</f>
        <v>THUNDER_BOLT</v>
      </c>
      <c r="B18" t="str">
        <f>HMN!D19</f>
        <v>THUNDER_CLAP</v>
      </c>
      <c r="C18" t="str">
        <f>HMN!E19</f>
        <v>THUNDER_BOLT</v>
      </c>
      <c r="D18" t="str">
        <f>HMN!F19</f>
        <v>BASH</v>
      </c>
      <c r="E18" t="str">
        <f>HMN!G19</f>
        <v>THUNDER_BOLT</v>
      </c>
      <c r="F18" t="str">
        <f>HMN!H19</f>
        <v>AVATAR</v>
      </c>
      <c r="G18" t="str">
        <f>HMN!I19</f>
        <v>BASH</v>
      </c>
      <c r="H18" t="str">
        <f>HMN!J19</f>
        <v>BASH</v>
      </c>
      <c r="I18" t="str">
        <f>HMN!K19</f>
        <v>THUNDER_CLAP</v>
      </c>
      <c r="J18" t="str">
        <f>HMN!L19</f>
        <v>THUNDER_CLAP</v>
      </c>
    </row>
    <row r="19" spans="1:10">
      <c r="A19" t="str">
        <f>HMN!C20</f>
        <v>THUNDER_BOLT</v>
      </c>
      <c r="B19" t="str">
        <f>HMN!D20</f>
        <v>THUNDER_CLAP</v>
      </c>
      <c r="C19" t="str">
        <f>HMN!E20</f>
        <v>THUNDER_BOLT</v>
      </c>
      <c r="D19" t="str">
        <f>HMN!F20</f>
        <v>THUNDER_CLAP</v>
      </c>
      <c r="E19" t="str">
        <f>HMN!G20</f>
        <v>THUNDER_BOLT</v>
      </c>
      <c r="F19" t="str">
        <f>HMN!H20</f>
        <v>AVATAR</v>
      </c>
      <c r="G19" t="str">
        <f>HMN!I20</f>
        <v>THUNDER_CLAP</v>
      </c>
      <c r="H19" t="str">
        <f>HMN!J20</f>
        <v>BASH</v>
      </c>
      <c r="I19" t="str">
        <f>HMN!K20</f>
        <v>BASH</v>
      </c>
      <c r="J19" t="str">
        <f>HMN!L20</f>
        <v>BASH</v>
      </c>
    </row>
    <row r="20" spans="1:10">
      <c r="A20" t="str">
        <f>HMN!C22</f>
        <v>HOLY_BOLT</v>
      </c>
      <c r="B20" t="str">
        <f>HMN!D22</f>
        <v>DIVINE_SHIELD</v>
      </c>
      <c r="C20" t="str">
        <f>HMN!E22</f>
        <v>HOLY_BOLT</v>
      </c>
      <c r="D20" t="str">
        <f>HMN!F22</f>
        <v>DIVINE_SHIELD</v>
      </c>
      <c r="E20" t="str">
        <f>HMN!G22</f>
        <v>HOLY_BOLT</v>
      </c>
      <c r="F20" t="str">
        <f>HMN!H22</f>
        <v>RESURRECTION</v>
      </c>
      <c r="G20" t="str">
        <f>HMN!I22</f>
        <v>DIVINE_SHIELD</v>
      </c>
      <c r="H20" t="str">
        <f>HMN!J22</f>
        <v>DEVOTION_AURA</v>
      </c>
      <c r="I20" t="str">
        <f>HMN!K22</f>
        <v>DEVOTION_AURA</v>
      </c>
      <c r="J20" t="str">
        <f>HMN!L22</f>
        <v>DEVOTION_AURA</v>
      </c>
    </row>
    <row r="21" spans="1:10">
      <c r="A21" t="str">
        <f>HMN!C23</f>
        <v>HOLY_BOLT</v>
      </c>
      <c r="B21" t="str">
        <f>HMN!D23</f>
        <v>DIVINE_SHIELD</v>
      </c>
      <c r="C21" t="str">
        <f>HMN!E23</f>
        <v>HOLY_BOLT</v>
      </c>
      <c r="D21" t="str">
        <f>HMN!F23</f>
        <v>DEVOTION_AURA</v>
      </c>
      <c r="E21" t="str">
        <f>HMN!G23</f>
        <v>HOLY_BOLT</v>
      </c>
      <c r="F21" t="str">
        <f>HMN!H23</f>
        <v>RESURRECTION</v>
      </c>
      <c r="G21" t="str">
        <f>HMN!I23</f>
        <v>DIVINE_SHIELD</v>
      </c>
      <c r="H21" t="str">
        <f>HMN!J23</f>
        <v>DIVINE_SHIELD</v>
      </c>
      <c r="I21" t="str">
        <f>HMN!K23</f>
        <v>DEVOTION_AURA</v>
      </c>
      <c r="J21" t="str">
        <f>HMN!L23</f>
        <v>DEVOTION_AURA</v>
      </c>
    </row>
    <row r="22" spans="1:10">
      <c r="A22" t="str">
        <f>HMN!C24</f>
        <v>HOLY_BOLT</v>
      </c>
      <c r="B22" t="str">
        <f>HMN!D24</f>
        <v>DIVINE_SHIELD</v>
      </c>
      <c r="C22" t="str">
        <f>HMN!E24</f>
        <v>HOLY_BOLT</v>
      </c>
      <c r="D22" t="str">
        <f>HMN!F24</f>
        <v>DEVOTION_AURA</v>
      </c>
      <c r="E22" t="str">
        <f>HMN!G24</f>
        <v>DEVOTION_AURA</v>
      </c>
      <c r="F22" t="str">
        <f>HMN!H24</f>
        <v>RESURRECTION</v>
      </c>
      <c r="G22" t="str">
        <f>HMN!I24</f>
        <v>DEVOTION_AURA</v>
      </c>
      <c r="H22" t="str">
        <f>HMN!J24</f>
        <v>DIVINE_SHIELD</v>
      </c>
      <c r="I22" t="str">
        <f>HMN!K24</f>
        <v>DIVINE_SHIELD</v>
      </c>
      <c r="J22" t="str">
        <f>HMN!L24</f>
        <v>HOLY_BOLT</v>
      </c>
    </row>
    <row r="23" spans="1:10">
      <c r="A23" t="str">
        <f>HMN!C25</f>
        <v>HOLY_BOLT</v>
      </c>
      <c r="B23" t="str">
        <f>HMN!D25</f>
        <v>DIVINE_SHIELD</v>
      </c>
      <c r="C23" t="str">
        <f>HMN!E25</f>
        <v>HOLY_BOLT</v>
      </c>
      <c r="D23" t="str">
        <f>HMN!F25</f>
        <v>DEVOTION_AURA</v>
      </c>
      <c r="E23" t="str">
        <f>HMN!G25</f>
        <v>HOLY_BOLT</v>
      </c>
      <c r="F23" t="str">
        <f>HMN!H25</f>
        <v>RESURRECTION</v>
      </c>
      <c r="G23" t="str">
        <f>HMN!I25</f>
        <v>DEVOTION_AURA</v>
      </c>
      <c r="H23" t="str">
        <f>HMN!J25</f>
        <v>DEVOTION_AURA</v>
      </c>
      <c r="I23" t="str">
        <f>HMN!K25</f>
        <v>DIVINE_SHIELD</v>
      </c>
      <c r="J23" t="str">
        <f>HMN!L25</f>
        <v>DIVINE_SHIELD</v>
      </c>
    </row>
    <row r="24" spans="1:10">
      <c r="A24" t="str">
        <f>HMN!C26</f>
        <v>HOLY_BOLT</v>
      </c>
      <c r="B24" t="str">
        <f>HMN!D26</f>
        <v>DIVINE_SHIELD</v>
      </c>
      <c r="C24" t="str">
        <f>HMN!E26</f>
        <v>HOLY_BOLT</v>
      </c>
      <c r="D24" t="str">
        <f>HMN!F26</f>
        <v>DIVINE_SHIELD</v>
      </c>
      <c r="E24" t="str">
        <f>HMN!G26</f>
        <v>HOLY_BOLT</v>
      </c>
      <c r="F24" t="str">
        <f>HMN!H26</f>
        <v>RESURRECTION</v>
      </c>
      <c r="G24" t="str">
        <f>HMN!I26</f>
        <v>DEVOTION_AURA</v>
      </c>
      <c r="H24" t="str">
        <f>HMN!J26</f>
        <v>DEVOTION_AURA</v>
      </c>
      <c r="I24" t="str">
        <f>HMN!K26</f>
        <v>DEVOTION_AURA</v>
      </c>
      <c r="J24" t="str">
        <f>HMN!L26</f>
        <v>DIVINE_SHIELD</v>
      </c>
    </row>
    <row r="25" spans="1:10">
      <c r="A25" t="str">
        <f>HMN!C27</f>
        <v>HOLY_BOLT</v>
      </c>
      <c r="B25" t="str">
        <f>HMN!D27</f>
        <v>DIVINE_SHIELD</v>
      </c>
      <c r="C25" t="str">
        <f>HMN!E27</f>
        <v>HOLY_BOLT</v>
      </c>
      <c r="D25" t="str">
        <f>HMN!F27</f>
        <v>DEVOTION_AURA</v>
      </c>
      <c r="E25" t="str">
        <f>HMN!G27</f>
        <v>DEVOTION_AURA</v>
      </c>
      <c r="F25" t="str">
        <f>HMN!H27</f>
        <v>RESURRECTION</v>
      </c>
      <c r="G25" t="str">
        <f>HMN!I27</f>
        <v>DEVOTION_AURA</v>
      </c>
      <c r="H25" t="str">
        <f>HMN!J27</f>
        <v>DIVINE_SHIELD</v>
      </c>
      <c r="I25" t="str">
        <f>HMN!K27</f>
        <v>DIVINE_SHIELD</v>
      </c>
      <c r="J25" t="str">
        <f>HMN!L27</f>
        <v>HOLY_BOLT</v>
      </c>
    </row>
    <row r="26" spans="1:10">
      <c r="A26" t="str">
        <f>HMN!C28</f>
        <v>DIVINE_SHIELD</v>
      </c>
      <c r="B26" t="str">
        <f>HMN!D28</f>
        <v>DEVOTION_AURA</v>
      </c>
      <c r="C26" t="str">
        <f>HMN!E28</f>
        <v>HOLY_BOLT</v>
      </c>
      <c r="D26" t="str">
        <f>HMN!F28</f>
        <v>DEVOTION_AURA</v>
      </c>
      <c r="E26" t="str">
        <f>HMN!G28</f>
        <v>HOLY_BOLT</v>
      </c>
      <c r="F26" t="str">
        <f>HMN!H28</f>
        <v>RESURRECTION</v>
      </c>
      <c r="G26" t="str">
        <f>HMN!I28</f>
        <v>DEVOTION_AURA</v>
      </c>
      <c r="H26" t="str">
        <f>HMN!J28</f>
        <v>HOLY_BOLT</v>
      </c>
      <c r="I26" t="str">
        <f>HMN!K28</f>
        <v>DIVINE_SHIELD</v>
      </c>
      <c r="J26" t="str">
        <f>HMN!L28</f>
        <v>DIVINE_SHIELD</v>
      </c>
    </row>
    <row r="27" spans="1:10">
      <c r="A27" t="str">
        <f>HMN!C29</f>
        <v>DIVINE_SHIELD</v>
      </c>
      <c r="B27" t="str">
        <f>HMN!D29</f>
        <v>HOLY_BOLT</v>
      </c>
      <c r="C27" t="str">
        <f>HMN!E29</f>
        <v>HOLY_BOLT</v>
      </c>
      <c r="D27" t="str">
        <f>HMN!F29</f>
        <v>DEVOTION_AURA</v>
      </c>
      <c r="E27" t="str">
        <f>HMN!G29</f>
        <v>DEVOTION_AURA</v>
      </c>
      <c r="F27" t="str">
        <f>HMN!H29</f>
        <v>RESURRECTION</v>
      </c>
      <c r="G27" t="str">
        <f>HMN!I29</f>
        <v>DEVOTION_AURA</v>
      </c>
      <c r="H27" t="str">
        <f>HMN!J29</f>
        <v>DIVINE_SHIELD</v>
      </c>
      <c r="I27" t="str">
        <f>HMN!K29</f>
        <v>DIVINE_SHIELD</v>
      </c>
      <c r="J27" t="str">
        <f>HMN!L29</f>
        <v>HOLY_BOLT</v>
      </c>
    </row>
    <row r="28" spans="1:10">
      <c r="A28" t="str">
        <f>HMN!C30</f>
        <v>DIVINE_SHIELD</v>
      </c>
      <c r="B28" t="str">
        <f>HMN!D30</f>
        <v>HOLY_BOLT</v>
      </c>
      <c r="C28" t="str">
        <f>HMN!E30</f>
        <v>HOLY_BOLT</v>
      </c>
      <c r="D28" t="str">
        <f>HMN!F30</f>
        <v>DIVINE_SHIELD</v>
      </c>
      <c r="E28" t="str">
        <f>HMN!G30</f>
        <v>HOLY_BOLT</v>
      </c>
      <c r="F28" t="str">
        <f>HMN!H30</f>
        <v>RESURRECTION</v>
      </c>
      <c r="G28" t="str">
        <f>HMN!I30</f>
        <v>DEVOTION_AURA</v>
      </c>
      <c r="H28" t="str">
        <f>HMN!J30</f>
        <v>DEVOTION_AURA</v>
      </c>
      <c r="I28" t="str">
        <f>HMN!K30</f>
        <v>DEVOTION_AURA</v>
      </c>
      <c r="J28" t="str">
        <f>HMN!L30</f>
        <v>DIVINE_SHIELD</v>
      </c>
    </row>
    <row r="29" spans="1:10">
      <c r="A29" t="str">
        <f>HMN!C32</f>
        <v>FLAME_STRIKE</v>
      </c>
      <c r="B29" t="str">
        <f>HMN!D32</f>
        <v>SIPHON_MANA</v>
      </c>
      <c r="C29" t="str">
        <f>HMN!E32</f>
        <v>FLAME_STRIKE</v>
      </c>
      <c r="D29" t="str">
        <f>HMN!F32</f>
        <v>SIPHON_MANA</v>
      </c>
      <c r="E29" t="str">
        <f>HMN!G32</f>
        <v>FLAME_STRIKE</v>
      </c>
      <c r="F29" t="str">
        <f>HMN!H32</f>
        <v>SUMMON_PHOENIX</v>
      </c>
      <c r="G29" t="str">
        <f>HMN!I32</f>
        <v>SIPHON_MANA</v>
      </c>
      <c r="H29" t="str">
        <f>HMN!J32</f>
        <v>BANISH</v>
      </c>
      <c r="I29" t="str">
        <f>HMN!K32</f>
        <v>BANISH</v>
      </c>
      <c r="J29" t="str">
        <f>HMN!L32</f>
        <v>BANISH</v>
      </c>
    </row>
    <row r="30" spans="1:10">
      <c r="A30" t="str">
        <f>HMN!C33</f>
        <v>FLAME_STRIKE</v>
      </c>
      <c r="B30" t="str">
        <f>HMN!D33</f>
        <v>BANISH</v>
      </c>
      <c r="C30" t="str">
        <f>HMN!E33</f>
        <v>FLAME_STRIKE</v>
      </c>
      <c r="D30" t="str">
        <f>HMN!F33</f>
        <v>SIPHON_MANA</v>
      </c>
      <c r="E30" t="str">
        <f>HMN!G33</f>
        <v>FLAME_STRIKE</v>
      </c>
      <c r="F30" t="str">
        <f>HMN!H33</f>
        <v>SUMMON_PHOENIX</v>
      </c>
      <c r="G30" t="str">
        <f>HMN!I33</f>
        <v>SIPHON_MANA</v>
      </c>
      <c r="H30" t="str">
        <f>HMN!J33</f>
        <v>SIPHON_MANA</v>
      </c>
      <c r="I30" t="str">
        <f>HMN!K33</f>
        <v>BANISH</v>
      </c>
      <c r="J30" t="str">
        <f>HMN!L33</f>
        <v>BANISH</v>
      </c>
    </row>
    <row r="31" spans="1:10">
      <c r="A31" t="str">
        <f>HMN!C34</f>
        <v>FLAME_STRIKE</v>
      </c>
      <c r="B31" t="str">
        <f>HMN!D34</f>
        <v>SIPHON_MANA</v>
      </c>
      <c r="C31" t="str">
        <f>HMN!E34</f>
        <v>FLAME_STRIKE</v>
      </c>
      <c r="D31" t="str">
        <f>HMN!F34</f>
        <v>SIPHON_MANA</v>
      </c>
      <c r="E31" t="str">
        <f>HMN!G34</f>
        <v>FLAME_STRIKE</v>
      </c>
      <c r="F31" t="str">
        <f>HMN!H34</f>
        <v>SUMMON_PHOENIX</v>
      </c>
      <c r="G31" t="str">
        <f>HMN!I34</f>
        <v>SIPHON_MANA</v>
      </c>
      <c r="H31" t="str">
        <f>HMN!J34</f>
        <v>BANISH</v>
      </c>
      <c r="I31" t="str">
        <f>HMN!K34</f>
        <v>BANISH</v>
      </c>
      <c r="J31" t="str">
        <f>HMN!L34</f>
        <v>BANISH</v>
      </c>
    </row>
    <row r="32" spans="1:10">
      <c r="A32" t="str">
        <f>HMN!C35</f>
        <v>FLAME_STRIKE</v>
      </c>
      <c r="B32" t="str">
        <f>HMN!D35</f>
        <v>SIPHON_MANA</v>
      </c>
      <c r="C32" t="str">
        <f>HMN!E35</f>
        <v>FLAME_STRIKE</v>
      </c>
      <c r="D32" t="str">
        <f>HMN!F35</f>
        <v>SIPHON_MANA</v>
      </c>
      <c r="E32" t="str">
        <f>HMN!G35</f>
        <v>FLAME_STRIKE</v>
      </c>
      <c r="F32" t="str">
        <f>HMN!H35</f>
        <v>SUMMON_PHOENIX</v>
      </c>
      <c r="G32" t="str">
        <f>HMN!I35</f>
        <v>SIPHON_MANA</v>
      </c>
      <c r="H32" t="str">
        <f>HMN!J35</f>
        <v>BANISH</v>
      </c>
      <c r="I32" t="str">
        <f>HMN!K35</f>
        <v>BANISH</v>
      </c>
      <c r="J32" t="str">
        <f>HMN!L35</f>
        <v>BANISH</v>
      </c>
    </row>
    <row r="33" spans="1:10">
      <c r="A33" t="str">
        <f>HMN!C36</f>
        <v>FLAME_STRIKE</v>
      </c>
      <c r="B33" t="str">
        <f>HMN!D36</f>
        <v>BANISH</v>
      </c>
      <c r="C33" t="str">
        <f>HMN!E36</f>
        <v>FLAME_STRIKE</v>
      </c>
      <c r="D33" t="str">
        <f>HMN!F36</f>
        <v>SIPHON_MANA</v>
      </c>
      <c r="E33" t="str">
        <f>HMN!G36</f>
        <v>FLAME_STRIKE</v>
      </c>
      <c r="F33" t="str">
        <f>HMN!H36</f>
        <v>SUMMON_PHOENIX</v>
      </c>
      <c r="G33" t="str">
        <f>HMN!I36</f>
        <v>SIPHON_MANA</v>
      </c>
      <c r="H33" t="str">
        <f>HMN!J36</f>
        <v>SIPHON_MANA</v>
      </c>
      <c r="I33" t="str">
        <f>HMN!K36</f>
        <v>BANISH</v>
      </c>
      <c r="J33" t="str">
        <f>HMN!L36</f>
        <v>BANISH</v>
      </c>
    </row>
    <row r="34" spans="1:10">
      <c r="A34" t="str">
        <f>HMN!C37</f>
        <v>FLAME_STRIKE</v>
      </c>
      <c r="B34" t="str">
        <f>HMN!D37</f>
        <v>SIPHON_MANA</v>
      </c>
      <c r="C34" t="str">
        <f>HMN!E37</f>
        <v>FLAME_STRIKE</v>
      </c>
      <c r="D34" t="str">
        <f>HMN!F37</f>
        <v>SIPHON_MANA</v>
      </c>
      <c r="E34" t="str">
        <f>HMN!G37</f>
        <v>FLAME_STRIKE</v>
      </c>
      <c r="F34" t="str">
        <f>HMN!H37</f>
        <v>SUMMON_PHOENIX</v>
      </c>
      <c r="G34" t="str">
        <f>HMN!I37</f>
        <v>SIPHON_MANA</v>
      </c>
      <c r="H34" t="str">
        <f>HMN!J37</f>
        <v>BANISH</v>
      </c>
      <c r="I34" t="str">
        <f>HMN!K37</f>
        <v>BANISH</v>
      </c>
      <c r="J34" t="str">
        <f>HMN!L37</f>
        <v>BANISH</v>
      </c>
    </row>
    <row r="35" spans="1:10">
      <c r="A35" t="str">
        <f>HMN!C38</f>
        <v>FLAME_STRIKE</v>
      </c>
      <c r="B35" t="str">
        <f>HMN!D38</f>
        <v>SIPHON_MANA</v>
      </c>
      <c r="C35" t="str">
        <f>HMN!E38</f>
        <v>FLAME_STRIKE</v>
      </c>
      <c r="D35" t="str">
        <f>HMN!F38</f>
        <v>SIPHON_MANA</v>
      </c>
      <c r="E35" t="str">
        <f>HMN!G38</f>
        <v>FLAME_STRIKE</v>
      </c>
      <c r="F35" t="str">
        <f>HMN!H38</f>
        <v>SUMMON_PHOENIX</v>
      </c>
      <c r="G35" t="str">
        <f>HMN!I38</f>
        <v>SIPHON_MANA</v>
      </c>
      <c r="H35" t="str">
        <f>HMN!J38</f>
        <v>BANISH</v>
      </c>
      <c r="I35" t="str">
        <f>HMN!K38</f>
        <v>BANISH</v>
      </c>
      <c r="J35" t="str">
        <f>HMN!L38</f>
        <v>BANISH</v>
      </c>
    </row>
    <row r="36" spans="1:10">
      <c r="A36" t="str">
        <f>HMN!C39</f>
        <v>BANISH</v>
      </c>
      <c r="B36" t="str">
        <f>HMN!D39</f>
        <v>FLAME_STRIKE</v>
      </c>
      <c r="C36" t="str">
        <f>HMN!E39</f>
        <v>FLAME_STRIKE</v>
      </c>
      <c r="D36" t="str">
        <f>HMN!F39</f>
        <v>SIPHON_MANA</v>
      </c>
      <c r="E36" t="str">
        <f>HMN!G39</f>
        <v>FLAME_STRIKE</v>
      </c>
      <c r="F36" t="str">
        <f>HMN!H39</f>
        <v>SUMMON_PHOENIX</v>
      </c>
      <c r="G36" t="str">
        <f>HMN!I39</f>
        <v>SIPHON_MANA</v>
      </c>
      <c r="H36" t="str">
        <f>HMN!J39</f>
        <v>SIPHON_MANA</v>
      </c>
      <c r="I36" t="str">
        <f>HMN!K39</f>
        <v>BANISH</v>
      </c>
      <c r="J36" t="str">
        <f>HMN!L39</f>
        <v>BANISH</v>
      </c>
    </row>
    <row r="37" spans="1:10">
      <c r="A37" t="str">
        <f>HMN!C40</f>
        <v>FLAME_STRIKE</v>
      </c>
      <c r="B37" t="str">
        <f>HMN!D40</f>
        <v>BANISH</v>
      </c>
      <c r="C37" t="str">
        <f>HMN!E40</f>
        <v>FLAME_STRIKE</v>
      </c>
      <c r="D37" t="str">
        <f>HMN!F40</f>
        <v>SIPHON_MANA</v>
      </c>
      <c r="E37" t="str">
        <f>HMN!G40</f>
        <v>FLAME_STRIKE</v>
      </c>
      <c r="F37" t="str">
        <f>HMN!H40</f>
        <v>SUMMON_PHOENIX</v>
      </c>
      <c r="G37" t="str">
        <f>HMN!I40</f>
        <v>SIPHON_MANA</v>
      </c>
      <c r="H37" t="str">
        <f>HMN!J40</f>
        <v>SIPHON_MANA</v>
      </c>
      <c r="I37" t="str">
        <f>HMN!K40</f>
        <v>BANISH</v>
      </c>
      <c r="J37" t="str">
        <f>HMN!L40</f>
        <v>BANISH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F29" sqref="F29"/>
    </sheetView>
  </sheetViews>
  <sheetFormatPr defaultRowHeight="12.75"/>
  <sheetData>
    <row r="1" spans="1:10">
      <c r="A1" t="str">
        <f>ORC!C1</f>
        <v>Level 1 Spell</v>
      </c>
      <c r="B1" t="str">
        <f>ORC!D1</f>
        <v>Level 2 Spell</v>
      </c>
      <c r="C1" t="str">
        <f>ORC!E1</f>
        <v>Level 3 Spell</v>
      </c>
      <c r="D1" t="str">
        <f>ORC!F1</f>
        <v>Level 4 Spell</v>
      </c>
      <c r="E1" t="str">
        <f>ORC!G1</f>
        <v>Level 5 Spell</v>
      </c>
      <c r="F1" t="str">
        <f>ORC!H1</f>
        <v>Level 6 Spell</v>
      </c>
      <c r="G1" t="str">
        <f>ORC!I1</f>
        <v>Level 7 Spell</v>
      </c>
      <c r="H1" t="str">
        <f>ORC!J1</f>
        <v>Level 8 Spell</v>
      </c>
      <c r="I1" t="str">
        <f>ORC!K1</f>
        <v>Level 9 Spell</v>
      </c>
      <c r="J1" t="str">
        <f>ORC!L1</f>
        <v>Level 10 Spell</v>
      </c>
    </row>
    <row r="2" spans="1:10">
      <c r="A2" t="str">
        <f>ORC!C2</f>
        <v>WIND_WALK</v>
      </c>
      <c r="B2" t="str">
        <f>ORC!D2</f>
        <v>CRITICAL_STRIKE</v>
      </c>
      <c r="C2" t="str">
        <f>ORC!E2</f>
        <v>WIND_WALK</v>
      </c>
      <c r="D2" t="str">
        <f>ORC!F2</f>
        <v>CRITICAL_STRIKE</v>
      </c>
      <c r="E2" t="str">
        <f>ORC!G2</f>
        <v>CRITICAL_STRIKE</v>
      </c>
      <c r="F2" t="str">
        <f>ORC!H2</f>
        <v>BLADE_STORM</v>
      </c>
      <c r="G2" t="str">
        <f>ORC!I2</f>
        <v>WIND_WALK</v>
      </c>
      <c r="H2" t="str">
        <f>ORC!J2</f>
        <v>MIRROR_IMAGE</v>
      </c>
      <c r="I2" t="str">
        <f>ORC!K2</f>
        <v>MIRROR_IMAGE</v>
      </c>
      <c r="J2" t="str">
        <f>ORC!L2</f>
        <v>MIRROR_IMAGE</v>
      </c>
    </row>
    <row r="3" spans="1:10">
      <c r="A3" t="str">
        <f>ORC!C3</f>
        <v>CRITICAL_STRIKE</v>
      </c>
      <c r="B3" t="str">
        <f>ORC!D3</f>
        <v>MIRROR_IMAGE</v>
      </c>
      <c r="C3" t="str">
        <f>ORC!E3</f>
        <v>WIND_WALK</v>
      </c>
      <c r="D3" t="str">
        <f>ORC!F3</f>
        <v>CRITICAL_STRIKE</v>
      </c>
      <c r="E3" t="str">
        <f>ORC!G3</f>
        <v>CRITICAL_STRIKE</v>
      </c>
      <c r="F3" t="str">
        <f>ORC!H3</f>
        <v>BLADE_STORM</v>
      </c>
      <c r="G3" t="str">
        <f>ORC!I3</f>
        <v>MIRROR_IMAGE</v>
      </c>
      <c r="H3" t="str">
        <f>ORC!J3</f>
        <v>MIRROR_IMAGE</v>
      </c>
      <c r="I3" t="str">
        <f>ORC!K3</f>
        <v>WIND_WALK</v>
      </c>
      <c r="J3" t="str">
        <f>ORC!L3</f>
        <v>WIND_WALK</v>
      </c>
    </row>
    <row r="4" spans="1:10">
      <c r="A4" t="str">
        <f>ORC!C4</f>
        <v>WIND_WALK</v>
      </c>
      <c r="B4" t="str">
        <f>ORC!D4</f>
        <v>CRITICAL_STRIKE</v>
      </c>
      <c r="C4" t="str">
        <f>ORC!E4</f>
        <v>WIND_WALK</v>
      </c>
      <c r="D4" t="str">
        <f>ORC!F4</f>
        <v>CRITICAL_STRIKE</v>
      </c>
      <c r="E4" t="str">
        <f>ORC!G4</f>
        <v>CRITICAL_STRIKE</v>
      </c>
      <c r="F4" t="str">
        <f>ORC!H4</f>
        <v>BLADE_STORM</v>
      </c>
      <c r="G4" t="str">
        <f>ORC!I4</f>
        <v>WIND_WALK</v>
      </c>
      <c r="H4" t="str">
        <f>ORC!J4</f>
        <v>MIRROR_IMAGE</v>
      </c>
      <c r="I4" t="str">
        <f>ORC!K4</f>
        <v>MIRROR_IMAGE</v>
      </c>
      <c r="J4" t="str">
        <f>ORC!L4</f>
        <v>MIRROR_IMAGE</v>
      </c>
    </row>
    <row r="5" spans="1:10">
      <c r="A5" t="str">
        <f>ORC!C5</f>
        <v>MIRROR_IMAGE</v>
      </c>
      <c r="B5" t="str">
        <f>ORC!D5</f>
        <v>WIND_WALK</v>
      </c>
      <c r="C5" t="str">
        <f>ORC!E5</f>
        <v>CRITICAL_STRIKE</v>
      </c>
      <c r="D5" t="str">
        <f>ORC!F5</f>
        <v>CRITICAL_STRIKE</v>
      </c>
      <c r="E5" t="str">
        <f>ORC!G5</f>
        <v>CRITICAL_STRIKE</v>
      </c>
      <c r="F5" t="str">
        <f>ORC!H5</f>
        <v>BLADE_STORM</v>
      </c>
      <c r="G5" t="str">
        <f>ORC!I5</f>
        <v>WIND_WALK</v>
      </c>
      <c r="H5" t="str">
        <f>ORC!J5</f>
        <v>MIRROR_IMAGE</v>
      </c>
      <c r="I5" t="str">
        <f>ORC!K5</f>
        <v>MIRROR_IMAGE</v>
      </c>
      <c r="J5" t="str">
        <f>ORC!L5</f>
        <v>WIND_WALK</v>
      </c>
    </row>
    <row r="6" spans="1:10">
      <c r="A6" t="str">
        <f>ORC!C6</f>
        <v>CRITICAL_STRIKE</v>
      </c>
      <c r="B6" t="str">
        <f>ORC!D6</f>
        <v>MIRROR_IMAGE</v>
      </c>
      <c r="C6" t="str">
        <f>ORC!E6</f>
        <v>CRITICAL_STRIKE</v>
      </c>
      <c r="D6" t="str">
        <f>ORC!F6</f>
        <v>MIRROR_IMAGE</v>
      </c>
      <c r="E6" t="str">
        <f>ORC!G6</f>
        <v>CRITICAL_STRIKE</v>
      </c>
      <c r="F6" t="str">
        <f>ORC!H6</f>
        <v>BLADE_STORM</v>
      </c>
      <c r="G6" t="str">
        <f>ORC!I6</f>
        <v>WIND_WALK</v>
      </c>
      <c r="H6" t="str">
        <f>ORC!J6</f>
        <v>MIRROR_IMAGE</v>
      </c>
      <c r="I6" t="str">
        <f>ORC!K6</f>
        <v>WIND_WALK</v>
      </c>
      <c r="J6" t="str">
        <f>ORC!L6</f>
        <v>WIND_WALK</v>
      </c>
    </row>
    <row r="7" spans="1:10">
      <c r="A7" t="str">
        <f>ORC!C7</f>
        <v>CRITICAL_STRIKE</v>
      </c>
      <c r="B7" t="str">
        <f>ORC!D7</f>
        <v>WIND_WALK</v>
      </c>
      <c r="C7" t="str">
        <f>ORC!E7</f>
        <v>CRITICAL_STRIKE</v>
      </c>
      <c r="D7" t="str">
        <f>ORC!F7</f>
        <v>MIRROR_IMAGE</v>
      </c>
      <c r="E7" t="str">
        <f>ORC!G7</f>
        <v>CRITICAL_STRIKE</v>
      </c>
      <c r="F7" t="str">
        <f>ORC!H7</f>
        <v>BLADE_STORM</v>
      </c>
      <c r="G7" t="str">
        <f>ORC!I7</f>
        <v>MIRROR_IMAGE</v>
      </c>
      <c r="H7" t="str">
        <f>ORC!J7</f>
        <v>MIRROR_IMAGE</v>
      </c>
      <c r="I7" t="str">
        <f>ORC!K7</f>
        <v>WIND_WALK</v>
      </c>
      <c r="J7" t="str">
        <f>ORC!L7</f>
        <v>WIND_WALK</v>
      </c>
    </row>
    <row r="8" spans="1:10">
      <c r="A8" t="str">
        <f>ORC!C8</f>
        <v>MIRROR_IMAGE</v>
      </c>
      <c r="B8" t="str">
        <f>ORC!D8</f>
        <v>CRITICAL_STRIKE</v>
      </c>
      <c r="C8" t="str">
        <f>ORC!E8</f>
        <v>CRITICAL_STRIKE</v>
      </c>
      <c r="D8" t="str">
        <f>ORC!F8</f>
        <v>MIRROR_IMAGE</v>
      </c>
      <c r="E8" t="str">
        <f>ORC!G8</f>
        <v>CRITICAL_STRIKE</v>
      </c>
      <c r="F8" t="str">
        <f>ORC!H8</f>
        <v>BLADE_STORM</v>
      </c>
      <c r="G8" t="str">
        <f>ORC!I8</f>
        <v>WIND_WALK</v>
      </c>
      <c r="H8" t="str">
        <f>ORC!J8</f>
        <v>MIRROR_IMAGE</v>
      </c>
      <c r="I8" t="str">
        <f>ORC!K8</f>
        <v>WIND_WALK</v>
      </c>
      <c r="J8" t="str">
        <f>ORC!L8</f>
        <v>WIND_WALK</v>
      </c>
    </row>
    <row r="9" spans="1:10">
      <c r="A9" t="str">
        <f>ORC!C9</f>
        <v>CRITICAL_STRIKE</v>
      </c>
      <c r="B9" t="str">
        <f>ORC!D9</f>
        <v>MIRROR_IMAGE</v>
      </c>
      <c r="C9" t="str">
        <f>ORC!E9</f>
        <v>CRITICAL_STRIKE</v>
      </c>
      <c r="D9" t="str">
        <f>ORC!F9</f>
        <v>WIND_WALK</v>
      </c>
      <c r="E9" t="str">
        <f>ORC!G9</f>
        <v>CRITICAL_STRIKE</v>
      </c>
      <c r="F9" t="str">
        <f>ORC!H9</f>
        <v>BLADE_STORM</v>
      </c>
      <c r="G9" t="str">
        <f>ORC!I9</f>
        <v>MIRROR_IMAGE</v>
      </c>
      <c r="H9" t="str">
        <f>ORC!J9</f>
        <v>MIRROR_IMAGE</v>
      </c>
      <c r="I9" t="str">
        <f>ORC!K9</f>
        <v>WIND_WALK</v>
      </c>
      <c r="J9" t="str">
        <f>ORC!L9</f>
        <v>WIND_WALK</v>
      </c>
    </row>
    <row r="10" spans="1:10">
      <c r="A10" t="str">
        <f>ORC!C10</f>
        <v>CRITICAL_STRIKE</v>
      </c>
      <c r="B10" t="str">
        <f>ORC!D10</f>
        <v>WIND_WALK</v>
      </c>
      <c r="C10" t="str">
        <f>ORC!E10</f>
        <v>CRITICAL_STRIKE</v>
      </c>
      <c r="D10" t="str">
        <f>ORC!F10</f>
        <v>MIRROR_IMAGE</v>
      </c>
      <c r="E10" t="str">
        <f>ORC!G10</f>
        <v>CRITICAL_STRIKE</v>
      </c>
      <c r="F10" t="str">
        <f>ORC!H10</f>
        <v>BLADE_STORM</v>
      </c>
      <c r="G10" t="str">
        <f>ORC!I10</f>
        <v>MIRROR_IMAGE</v>
      </c>
      <c r="H10" t="str">
        <f>ORC!J10</f>
        <v>MIRROR_IMAGE</v>
      </c>
      <c r="I10" t="str">
        <f>ORC!K10</f>
        <v>WIND_WALK</v>
      </c>
      <c r="J10" t="str">
        <f>ORC!L10</f>
        <v>WIND_WALK</v>
      </c>
    </row>
    <row r="11" spans="1:10">
      <c r="A11" t="str">
        <f>ORC!C12</f>
        <v>SPIRIT_WOLF</v>
      </c>
      <c r="B11" t="str">
        <f>ORC!D12</f>
        <v>CHAIN_LIGHTNING</v>
      </c>
      <c r="C11" t="str">
        <f>ORC!E12</f>
        <v>SPIRIT_WOLF</v>
      </c>
      <c r="D11" t="str">
        <f>ORC!F12</f>
        <v>CHAIN_LIGHTNING</v>
      </c>
      <c r="E11" t="str">
        <f>ORC!G12</f>
        <v>CHAIN_LIGHTNING</v>
      </c>
      <c r="F11" t="str">
        <f>ORC!H12</f>
        <v>EARTHQUAKE</v>
      </c>
      <c r="G11" t="str">
        <f>ORC!I12</f>
        <v>SPIRIT_WOLF</v>
      </c>
      <c r="H11" t="str">
        <f>ORC!J12</f>
        <v>FAR_SIGHT</v>
      </c>
      <c r="I11" t="str">
        <f>ORC!K12</f>
        <v>FAR_SIGHT</v>
      </c>
      <c r="J11" t="str">
        <f>ORC!L12</f>
        <v>FAR_SIGHT</v>
      </c>
    </row>
    <row r="12" spans="1:10">
      <c r="A12" t="str">
        <f>ORC!C13</f>
        <v>SPIRIT_WOLF</v>
      </c>
      <c r="B12" t="str">
        <f>ORC!D13</f>
        <v>CHAIN_LIGHTNING</v>
      </c>
      <c r="C12" t="str">
        <f>ORC!E13</f>
        <v>SPIRIT_WOLF</v>
      </c>
      <c r="D12" t="str">
        <f>ORC!F13</f>
        <v>CHAIN_LIGHTNING</v>
      </c>
      <c r="E12" t="str">
        <f>ORC!G13</f>
        <v>CHAIN_LIGHTNING</v>
      </c>
      <c r="F12" t="str">
        <f>ORC!H13</f>
        <v>EARTHQUAKE</v>
      </c>
      <c r="G12" t="str">
        <f>ORC!I13</f>
        <v>SPIRIT_WOLF</v>
      </c>
      <c r="H12" t="str">
        <f>ORC!J13</f>
        <v>FAR_SIGHT</v>
      </c>
      <c r="I12" t="str">
        <f>ORC!K13</f>
        <v>FAR_SIGHT</v>
      </c>
      <c r="J12" t="str">
        <f>ORC!L13</f>
        <v>FAR_SIGHT</v>
      </c>
    </row>
    <row r="13" spans="1:10">
      <c r="A13" t="str">
        <f>ORC!C14</f>
        <v>CHAIN_LIGHTNING</v>
      </c>
      <c r="B13" t="str">
        <f>ORC!D14</f>
        <v>SPIRIT_WOLF</v>
      </c>
      <c r="C13" t="str">
        <f>ORC!E14</f>
        <v>CHAIN_LIGHTNING</v>
      </c>
      <c r="D13" t="str">
        <f>ORC!F14</f>
        <v>SPIRIT_WOLF</v>
      </c>
      <c r="E13" t="str">
        <f>ORC!G14</f>
        <v>CHAIN_LIGHTNING</v>
      </c>
      <c r="F13" t="str">
        <f>ORC!H14</f>
        <v>EARTHQUAKE</v>
      </c>
      <c r="G13" t="str">
        <f>ORC!I14</f>
        <v>SPIRIT_WOLF</v>
      </c>
      <c r="H13" t="str">
        <f>ORC!J14</f>
        <v>FAR_SIGHT</v>
      </c>
      <c r="I13" t="str">
        <f>ORC!K14</f>
        <v>FAR_SIGHT</v>
      </c>
      <c r="J13" t="str">
        <f>ORC!L14</f>
        <v>FAR_SIGHT</v>
      </c>
    </row>
    <row r="14" spans="1:10">
      <c r="A14" t="str">
        <f>ORC!C15</f>
        <v>SPIRIT_WOLF</v>
      </c>
      <c r="B14" t="str">
        <f>ORC!D15</f>
        <v>CHAIN_LIGHTNING</v>
      </c>
      <c r="C14" t="str">
        <f>ORC!E15</f>
        <v>SPIRIT_WOLF</v>
      </c>
      <c r="D14" t="str">
        <f>ORC!F15</f>
        <v>CHAIN_LIGHTNING</v>
      </c>
      <c r="E14" t="str">
        <f>ORC!G15</f>
        <v>CHAIN_LIGHTNING</v>
      </c>
      <c r="F14" t="str">
        <f>ORC!H15</f>
        <v>EARTHQUAKE</v>
      </c>
      <c r="G14" t="str">
        <f>ORC!I15</f>
        <v>SPIRIT_WOLF</v>
      </c>
      <c r="H14" t="str">
        <f>ORC!J15</f>
        <v>FAR_SIGHT</v>
      </c>
      <c r="I14" t="str">
        <f>ORC!K15</f>
        <v>FAR_SIGHT</v>
      </c>
      <c r="J14" t="str">
        <f>ORC!L15</f>
        <v>FAR_SIGHT</v>
      </c>
    </row>
    <row r="15" spans="1:10">
      <c r="A15" t="str">
        <f>ORC!C16</f>
        <v>CHAIN_LIGHTNING</v>
      </c>
      <c r="B15" t="str">
        <f>ORC!D16</f>
        <v>SPIRIT_WOLF</v>
      </c>
      <c r="C15" t="str">
        <f>ORC!E16</f>
        <v>CHAIN_LIGHTNING</v>
      </c>
      <c r="D15" t="str">
        <f>ORC!F16</f>
        <v>SPIRIT_WOLF</v>
      </c>
      <c r="E15" t="str">
        <f>ORC!G16</f>
        <v>CHAIN_LIGHTNING</v>
      </c>
      <c r="F15" t="str">
        <f>ORC!H16</f>
        <v>EARTHQUAKE</v>
      </c>
      <c r="G15" t="str">
        <f>ORC!I16</f>
        <v>SPIRIT_WOLF</v>
      </c>
      <c r="H15" t="str">
        <f>ORC!J16</f>
        <v>FAR_SIGHT</v>
      </c>
      <c r="I15" t="str">
        <f>ORC!K16</f>
        <v>FAR_SIGHT</v>
      </c>
      <c r="J15" t="str">
        <f>ORC!L16</f>
        <v>FAR_SIGHT</v>
      </c>
    </row>
    <row r="16" spans="1:10">
      <c r="A16" t="str">
        <f>ORC!C17</f>
        <v>CHAIN_LIGHTNING</v>
      </c>
      <c r="B16" t="str">
        <f>ORC!D17</f>
        <v>SPIRIT_WOLF</v>
      </c>
      <c r="C16" t="str">
        <f>ORC!E17</f>
        <v>CHAIN_LIGHTNING</v>
      </c>
      <c r="D16" t="str">
        <f>ORC!F17</f>
        <v>SPIRIT_WOLF</v>
      </c>
      <c r="E16" t="str">
        <f>ORC!G17</f>
        <v>CHAIN_LIGHTNING</v>
      </c>
      <c r="F16" t="str">
        <f>ORC!H17</f>
        <v>EARTHQUAKE</v>
      </c>
      <c r="G16" t="str">
        <f>ORC!I17</f>
        <v>SPIRIT_WOLF</v>
      </c>
      <c r="H16" t="str">
        <f>ORC!J17</f>
        <v>FAR_SIGHT</v>
      </c>
      <c r="I16" t="str">
        <f>ORC!K17</f>
        <v>FAR_SIGHT</v>
      </c>
      <c r="J16" t="str">
        <f>ORC!L17</f>
        <v>FAR_SIGHT</v>
      </c>
    </row>
    <row r="17" spans="1:10">
      <c r="A17" t="str">
        <f>ORC!C18</f>
        <v>CHAIN_LIGHTNING</v>
      </c>
      <c r="B17" t="str">
        <f>ORC!D18</f>
        <v>SPIRIT_WOLF</v>
      </c>
      <c r="C17" t="str">
        <f>ORC!E18</f>
        <v>CHAIN_LIGHTNING</v>
      </c>
      <c r="D17" t="str">
        <f>ORC!F18</f>
        <v>SPIRIT_WOLF</v>
      </c>
      <c r="E17" t="str">
        <f>ORC!G18</f>
        <v>CHAIN_LIGHTNING</v>
      </c>
      <c r="F17" t="str">
        <f>ORC!H18</f>
        <v>EARTHQUAKE</v>
      </c>
      <c r="G17" t="str">
        <f>ORC!I18</f>
        <v>SPIRIT_WOLF</v>
      </c>
      <c r="H17" t="str">
        <f>ORC!J18</f>
        <v>FAR_SIGHT</v>
      </c>
      <c r="I17" t="str">
        <f>ORC!K18</f>
        <v>FAR_SIGHT</v>
      </c>
      <c r="J17" t="str">
        <f>ORC!L18</f>
        <v>FAR_SIGHT</v>
      </c>
    </row>
    <row r="18" spans="1:10">
      <c r="A18" t="str">
        <f>ORC!C19</f>
        <v>CHAIN_LIGHTNING</v>
      </c>
      <c r="B18" t="str">
        <f>ORC!D19</f>
        <v>SPIRIT_WOLF</v>
      </c>
      <c r="C18" t="str">
        <f>ORC!E19</f>
        <v>CHAIN_LIGHTNING</v>
      </c>
      <c r="D18" t="str">
        <f>ORC!F19</f>
        <v>SPIRIT_WOLF</v>
      </c>
      <c r="E18" t="str">
        <f>ORC!G19</f>
        <v>CHAIN_LIGHTNING</v>
      </c>
      <c r="F18" t="str">
        <f>ORC!H19</f>
        <v>EARTHQUAKE</v>
      </c>
      <c r="G18" t="str">
        <f>ORC!I19</f>
        <v>SPIRIT_WOLF</v>
      </c>
      <c r="H18" t="str">
        <f>ORC!J19</f>
        <v>FAR_SIGHT</v>
      </c>
      <c r="I18" t="str">
        <f>ORC!K19</f>
        <v>FAR_SIGHT</v>
      </c>
      <c r="J18" t="str">
        <f>ORC!L19</f>
        <v>FAR_SIGHT</v>
      </c>
    </row>
    <row r="19" spans="1:10">
      <c r="A19" t="str">
        <f>ORC!C20</f>
        <v>SPIRIT_WOLF</v>
      </c>
      <c r="B19" t="str">
        <f>ORC!D20</f>
        <v>CHAIN_LIGHTNING</v>
      </c>
      <c r="C19" t="str">
        <f>ORC!E20</f>
        <v>CHAIN_LIGHTNING</v>
      </c>
      <c r="D19" t="str">
        <f>ORC!F20</f>
        <v>SPIRIT_WOLF</v>
      </c>
      <c r="E19" t="str">
        <f>ORC!G20</f>
        <v>CHAIN_LIGHTNING</v>
      </c>
      <c r="F19" t="str">
        <f>ORC!H20</f>
        <v>EARTHQUAKE</v>
      </c>
      <c r="G19" t="str">
        <f>ORC!I20</f>
        <v>SPIRIT_WOLF</v>
      </c>
      <c r="H19" t="str">
        <f>ORC!J20</f>
        <v>FAR_SIGHT</v>
      </c>
      <c r="I19" t="str">
        <f>ORC!K20</f>
        <v>FAR_SIGHT</v>
      </c>
      <c r="J19" t="str">
        <f>ORC!L20</f>
        <v>FAR_SIGHT</v>
      </c>
    </row>
    <row r="20" spans="1:10">
      <c r="A20" t="str">
        <f>ORC!C22</f>
        <v>WAR_STOMP</v>
      </c>
      <c r="B20" t="str">
        <f>ORC!D22</f>
        <v>ENDURANE_AURA</v>
      </c>
      <c r="C20" t="str">
        <f>ORC!E22</f>
        <v>ENDURANE_AURA</v>
      </c>
      <c r="D20" t="str">
        <f>ORC!F22</f>
        <v>WAR_STOMP</v>
      </c>
      <c r="E20" t="str">
        <f>ORC!G22</f>
        <v>ENDURANE_AURA</v>
      </c>
      <c r="F20" t="str">
        <f>ORC!H22</f>
        <v>REINCARNATION</v>
      </c>
      <c r="G20" t="str">
        <f>ORC!I22</f>
        <v>SHOCKWAVE</v>
      </c>
      <c r="H20" t="str">
        <f>ORC!J22</f>
        <v>WAR_STOMP</v>
      </c>
      <c r="I20" t="str">
        <f>ORC!K22</f>
        <v>SHOCKWAVE</v>
      </c>
      <c r="J20" t="str">
        <f>ORC!L22</f>
        <v>SHOCKWAVE</v>
      </c>
    </row>
    <row r="21" spans="1:10">
      <c r="A21" t="str">
        <f>ORC!C23</f>
        <v>SHOCKWAVE</v>
      </c>
      <c r="B21" t="str">
        <f>ORC!D23</f>
        <v>ENDURANE_AURA</v>
      </c>
      <c r="C21" t="str">
        <f>ORC!E23</f>
        <v>SHOCKWAVE</v>
      </c>
      <c r="D21" t="str">
        <f>ORC!F23</f>
        <v>ENDURANE_AURA</v>
      </c>
      <c r="E21" t="str">
        <f>ORC!G23</f>
        <v>SHOCKWAVE</v>
      </c>
      <c r="F21" t="str">
        <f>ORC!H23</f>
        <v>REINCARNATION</v>
      </c>
      <c r="G21" t="str">
        <f>ORC!I23</f>
        <v>ENDURANE_AURA</v>
      </c>
      <c r="H21" t="str">
        <f>ORC!J23</f>
        <v>SHOCKWAVE</v>
      </c>
      <c r="I21" t="str">
        <f>ORC!K23</f>
        <v>SHOCKWAVE</v>
      </c>
      <c r="J21" t="str">
        <f>ORC!L23</f>
        <v>SHOCKWAVE</v>
      </c>
    </row>
    <row r="22" spans="1:10">
      <c r="A22" t="str">
        <f>ORC!C24</f>
        <v>WAR_STOMP</v>
      </c>
      <c r="B22" t="str">
        <f>ORC!D24</f>
        <v>ENDURANE_AURA</v>
      </c>
      <c r="C22" t="str">
        <f>ORC!E24</f>
        <v>ENDURANE_AURA</v>
      </c>
      <c r="D22" t="str">
        <f>ORC!F24</f>
        <v>SHOCKWAVE</v>
      </c>
      <c r="E22" t="str">
        <f>ORC!G24</f>
        <v>ENDURANE_AURA</v>
      </c>
      <c r="F22" t="str">
        <f>ORC!H24</f>
        <v>REINCARNATION</v>
      </c>
      <c r="G22" t="str">
        <f>ORC!I24</f>
        <v>WAR_STOMP</v>
      </c>
      <c r="H22" t="str">
        <f>ORC!J24</f>
        <v>WAR_STOMP</v>
      </c>
      <c r="I22" t="str">
        <f>ORC!K24</f>
        <v>SHOCKWAVE</v>
      </c>
      <c r="J22" t="str">
        <f>ORC!L24</f>
        <v>SHOCKWAVE</v>
      </c>
    </row>
    <row r="23" spans="1:10">
      <c r="A23" t="str">
        <f>ORC!C25</f>
        <v>WAR_STOMP</v>
      </c>
      <c r="B23" t="str">
        <f>ORC!D25</f>
        <v>ENDURANE_AURA</v>
      </c>
      <c r="C23" t="str">
        <f>ORC!E25</f>
        <v>WAR_STOMP</v>
      </c>
      <c r="D23" t="str">
        <f>ORC!F25</f>
        <v>ENDURANE_AURA</v>
      </c>
      <c r="E23" t="str">
        <f>ORC!G25</f>
        <v>WAR_STOMP</v>
      </c>
      <c r="F23" t="str">
        <f>ORC!H25</f>
        <v>REINCARNATION</v>
      </c>
      <c r="G23" t="str">
        <f>ORC!I25</f>
        <v>ENDURANE_AURA</v>
      </c>
      <c r="H23" t="str">
        <f>ORC!J25</f>
        <v>SHOCKWAVE</v>
      </c>
      <c r="I23" t="str">
        <f>ORC!K25</f>
        <v>SHOCKWAVE</v>
      </c>
      <c r="J23" t="str">
        <f>ORC!L25</f>
        <v>SHOCKWAVE</v>
      </c>
    </row>
    <row r="24" spans="1:10">
      <c r="A24" t="str">
        <f>ORC!C26</f>
        <v>ENDURANE_AURA</v>
      </c>
      <c r="B24" t="str">
        <f>ORC!D26</f>
        <v>WAR_STOMP</v>
      </c>
      <c r="C24" t="str">
        <f>ORC!E26</f>
        <v>ENDURANE_AURA</v>
      </c>
      <c r="D24" t="str">
        <f>ORC!F26</f>
        <v>SHOCKWAVE</v>
      </c>
      <c r="E24" t="str">
        <f>ORC!G26</f>
        <v>ENDURANE_AURA</v>
      </c>
      <c r="F24" t="str">
        <f>ORC!H26</f>
        <v>REINCARNATION</v>
      </c>
      <c r="G24" t="str">
        <f>ORC!I26</f>
        <v>WAR_STOMP</v>
      </c>
      <c r="H24" t="str">
        <f>ORC!J26</f>
        <v>SHOCKWAVE</v>
      </c>
      <c r="I24" t="str">
        <f>ORC!K26</f>
        <v>SHOCKWAVE</v>
      </c>
      <c r="J24" t="str">
        <f>ORC!L26</f>
        <v>WAR_STOMP</v>
      </c>
    </row>
    <row r="25" spans="1:10">
      <c r="A25" t="str">
        <f>ORC!C27</f>
        <v>WAR_STOMP</v>
      </c>
      <c r="B25" t="str">
        <f>ORC!D27</f>
        <v>ENDURANE_AURA</v>
      </c>
      <c r="C25" t="str">
        <f>ORC!E27</f>
        <v>ENDURANE_AURA</v>
      </c>
      <c r="D25" t="str">
        <f>ORC!F27</f>
        <v>SHOCKWAVE</v>
      </c>
      <c r="E25" t="str">
        <f>ORC!G27</f>
        <v>ENDURANE_AURA</v>
      </c>
      <c r="F25" t="str">
        <f>ORC!H27</f>
        <v>REINCARNATION</v>
      </c>
      <c r="G25" t="str">
        <f>ORC!I27</f>
        <v>WAR_STOMP</v>
      </c>
      <c r="H25" t="str">
        <f>ORC!J27</f>
        <v>WAR_STOMP</v>
      </c>
      <c r="I25" t="str">
        <f>ORC!K27</f>
        <v>SHOCKWAVE</v>
      </c>
      <c r="J25" t="str">
        <f>ORC!L27</f>
        <v>SHOCKWAVE</v>
      </c>
    </row>
    <row r="26" spans="1:10">
      <c r="A26" t="str">
        <f>ORC!C28</f>
        <v>ENDURANE_AURA</v>
      </c>
      <c r="B26" t="str">
        <f>ORC!D28</f>
        <v>SHOCKWAVE</v>
      </c>
      <c r="C26" t="str">
        <f>ORC!E28</f>
        <v>ENDURANE_AURA</v>
      </c>
      <c r="D26" t="str">
        <f>ORC!F28</f>
        <v>SHOCKWAVE</v>
      </c>
      <c r="E26" t="str">
        <f>ORC!G28</f>
        <v>ENDURANE_AURA</v>
      </c>
      <c r="F26" t="str">
        <f>ORC!H28</f>
        <v>REINCARNATION</v>
      </c>
      <c r="G26" t="str">
        <f>ORC!I28</f>
        <v>SHOCKWAVE</v>
      </c>
      <c r="H26" t="str">
        <f>ORC!J28</f>
        <v>WAR_STOMP</v>
      </c>
      <c r="I26" t="str">
        <f>ORC!K28</f>
        <v>WAR_STOMP</v>
      </c>
      <c r="J26" t="str">
        <f>ORC!L28</f>
        <v>WAR_STOMP</v>
      </c>
    </row>
    <row r="27" spans="1:10">
      <c r="A27" t="str">
        <f>ORC!C29</f>
        <v>WAR_STOMP</v>
      </c>
      <c r="B27" t="str">
        <f>ORC!D29</f>
        <v>ENDURANE_AURA</v>
      </c>
      <c r="C27" t="str">
        <f>ORC!E29</f>
        <v>ENDURANE_AURA</v>
      </c>
      <c r="D27" t="str">
        <f>ORC!F29</f>
        <v>SHOCKWAVE</v>
      </c>
      <c r="E27" t="str">
        <f>ORC!G29</f>
        <v>ENDURANE_AURA</v>
      </c>
      <c r="F27" t="str">
        <f>ORC!H29</f>
        <v>REINCARNATION</v>
      </c>
      <c r="G27" t="str">
        <f>ORC!I29</f>
        <v>WAR_STOMP</v>
      </c>
      <c r="H27" t="str">
        <f>ORC!J29</f>
        <v>WAR_STOMP</v>
      </c>
      <c r="I27" t="str">
        <f>ORC!K29</f>
        <v>SHOCKWAVE</v>
      </c>
      <c r="J27" t="str">
        <f>ORC!L29</f>
        <v>SHOCKWAVE</v>
      </c>
    </row>
    <row r="28" spans="1:10">
      <c r="A28" t="str">
        <f>ORC!C30</f>
        <v>ENDURANE_AURA</v>
      </c>
      <c r="B28" t="str">
        <f>ORC!D30</f>
        <v>SHOCKWAVE</v>
      </c>
      <c r="C28" t="str">
        <f>ORC!E30</f>
        <v>ENDURANE_AURA</v>
      </c>
      <c r="D28" t="str">
        <f>ORC!F30</f>
        <v>WAR_STOMP</v>
      </c>
      <c r="E28" t="str">
        <f>ORC!G30</f>
        <v>ENDURANE_AURA</v>
      </c>
      <c r="F28" t="str">
        <f>ORC!H30</f>
        <v>REINCARNATION</v>
      </c>
      <c r="G28" t="str">
        <f>ORC!I30</f>
        <v>SHOCKWAVE</v>
      </c>
      <c r="H28" t="str">
        <f>ORC!J30</f>
        <v>SHOCKWAVE</v>
      </c>
      <c r="I28" t="str">
        <f>ORC!K30</f>
        <v>WAR_STOMP</v>
      </c>
      <c r="J28" t="str">
        <f>ORC!L30</f>
        <v>WAR_STOMP</v>
      </c>
    </row>
    <row r="29" spans="1:10">
      <c r="A29" t="str">
        <f>ORC!C32</f>
        <v>SERPENT_WARD</v>
      </c>
      <c r="B29" t="str">
        <f>ORC!D32</f>
        <v>HEALING_WAVE</v>
      </c>
      <c r="C29" t="str">
        <f>ORC!E32</f>
        <v>SERPENT_WARD</v>
      </c>
      <c r="D29" t="str">
        <f>ORC!F32</f>
        <v>HEALING_WAVE</v>
      </c>
      <c r="E29" t="str">
        <f>ORC!G32</f>
        <v>SERPENT_WARD</v>
      </c>
      <c r="F29" t="str">
        <f>ORC!H32</f>
        <v>VOODOO</v>
      </c>
      <c r="G29" t="str">
        <f>ORC!I32</f>
        <v>HEALING_WAVE</v>
      </c>
      <c r="H29" t="str">
        <f>ORC!J32</f>
        <v>HEX</v>
      </c>
      <c r="I29" t="str">
        <f>ORC!K32</f>
        <v>HEX</v>
      </c>
      <c r="J29" t="str">
        <f>ORC!L32</f>
        <v>HEX</v>
      </c>
    </row>
    <row r="30" spans="1:10">
      <c r="A30" t="str">
        <f>ORC!C33</f>
        <v>SERPENT_WARD</v>
      </c>
      <c r="B30" t="str">
        <f>ORC!D33</f>
        <v>HEX</v>
      </c>
      <c r="C30" t="str">
        <f>ORC!E33</f>
        <v>SERPENT_WARD</v>
      </c>
      <c r="D30" t="str">
        <f>ORC!F33</f>
        <v>HEALING_WAVE</v>
      </c>
      <c r="E30" t="str">
        <f>ORC!G33</f>
        <v>SERPENT_WARD</v>
      </c>
      <c r="F30" t="str">
        <f>ORC!H33</f>
        <v>VOODOO</v>
      </c>
      <c r="G30" t="str">
        <f>ORC!I33</f>
        <v>HEALING_WAVE</v>
      </c>
      <c r="H30" t="str">
        <f>ORC!J33</f>
        <v>HEALING_WAVE</v>
      </c>
      <c r="I30" t="str">
        <f>ORC!K33</f>
        <v>HEX</v>
      </c>
      <c r="J30" t="str">
        <f>ORC!L33</f>
        <v>HEX</v>
      </c>
    </row>
    <row r="31" spans="1:10">
      <c r="A31" t="str">
        <f>ORC!C34</f>
        <v>SERPENT_WARD</v>
      </c>
      <c r="B31" t="str">
        <f>ORC!D34</f>
        <v>HEALING_WAVE</v>
      </c>
      <c r="C31" t="str">
        <f>ORC!E34</f>
        <v>SERPENT_WARD</v>
      </c>
      <c r="D31" t="str">
        <f>ORC!F34</f>
        <v>HEALING_WAVE</v>
      </c>
      <c r="E31" t="str">
        <f>ORC!G34</f>
        <v>SERPENT_WARD</v>
      </c>
      <c r="F31" t="str">
        <f>ORC!H34</f>
        <v>VOODOO</v>
      </c>
      <c r="G31" t="str">
        <f>ORC!I34</f>
        <v>HEALING_WAVE</v>
      </c>
      <c r="H31" t="str">
        <f>ORC!J34</f>
        <v>HEX</v>
      </c>
      <c r="I31" t="str">
        <f>ORC!K34</f>
        <v>HEX</v>
      </c>
      <c r="J31" t="str">
        <f>ORC!L34</f>
        <v>HEX</v>
      </c>
    </row>
    <row r="32" spans="1:10">
      <c r="A32" t="str">
        <f>ORC!C35</f>
        <v>HEALING_WAVE</v>
      </c>
      <c r="B32" t="str">
        <f>ORC!D35</f>
        <v>SERPENT_WARD</v>
      </c>
      <c r="C32" t="str">
        <f>ORC!E35</f>
        <v>HEALING_WAVE</v>
      </c>
      <c r="D32" t="str">
        <f>ORC!F35</f>
        <v>SERPENT_WARD</v>
      </c>
      <c r="E32" t="str">
        <f>ORC!G35</f>
        <v>HEALING_WAVE</v>
      </c>
      <c r="F32" t="str">
        <f>ORC!H35</f>
        <v>VOODOO</v>
      </c>
      <c r="G32" t="str">
        <f>ORC!I35</f>
        <v>SERPENT_WARD</v>
      </c>
      <c r="H32" t="str">
        <f>ORC!J35</f>
        <v>HEX</v>
      </c>
      <c r="I32" t="str">
        <f>ORC!K35</f>
        <v>HEX</v>
      </c>
      <c r="J32" t="str">
        <f>ORC!L35</f>
        <v>HEX</v>
      </c>
    </row>
    <row r="33" spans="1:10">
      <c r="A33" t="str">
        <f>ORC!C36</f>
        <v>HEALING_WAVE</v>
      </c>
      <c r="B33" t="str">
        <f>ORC!D36</f>
        <v>HEX</v>
      </c>
      <c r="C33" t="str">
        <f>ORC!E36</f>
        <v>HEALING_WAVE</v>
      </c>
      <c r="D33" t="str">
        <f>ORC!F36</f>
        <v>SERPENT_WARD</v>
      </c>
      <c r="E33" t="str">
        <f>ORC!G36</f>
        <v>HEALING_WAVE</v>
      </c>
      <c r="F33" t="str">
        <f>ORC!H36</f>
        <v>VOODOO</v>
      </c>
      <c r="G33" t="str">
        <f>ORC!I36</f>
        <v>SERPENT_WARD</v>
      </c>
      <c r="H33" t="str">
        <f>ORC!J36</f>
        <v>SERPENT_WARD</v>
      </c>
      <c r="I33" t="str">
        <f>ORC!K36</f>
        <v>HEX</v>
      </c>
      <c r="J33" t="str">
        <f>ORC!L36</f>
        <v>HEX</v>
      </c>
    </row>
    <row r="34" spans="1:10">
      <c r="A34" t="str">
        <f>ORC!C37</f>
        <v>HEALING_WAVE</v>
      </c>
      <c r="B34" t="str">
        <f>ORC!D37</f>
        <v>SERPENT_WARD</v>
      </c>
      <c r="C34" t="str">
        <f>ORC!E37</f>
        <v>HEALING_WAVE</v>
      </c>
      <c r="D34" t="str">
        <f>ORC!F37</f>
        <v>SERPENT_WARD</v>
      </c>
      <c r="E34" t="str">
        <f>ORC!G37</f>
        <v>HEALING_WAVE</v>
      </c>
      <c r="F34" t="str">
        <f>ORC!H37</f>
        <v>VOODOO</v>
      </c>
      <c r="G34" t="str">
        <f>ORC!I37</f>
        <v>SERPENT_WARD</v>
      </c>
      <c r="H34" t="str">
        <f>ORC!J37</f>
        <v>HEX</v>
      </c>
      <c r="I34" t="str">
        <f>ORC!K37</f>
        <v>HEX</v>
      </c>
      <c r="J34" t="str">
        <f>ORC!L37</f>
        <v>HEX</v>
      </c>
    </row>
    <row r="35" spans="1:10">
      <c r="A35" t="str">
        <f>ORC!C38</f>
        <v>HEALING_WAVE</v>
      </c>
      <c r="B35" t="str">
        <f>ORC!D38</f>
        <v>HEX</v>
      </c>
      <c r="C35" t="str">
        <f>ORC!E38</f>
        <v>HEALING_WAVE</v>
      </c>
      <c r="D35" t="str">
        <f>ORC!F38</f>
        <v>SERPENT_WARD</v>
      </c>
      <c r="E35" t="str">
        <f>ORC!G38</f>
        <v>HEALING_WAVE</v>
      </c>
      <c r="F35" t="str">
        <f>ORC!H38</f>
        <v>VOODOO</v>
      </c>
      <c r="G35" t="str">
        <f>ORC!I38</f>
        <v>SERPENT_WARD</v>
      </c>
      <c r="H35" t="str">
        <f>ORC!J38</f>
        <v>SERPENT_WARD</v>
      </c>
      <c r="I35" t="str">
        <f>ORC!K38</f>
        <v>HEX</v>
      </c>
      <c r="J35" t="str">
        <f>ORC!L38</f>
        <v>HEX</v>
      </c>
    </row>
    <row r="36" spans="1:10">
      <c r="A36" t="str">
        <f>ORC!C39</f>
        <v>HEX</v>
      </c>
      <c r="B36" t="str">
        <f>ORC!D39</f>
        <v>HEALING_WAVE</v>
      </c>
      <c r="C36" t="str">
        <f>ORC!E39</f>
        <v>HEALING_WAVE</v>
      </c>
      <c r="D36" t="str">
        <f>ORC!F39</f>
        <v>SERPENT_WARD</v>
      </c>
      <c r="E36" t="str">
        <f>ORC!G39</f>
        <v>HEALING_WAVE</v>
      </c>
      <c r="F36" t="str">
        <f>ORC!H39</f>
        <v>VOODOO</v>
      </c>
      <c r="G36" t="str">
        <f>ORC!I39</f>
        <v>SERPENT_WARD</v>
      </c>
      <c r="H36" t="str">
        <f>ORC!J39</f>
        <v>SERPENT_WARD</v>
      </c>
      <c r="I36" t="str">
        <f>ORC!K39</f>
        <v>HEX</v>
      </c>
      <c r="J36" t="str">
        <f>ORC!L39</f>
        <v>HEX</v>
      </c>
    </row>
    <row r="37" spans="1:10">
      <c r="A37" t="str">
        <f>ORC!C40</f>
        <v>HEALING_WAVE</v>
      </c>
      <c r="B37" t="str">
        <f>ORC!D40</f>
        <v>HEX</v>
      </c>
      <c r="C37" t="str">
        <f>ORC!E40</f>
        <v>HEALING_WAVE</v>
      </c>
      <c r="D37" t="str">
        <f>ORC!F40</f>
        <v>SERPENT_WARD</v>
      </c>
      <c r="E37" t="str">
        <f>ORC!G40</f>
        <v>HEALING_WAVE</v>
      </c>
      <c r="F37" t="str">
        <f>ORC!H40</f>
        <v>VOODOO</v>
      </c>
      <c r="G37" t="str">
        <f>ORC!I40</f>
        <v>SERPENT_WARD</v>
      </c>
      <c r="H37" t="str">
        <f>ORC!J40</f>
        <v>SERPENT_WARD</v>
      </c>
      <c r="I37" t="str">
        <f>ORC!K40</f>
        <v>HEX</v>
      </c>
      <c r="J37" t="str">
        <f>ORC!L40</f>
        <v>HEX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7"/>
  <sheetViews>
    <sheetView topLeftCell="A10" workbookViewId="0">
      <selection activeCell="L26" sqref="L26"/>
    </sheetView>
  </sheetViews>
  <sheetFormatPr defaultRowHeight="12.75"/>
  <sheetData>
    <row r="1" spans="1:10">
      <c r="A1" t="str">
        <f>UND!C1</f>
        <v>Level 1 Spell</v>
      </c>
      <c r="B1" t="str">
        <f>UND!D1</f>
        <v>Level 2 Spell</v>
      </c>
      <c r="C1" t="str">
        <f>UND!E1</f>
        <v>Level 3 Spell</v>
      </c>
      <c r="D1" t="str">
        <f>UND!F1</f>
        <v>Level 4 Spell</v>
      </c>
      <c r="E1" t="str">
        <f>UND!G1</f>
        <v>Level 5 Spell</v>
      </c>
      <c r="F1" t="str">
        <f>UND!H1</f>
        <v>Level 6 Spell</v>
      </c>
      <c r="G1" t="str">
        <f>UND!I1</f>
        <v>Level 7 Spell</v>
      </c>
      <c r="H1" t="str">
        <f>UND!J1</f>
        <v>Level 8 Spell</v>
      </c>
      <c r="I1" t="str">
        <f>UND!K1</f>
        <v>Level 9 Spell</v>
      </c>
      <c r="J1" t="str">
        <f>UND!L1</f>
        <v>Level 10 Spell</v>
      </c>
    </row>
    <row r="2" spans="1:10">
      <c r="A2" t="str">
        <f>UND!C2</f>
        <v>DEATH_COIL</v>
      </c>
      <c r="B2" t="str">
        <f>UND!D2</f>
        <v>UNHOLY_AURA</v>
      </c>
      <c r="C2" t="str">
        <f>UND!E2</f>
        <v>DEATH_COIL</v>
      </c>
      <c r="D2" t="str">
        <f>UND!F2</f>
        <v>UNHOLY_AURA</v>
      </c>
      <c r="E2" t="str">
        <f>UND!G2</f>
        <v>DEATH_COIL</v>
      </c>
      <c r="F2" t="str">
        <f>UND!H2</f>
        <v>ANIM_DEAD</v>
      </c>
      <c r="G2" t="str">
        <f>UND!I2</f>
        <v>UNHOLY_AURA</v>
      </c>
      <c r="H2" t="str">
        <f>UND!J2</f>
        <v>DEATH_PACT</v>
      </c>
      <c r="I2" t="str">
        <f>UND!K2</f>
        <v>DEATH_PACT</v>
      </c>
      <c r="J2" t="str">
        <f>UND!L2</f>
        <v>DEATH_PACT</v>
      </c>
    </row>
    <row r="3" spans="1:10">
      <c r="A3" t="str">
        <f>UND!C3</f>
        <v>DEATH_COIL</v>
      </c>
      <c r="B3" t="str">
        <f>UND!D3</f>
        <v>UNHOLY_AURA</v>
      </c>
      <c r="C3" t="str">
        <f>UND!E3</f>
        <v>DEATH_COIL</v>
      </c>
      <c r="D3" t="str">
        <f>UND!F3</f>
        <v>UNHOLY_AURA</v>
      </c>
      <c r="E3" t="str">
        <f>UND!G3</f>
        <v>DEATH_COIL</v>
      </c>
      <c r="F3" t="str">
        <f>UND!H3</f>
        <v>UNHOLY_AURA</v>
      </c>
      <c r="G3" t="str">
        <f>UND!I3</f>
        <v>ANIM_DEAD</v>
      </c>
      <c r="H3" t="str">
        <f>UND!J3</f>
        <v>DEATH_PACT</v>
      </c>
      <c r="I3" t="str">
        <f>UND!K3</f>
        <v>DEATH_PACT</v>
      </c>
      <c r="J3" t="str">
        <f>UND!L3</f>
        <v>DEATH_PACT</v>
      </c>
    </row>
    <row r="4" spans="1:10">
      <c r="A4" t="str">
        <f>UND!C4</f>
        <v>DEATH_COIL</v>
      </c>
      <c r="B4" t="str">
        <f>UND!D4</f>
        <v>UNHOLY_AURA</v>
      </c>
      <c r="C4" t="str">
        <f>UND!E4</f>
        <v>DEATH_COIL</v>
      </c>
      <c r="D4" t="str">
        <f>UND!F4</f>
        <v>UNHOLY_AURA</v>
      </c>
      <c r="E4" t="str">
        <f>UND!G4</f>
        <v>UNHOLY_AURA</v>
      </c>
      <c r="F4" t="str">
        <f>UND!H4</f>
        <v>DEATH_COIL</v>
      </c>
      <c r="G4" t="str">
        <f>UND!I4</f>
        <v>ANIM_DEAD</v>
      </c>
      <c r="H4" t="str">
        <f>UND!J4</f>
        <v>DEATH_PACT</v>
      </c>
      <c r="I4" t="str">
        <f>UND!K4</f>
        <v>DEATH_PACT</v>
      </c>
      <c r="J4" t="str">
        <f>UND!L4</f>
        <v>DEATH_PACT</v>
      </c>
    </row>
    <row r="5" spans="1:10">
      <c r="A5" t="str">
        <f>UND!C5</f>
        <v>DEATH_COIL</v>
      </c>
      <c r="B5" t="str">
        <f>UND!D5</f>
        <v>DEATH_PACT</v>
      </c>
      <c r="C5" t="str">
        <f>UND!E5</f>
        <v>UNHOLY_AURA</v>
      </c>
      <c r="D5" t="str">
        <f>UND!F5</f>
        <v>DEATH_COIL</v>
      </c>
      <c r="E5" t="str">
        <f>UND!G5</f>
        <v>DEATH_PACT</v>
      </c>
      <c r="F5" t="str">
        <f>UND!H5</f>
        <v>ANIM_DEAD</v>
      </c>
      <c r="G5" t="str">
        <f>UND!I5</f>
        <v>DEATH_COIL</v>
      </c>
      <c r="H5" t="str">
        <f>UND!J5</f>
        <v>UNHOLY_AURA</v>
      </c>
      <c r="I5" t="str">
        <f>UND!K5</f>
        <v>UNHOLY_AURA</v>
      </c>
      <c r="J5" t="str">
        <f>UND!L5</f>
        <v>DEATH_PACT</v>
      </c>
    </row>
    <row r="6" spans="1:10">
      <c r="A6" t="str">
        <f>UND!C6</f>
        <v>DEATH_COIL</v>
      </c>
      <c r="B6" t="str">
        <f>UND!D6</f>
        <v>UNHOLY_AURA</v>
      </c>
      <c r="C6" t="str">
        <f>UND!E6</f>
        <v>DEATH_COIL</v>
      </c>
      <c r="D6" t="str">
        <f>UND!F6</f>
        <v>UNHOLY_AURA</v>
      </c>
      <c r="E6" t="str">
        <f>UND!G6</f>
        <v>DEATH_COIL</v>
      </c>
      <c r="F6" t="str">
        <f>UND!H6</f>
        <v>UNHOLY_AURA</v>
      </c>
      <c r="G6" t="str">
        <f>UND!I6</f>
        <v>ANIM_DEAD</v>
      </c>
      <c r="H6" t="str">
        <f>UND!J6</f>
        <v>DEATH_PACT</v>
      </c>
      <c r="I6" t="str">
        <f>UND!K6</f>
        <v>DEATH_PACT</v>
      </c>
      <c r="J6" t="str">
        <f>UND!L6</f>
        <v>DEATH_PACT</v>
      </c>
    </row>
    <row r="7" spans="1:10">
      <c r="A7" t="str">
        <f>UND!C7</f>
        <v>DEATH_COIL</v>
      </c>
      <c r="B7" t="str">
        <f>UND!D7</f>
        <v>UNHOLY_AURA</v>
      </c>
      <c r="C7" t="str">
        <f>UND!E7</f>
        <v>DEATH_COIL</v>
      </c>
      <c r="D7" t="str">
        <f>UND!F7</f>
        <v>UNHOLY_AURA</v>
      </c>
      <c r="E7" t="str">
        <f>UND!G7</f>
        <v>UNHOLY_AURA</v>
      </c>
      <c r="F7" t="str">
        <f>UND!H7</f>
        <v>DEATH_COIL</v>
      </c>
      <c r="G7" t="str">
        <f>UND!I7</f>
        <v>ANIM_DEAD</v>
      </c>
      <c r="H7" t="str">
        <f>UND!J7</f>
        <v>DEATH_PACT</v>
      </c>
      <c r="I7" t="str">
        <f>UND!K7</f>
        <v>DEATH_PACT</v>
      </c>
      <c r="J7" t="str">
        <f>UND!L7</f>
        <v>DEATH_PACT</v>
      </c>
    </row>
    <row r="8" spans="1:10">
      <c r="A8" t="str">
        <f>UND!C8</f>
        <v>UNHOLY_AURA</v>
      </c>
      <c r="B8" t="str">
        <f>UND!D8</f>
        <v>DEATH_COIL</v>
      </c>
      <c r="C8" t="str">
        <f>UND!E8</f>
        <v>UNHOLY_AURA</v>
      </c>
      <c r="D8" t="str">
        <f>UND!F8</f>
        <v>DEATH_COIL</v>
      </c>
      <c r="E8" t="str">
        <f>UND!G8</f>
        <v>UNHOLY_AURA</v>
      </c>
      <c r="F8" t="str">
        <f>UND!H8</f>
        <v>ANIM_DEAD</v>
      </c>
      <c r="G8" t="str">
        <f>UND!I8</f>
        <v>DEATH_COIL</v>
      </c>
      <c r="H8" t="str">
        <f>UND!J8</f>
        <v>DEATH_PACT</v>
      </c>
      <c r="I8" t="str">
        <f>UND!K8</f>
        <v>DEATH_PACT</v>
      </c>
      <c r="J8" t="str">
        <f>UND!L8</f>
        <v>DEATH_PACT</v>
      </c>
    </row>
    <row r="9" spans="1:10">
      <c r="A9" t="str">
        <f>UND!C9</f>
        <v>DEATH_COIL</v>
      </c>
      <c r="B9" t="str">
        <f>UND!D9</f>
        <v>UNHOLY_AURA</v>
      </c>
      <c r="C9" t="str">
        <f>UND!E9</f>
        <v>DEATH_COIL</v>
      </c>
      <c r="D9" t="str">
        <f>UND!F9</f>
        <v>UNHOLY_AURA</v>
      </c>
      <c r="E9" t="str">
        <f>UND!G9</f>
        <v>DEATH_COIL</v>
      </c>
      <c r="F9" t="str">
        <f>UND!H9</f>
        <v>ANIM_DEAD</v>
      </c>
      <c r="G9" t="str">
        <f>UND!I9</f>
        <v>UNHOLY_AURA</v>
      </c>
      <c r="H9" t="str">
        <f>UND!J9</f>
        <v>DEATH_PACT</v>
      </c>
      <c r="I9" t="str">
        <f>UND!K9</f>
        <v>DEATH_PACT</v>
      </c>
      <c r="J9" t="str">
        <f>UND!L9</f>
        <v>DEATH_PACT</v>
      </c>
    </row>
    <row r="10" spans="1:10">
      <c r="A10" t="str">
        <f>UND!C10</f>
        <v>UNHOLY_AURA</v>
      </c>
      <c r="B10" t="str">
        <f>UND!D10</f>
        <v>DEATH_PACT</v>
      </c>
      <c r="C10" t="str">
        <f>UND!E10</f>
        <v>UNHOLY_AURA</v>
      </c>
      <c r="D10" t="str">
        <f>UND!F10</f>
        <v>DEATH_COIL</v>
      </c>
      <c r="E10" t="str">
        <f>UND!G10</f>
        <v>UNHOLY_AURA</v>
      </c>
      <c r="F10" t="str">
        <f>UND!H10</f>
        <v>DEATH_COIL</v>
      </c>
      <c r="G10" t="str">
        <f>UND!I10</f>
        <v>ANIM_DEAD</v>
      </c>
      <c r="H10" t="str">
        <f>UND!J10</f>
        <v>DEATH_COIL</v>
      </c>
      <c r="I10" t="str">
        <f>UND!K10</f>
        <v>DEATH_PACT</v>
      </c>
      <c r="J10" t="str">
        <f>UND!L10</f>
        <v>DEATH_PACT</v>
      </c>
    </row>
    <row r="11" spans="1:10">
      <c r="A11" t="str">
        <f>UND!C12</f>
        <v>SLEEP</v>
      </c>
      <c r="B11" t="str">
        <f>UND!D12</f>
        <v>VAMP_AURA</v>
      </c>
      <c r="C11" t="str">
        <f>UND!E12</f>
        <v>VAMP_AURA</v>
      </c>
      <c r="D11" t="str">
        <f>UND!F12</f>
        <v>CARRION_SWARM</v>
      </c>
      <c r="E11" t="str">
        <f>UND!G12</f>
        <v>VAMP_AURA</v>
      </c>
      <c r="F11" t="str">
        <f>UND!H12</f>
        <v>INFERNO</v>
      </c>
      <c r="G11" t="str">
        <f>UND!I12</f>
        <v>CARRION_SWARM</v>
      </c>
      <c r="H11" t="str">
        <f>UND!J12</f>
        <v>CARRION_SWARM</v>
      </c>
      <c r="I11" t="str">
        <f>UND!K12</f>
        <v>SLEEP</v>
      </c>
      <c r="J11" t="str">
        <f>UND!L12</f>
        <v>SLEEP</v>
      </c>
    </row>
    <row r="12" spans="1:10">
      <c r="A12" t="str">
        <f>UND!C13</f>
        <v>CARRION_SWARM</v>
      </c>
      <c r="B12" t="str">
        <f>UND!D13</f>
        <v>SLEEP</v>
      </c>
      <c r="C12" t="str">
        <f>UND!E13</f>
        <v>VAMP_AURA</v>
      </c>
      <c r="D12" t="str">
        <f>UND!F13</f>
        <v>VAMP_AURA</v>
      </c>
      <c r="E12" t="str">
        <f>UND!G13</f>
        <v>CARRION_SWARM</v>
      </c>
      <c r="F12" t="str">
        <f>UND!H13</f>
        <v>INFERNO</v>
      </c>
      <c r="G12" t="str">
        <f>UND!I13</f>
        <v>VAMP_AURA</v>
      </c>
      <c r="H12" t="str">
        <f>UND!J13</f>
        <v>CARRION_SWARM</v>
      </c>
      <c r="I12" t="str">
        <f>UND!K13</f>
        <v>SLEEP</v>
      </c>
      <c r="J12" t="str">
        <f>UND!L13</f>
        <v>SLEEP</v>
      </c>
    </row>
    <row r="13" spans="1:10">
      <c r="A13" t="str">
        <f>UND!C14</f>
        <v>CARRION_SWARM</v>
      </c>
      <c r="B13" t="str">
        <f>UND!D14</f>
        <v>VAMP_AURA</v>
      </c>
      <c r="C13" t="str">
        <f>UND!E14</f>
        <v>CARRION_SWARM</v>
      </c>
      <c r="D13" t="str">
        <f>UND!F14</f>
        <v>VAMP_AURA</v>
      </c>
      <c r="E13" t="str">
        <f>UND!G14</f>
        <v>CARRION_SWARM</v>
      </c>
      <c r="F13" t="str">
        <f>UND!H14</f>
        <v>INFERNO</v>
      </c>
      <c r="G13" t="str">
        <f>UND!I14</f>
        <v>VAMP_AURA</v>
      </c>
      <c r="H13" t="str">
        <f>UND!J14</f>
        <v>SLEEP</v>
      </c>
      <c r="I13" t="str">
        <f>UND!K14</f>
        <v>SLEEP</v>
      </c>
      <c r="J13" t="str">
        <f>UND!L14</f>
        <v>SLEEP</v>
      </c>
    </row>
    <row r="14" spans="1:10">
      <c r="A14" t="str">
        <f>UND!C15</f>
        <v>CARRION_SWARM</v>
      </c>
      <c r="B14" t="str">
        <f>UND!D15</f>
        <v>VAMP_AURA</v>
      </c>
      <c r="C14" t="str">
        <f>UND!E15</f>
        <v>CARRION_SWARM</v>
      </c>
      <c r="D14" t="str">
        <f>UND!F15</f>
        <v>VAMP_AURA</v>
      </c>
      <c r="E14" t="str">
        <f>UND!G15</f>
        <v>CARRION_SWARM</v>
      </c>
      <c r="F14" t="str">
        <f>UND!H15</f>
        <v>INFERNO</v>
      </c>
      <c r="G14" t="str">
        <f>UND!I15</f>
        <v>VAMP_AURA</v>
      </c>
      <c r="H14" t="str">
        <f>UND!J15</f>
        <v>SLEEP</v>
      </c>
      <c r="I14" t="str">
        <f>UND!K15</f>
        <v>SLEEP</v>
      </c>
      <c r="J14" t="str">
        <f>UND!L15</f>
        <v>SLEEP</v>
      </c>
    </row>
    <row r="15" spans="1:10">
      <c r="A15" t="str">
        <f>UND!C16</f>
        <v>VAMP_AURA</v>
      </c>
      <c r="B15" t="str">
        <f>UND!D16</f>
        <v>SLEEP</v>
      </c>
      <c r="C15" t="str">
        <f>UND!E16</f>
        <v>VAMP_AURA</v>
      </c>
      <c r="D15" t="str">
        <f>UND!F16</f>
        <v>CARRION_SWARM</v>
      </c>
      <c r="E15" t="str">
        <f>UND!G16</f>
        <v>VAMP_AURA</v>
      </c>
      <c r="F15" t="str">
        <f>UND!H16</f>
        <v>INFERNO</v>
      </c>
      <c r="G15" t="str">
        <f>UND!I16</f>
        <v>CARRION_SWARM</v>
      </c>
      <c r="H15" t="str">
        <f>UND!J16</f>
        <v>CARRION_SWARM</v>
      </c>
      <c r="I15" t="str">
        <f>UND!K16</f>
        <v>SLEEP</v>
      </c>
      <c r="J15" t="str">
        <f>UND!L16</f>
        <v>SLEEP</v>
      </c>
    </row>
    <row r="16" spans="1:10">
      <c r="A16" t="str">
        <f>UND!C17</f>
        <v>SLEEP</v>
      </c>
      <c r="B16" t="str">
        <f>UND!D17</f>
        <v>VAMP_AURA</v>
      </c>
      <c r="C16" t="str">
        <f>UND!E17</f>
        <v>VAMP_AURA</v>
      </c>
      <c r="D16" t="str">
        <f>UND!F17</f>
        <v>CARRION_SWARM</v>
      </c>
      <c r="E16" t="str">
        <f>UND!G17</f>
        <v>VAMP_AURA</v>
      </c>
      <c r="F16" t="str">
        <f>UND!H17</f>
        <v>INFERNO</v>
      </c>
      <c r="G16" t="str">
        <f>UND!I17</f>
        <v>CARRION_SWARM</v>
      </c>
      <c r="H16" t="str">
        <f>UND!J17</f>
        <v>CARRION_SWARM</v>
      </c>
      <c r="I16" t="str">
        <f>UND!K17</f>
        <v>SLEEP</v>
      </c>
      <c r="J16" t="str">
        <f>UND!L17</f>
        <v>SLEEP</v>
      </c>
    </row>
    <row r="17" spans="1:10">
      <c r="A17" t="str">
        <f>UND!C18</f>
        <v>SLEEP</v>
      </c>
      <c r="B17" t="str">
        <f>UND!D18</f>
        <v>CARRION_SWARM</v>
      </c>
      <c r="C17" t="str">
        <f>UND!E18</f>
        <v>CARRION_SWARM</v>
      </c>
      <c r="D17" t="str">
        <f>UND!F18</f>
        <v>VAMP_AURA</v>
      </c>
      <c r="E17" t="str">
        <f>UND!G18</f>
        <v>CARRION_SWARM</v>
      </c>
      <c r="F17" t="str">
        <f>UND!H18</f>
        <v>INFERNO</v>
      </c>
      <c r="G17" t="str">
        <f>UND!I18</f>
        <v>SLEEP</v>
      </c>
      <c r="H17" t="str">
        <f>UND!J18</f>
        <v>VAMP_AURA</v>
      </c>
      <c r="I17" t="str">
        <f>UND!K18</f>
        <v>VAMP_AURA</v>
      </c>
      <c r="J17" t="str">
        <f>UND!L18</f>
        <v>SLEEP</v>
      </c>
    </row>
    <row r="18" spans="1:10">
      <c r="A18" t="str">
        <f>UND!C19</f>
        <v>VAMP_AURA</v>
      </c>
      <c r="B18" t="str">
        <f>UND!D19</f>
        <v>SLEEP</v>
      </c>
      <c r="C18" t="str">
        <f>UND!E19</f>
        <v>VAMP_AURA</v>
      </c>
      <c r="D18" t="str">
        <f>UND!F19</f>
        <v>CARRION_SWARM</v>
      </c>
      <c r="E18" t="str">
        <f>UND!G19</f>
        <v>VAMP_AURA</v>
      </c>
      <c r="F18" t="str">
        <f>UND!H19</f>
        <v>INFERNO</v>
      </c>
      <c r="G18" t="str">
        <f>UND!I19</f>
        <v>CARRION_SWARM</v>
      </c>
      <c r="H18" t="str">
        <f>UND!J19</f>
        <v>CARRION_SWARM</v>
      </c>
      <c r="I18" t="str">
        <f>UND!K19</f>
        <v>SLEEP</v>
      </c>
      <c r="J18" t="str">
        <f>UND!L19</f>
        <v>SLEEP</v>
      </c>
    </row>
    <row r="19" spans="1:10">
      <c r="A19" t="str">
        <f>UND!C20</f>
        <v>VAMP_AURA</v>
      </c>
      <c r="B19" t="str">
        <f>UND!D20</f>
        <v>CARRION_SWARM</v>
      </c>
      <c r="C19" t="str">
        <f>UND!E20</f>
        <v>VAMP_AURA</v>
      </c>
      <c r="D19" t="str">
        <f>UND!F20</f>
        <v>CARRION_SWARM</v>
      </c>
      <c r="E19" t="str">
        <f>UND!G20</f>
        <v>VAMP_AURA</v>
      </c>
      <c r="F19" t="str">
        <f>UND!H20</f>
        <v>INFERNO</v>
      </c>
      <c r="G19" t="str">
        <f>UND!I20</f>
        <v>CARRION_SWARM</v>
      </c>
      <c r="H19" t="str">
        <f>UND!J20</f>
        <v>SLEEP</v>
      </c>
      <c r="I19" t="str">
        <f>UND!K20</f>
        <v>SLEEP</v>
      </c>
      <c r="J19" t="str">
        <f>UND!L20</f>
        <v>SLEEP</v>
      </c>
    </row>
    <row r="20" spans="1:10">
      <c r="A20" t="str">
        <f>UND!C22</f>
        <v>FROST_NOVA</v>
      </c>
      <c r="B20" t="str">
        <f>UND!D22</f>
        <v>DARK_RITUAL</v>
      </c>
      <c r="C20" t="str">
        <f>UND!E22</f>
        <v>FROST_NOVA</v>
      </c>
      <c r="D20" t="str">
        <f>UND!F22</f>
        <v>DARK_RITUAL</v>
      </c>
      <c r="E20" t="str">
        <f>UND!G22</f>
        <v>FROST_NOVA</v>
      </c>
      <c r="F20" t="str">
        <f>UND!H22</f>
        <v>DEATH_DECAY</v>
      </c>
      <c r="G20" t="str">
        <f>UND!I22</f>
        <v>DARK_RITUAL</v>
      </c>
      <c r="H20" t="str">
        <f>UND!J22</f>
        <v>FROST_ARMOR</v>
      </c>
      <c r="I20" t="str">
        <f>UND!K22</f>
        <v>FROST_ARMOR</v>
      </c>
      <c r="J20" t="str">
        <f>UND!L22</f>
        <v>FROST_ARMOR</v>
      </c>
    </row>
    <row r="21" spans="1:10">
      <c r="A21" t="str">
        <f>UND!C23</f>
        <v>FROST_NOVA</v>
      </c>
      <c r="B21" t="str">
        <f>UND!D23</f>
        <v>FROST_ARMOR</v>
      </c>
      <c r="C21" t="str">
        <f>UND!E23</f>
        <v>FROST_NOVA</v>
      </c>
      <c r="D21" t="str">
        <f>UND!F23</f>
        <v>DARK_RITUAL</v>
      </c>
      <c r="E21" t="str">
        <f>UND!G23</f>
        <v>FROST_NOVA</v>
      </c>
      <c r="F21" t="str">
        <f>UND!H23</f>
        <v>DEATH_DECAY</v>
      </c>
      <c r="G21" t="str">
        <f>UND!I23</f>
        <v>DARK_RITUAL</v>
      </c>
      <c r="H21" t="str">
        <f>UND!J23</f>
        <v>FROST_ARMOR</v>
      </c>
      <c r="I21" t="str">
        <f>UND!K23</f>
        <v>DARK_RITUAL</v>
      </c>
      <c r="J21" t="str">
        <f>UND!L23</f>
        <v>FROST_ARMOR</v>
      </c>
    </row>
    <row r="22" spans="1:10">
      <c r="A22" t="str">
        <f>UND!C24</f>
        <v>FROST_ARMOR</v>
      </c>
      <c r="B22" t="str">
        <f>UND!D24</f>
        <v>FROST_NOVA</v>
      </c>
      <c r="C22" t="str">
        <f>UND!E24</f>
        <v>FROST_NOVA</v>
      </c>
      <c r="D22" t="str">
        <f>UND!F24</f>
        <v>FROST_ARMOR</v>
      </c>
      <c r="E22" t="str">
        <f>UND!G24</f>
        <v>FROST_NOVA</v>
      </c>
      <c r="F22" t="str">
        <f>UND!H24</f>
        <v>FROST_ARMOR</v>
      </c>
      <c r="G22" t="str">
        <f>UND!I24</f>
        <v>DEATH_DECAY</v>
      </c>
      <c r="H22" t="str">
        <f>UND!J24</f>
        <v>DARK_RITUAL</v>
      </c>
      <c r="I22" t="str">
        <f>UND!K24</f>
        <v>DARK_RITUAL</v>
      </c>
      <c r="J22" t="str">
        <f>UND!L24</f>
        <v>DARK_RITUAL</v>
      </c>
    </row>
    <row r="23" spans="1:10">
      <c r="A23" t="str">
        <f>UND!C25</f>
        <v>FROST_NOVA</v>
      </c>
      <c r="B23" t="str">
        <f>UND!D25</f>
        <v>DARK_RITUAL</v>
      </c>
      <c r="C23" t="str">
        <f>UND!E25</f>
        <v>FROST_NOVA</v>
      </c>
      <c r="D23" t="str">
        <f>UND!F25</f>
        <v>DARK_RITUAL</v>
      </c>
      <c r="E23" t="str">
        <f>UND!G25</f>
        <v>FROST_NOVA</v>
      </c>
      <c r="F23" t="str">
        <f>UND!H25</f>
        <v>DEATH_DECAY</v>
      </c>
      <c r="G23" t="str">
        <f>UND!I25</f>
        <v>DARK_RITUAL</v>
      </c>
      <c r="H23" t="str">
        <f>UND!J25</f>
        <v>FROST_ARMOR</v>
      </c>
      <c r="I23" t="str">
        <f>UND!K25</f>
        <v>FROST_ARMOR</v>
      </c>
      <c r="J23" t="str">
        <f>UND!L25</f>
        <v>FROST_ARMOR</v>
      </c>
    </row>
    <row r="24" spans="1:10">
      <c r="A24" t="str">
        <f>UND!C26</f>
        <v>FROST_NOVA</v>
      </c>
      <c r="B24" t="str">
        <f>UND!D26</f>
        <v>FROST_ARMOR</v>
      </c>
      <c r="C24" t="str">
        <f>UND!E26</f>
        <v>FROST_NOVA</v>
      </c>
      <c r="D24" t="str">
        <f>UND!F26</f>
        <v>DARK_RITUAL</v>
      </c>
      <c r="E24" t="str">
        <f>UND!G26</f>
        <v>FROST_NOVA</v>
      </c>
      <c r="F24" t="str">
        <f>UND!H26</f>
        <v>DEATH_DECAY</v>
      </c>
      <c r="G24" t="str">
        <f>UND!I26</f>
        <v>DARK_RITUAL</v>
      </c>
      <c r="H24" t="str">
        <f>UND!J26</f>
        <v>FROST_ARMOR</v>
      </c>
      <c r="I24" t="str">
        <f>UND!K26</f>
        <v>DARK_RITUAL</v>
      </c>
      <c r="J24" t="str">
        <f>UND!L26</f>
        <v>FROST_ARMOR</v>
      </c>
    </row>
    <row r="25" spans="1:10">
      <c r="A25" t="str">
        <f>UND!C27</f>
        <v>FROST_ARMOR</v>
      </c>
      <c r="B25" t="str">
        <f>UND!D27</f>
        <v>FROST_NOVA</v>
      </c>
      <c r="C25" t="str">
        <f>UND!E27</f>
        <v>FROST_ARMOR</v>
      </c>
      <c r="D25" t="str">
        <f>UND!F27</f>
        <v>FROST_NOVA</v>
      </c>
      <c r="E25" t="str">
        <f>UND!G27</f>
        <v>FROST_NOVA</v>
      </c>
      <c r="F25" t="str">
        <f>UND!H27</f>
        <v>FROST_ARMOR</v>
      </c>
      <c r="G25" t="str">
        <f>UND!I27</f>
        <v>DEATH_DECAY</v>
      </c>
      <c r="H25" t="str">
        <f>UND!J27</f>
        <v>DARK_RITUAL</v>
      </c>
      <c r="I25" t="str">
        <f>UND!K27</f>
        <v>DARK_RITUAL</v>
      </c>
      <c r="J25" t="str">
        <f>UND!L27</f>
        <v>DARK_RITUAL</v>
      </c>
    </row>
    <row r="26" spans="1:10">
      <c r="A26" t="str">
        <f>UND!C28</f>
        <v>FROST_NOVA</v>
      </c>
      <c r="B26" t="str">
        <f>UND!D28</f>
        <v>DARK_RITUAL</v>
      </c>
      <c r="C26" t="str">
        <f>UND!E28</f>
        <v>FROST_NOVA</v>
      </c>
      <c r="D26" t="str">
        <f>UND!F28</f>
        <v>DARK_RITUAL</v>
      </c>
      <c r="E26" t="str">
        <f>UND!G28</f>
        <v>FROST_NOVA</v>
      </c>
      <c r="F26" t="str">
        <f>UND!H28</f>
        <v>DEATH_DECAY</v>
      </c>
      <c r="G26" t="str">
        <f>UND!I28</f>
        <v>DARK_RITUAL</v>
      </c>
      <c r="H26" t="str">
        <f>UND!J28</f>
        <v>FROST_ARMOR</v>
      </c>
      <c r="I26" t="str">
        <f>UND!K28</f>
        <v>FROST_ARMOR</v>
      </c>
      <c r="J26" t="str">
        <f>UND!L28</f>
        <v>FROST_ARMOR</v>
      </c>
    </row>
    <row r="27" spans="1:10">
      <c r="A27" t="str">
        <f>UND!C29</f>
        <v>FROST_NOVA</v>
      </c>
      <c r="B27" t="str">
        <f>UND!D29</f>
        <v>FROST_ARMOR</v>
      </c>
      <c r="C27" t="str">
        <f>UND!E29</f>
        <v>FROST_NOVA</v>
      </c>
      <c r="D27" t="str">
        <f>UND!F29</f>
        <v>FROST_ARMOR</v>
      </c>
      <c r="E27" t="str">
        <f>UND!G29</f>
        <v>FROST_NOVA</v>
      </c>
      <c r="F27" t="str">
        <f>UND!H29</f>
        <v>FROST_ARMOR</v>
      </c>
      <c r="G27" t="str">
        <f>UND!I29</f>
        <v>DEATH_DECAY</v>
      </c>
      <c r="H27" t="str">
        <f>UND!J29</f>
        <v>DARK_RITUAL</v>
      </c>
      <c r="I27" t="str">
        <f>UND!K29</f>
        <v>DARK_RITUAL</v>
      </c>
      <c r="J27" t="str">
        <f>UND!L29</f>
        <v>DARK_RITUAL</v>
      </c>
    </row>
    <row r="28" spans="1:10">
      <c r="A28" t="str">
        <f>UND!C30</f>
        <v>FROST_ARMOR</v>
      </c>
      <c r="B28" t="str">
        <f>UND!D30</f>
        <v>FROST_NOVA</v>
      </c>
      <c r="C28" t="str">
        <f>UND!E30</f>
        <v>FROST_ARMOR</v>
      </c>
      <c r="D28" t="str">
        <f>UND!F30</f>
        <v>FROST_NOVA</v>
      </c>
      <c r="E28" t="str">
        <f>UND!G30</f>
        <v>FROST_NOVA</v>
      </c>
      <c r="F28" t="str">
        <f>UND!H30</f>
        <v>FROST_ARMOR</v>
      </c>
      <c r="G28" t="str">
        <f>UND!I30</f>
        <v>DEATH_DECAY</v>
      </c>
      <c r="H28" t="str">
        <f>UND!J30</f>
        <v>DARK_RITUAL</v>
      </c>
      <c r="I28" t="str">
        <f>UND!K30</f>
        <v>DARK_RITUAL</v>
      </c>
      <c r="J28" t="str">
        <f>UND!L30</f>
        <v>DARK_RITUAL</v>
      </c>
    </row>
    <row r="29" spans="1:10">
      <c r="A29" t="str">
        <f>UND!C32</f>
        <v>CARRION_SCARAB</v>
      </c>
      <c r="B29" t="str">
        <f>UND!D32</f>
        <v>IMPALE</v>
      </c>
      <c r="C29" t="str">
        <f>UND!E32</f>
        <v>CARRION_SCARAB</v>
      </c>
      <c r="D29" t="str">
        <f>UND!F32</f>
        <v>IMPALE</v>
      </c>
      <c r="E29" t="str">
        <f>UND!G32</f>
        <v>CARRION_SCARAB</v>
      </c>
      <c r="F29" t="str">
        <f>UND!H32</f>
        <v>LOCUST_SWARM</v>
      </c>
      <c r="G29" t="str">
        <f>UND!I32</f>
        <v>IMPALE</v>
      </c>
      <c r="H29" t="str">
        <f>UND!J32</f>
        <v>THORNY_SHIELD</v>
      </c>
      <c r="I29" t="str">
        <f>UND!K32</f>
        <v>THORNY_SHIELD</v>
      </c>
      <c r="J29" t="str">
        <f>UND!L32</f>
        <v>THORNY_SHIELD</v>
      </c>
    </row>
    <row r="30" spans="1:10">
      <c r="A30" t="str">
        <f>UND!C33</f>
        <v>CARRION_SCARAB</v>
      </c>
      <c r="B30" t="str">
        <f>UND!D33</f>
        <v>IMPALE</v>
      </c>
      <c r="C30" t="str">
        <f>UND!E33</f>
        <v>CARRION_SCARAB</v>
      </c>
      <c r="D30" t="str">
        <f>UND!F33</f>
        <v>THORNY_SHIELD</v>
      </c>
      <c r="E30" t="str">
        <f>UND!G33</f>
        <v>CARRION_SCARAB</v>
      </c>
      <c r="F30" t="str">
        <f>UND!H33</f>
        <v>LOCUST_SWARM</v>
      </c>
      <c r="G30" t="str">
        <f>UND!I33</f>
        <v>THORNY_SHIELD</v>
      </c>
      <c r="H30" t="str">
        <f>UND!J33</f>
        <v>IMPALE</v>
      </c>
      <c r="I30" t="str">
        <f>UND!K33</f>
        <v>IMPALE</v>
      </c>
      <c r="J30" t="str">
        <f>UND!L33</f>
        <v>THORNY_SHIELD</v>
      </c>
    </row>
    <row r="31" spans="1:10">
      <c r="A31" t="str">
        <f>UND!C34</f>
        <v>IMPALE</v>
      </c>
      <c r="B31" t="str">
        <f>UND!D34</f>
        <v>THORNY_SHIELD</v>
      </c>
      <c r="C31" t="str">
        <f>UND!E34</f>
        <v>IMPALE</v>
      </c>
      <c r="D31" t="str">
        <f>UND!F34</f>
        <v>THORNY_SHIELD</v>
      </c>
      <c r="E31" t="str">
        <f>UND!G34</f>
        <v>IMPALE</v>
      </c>
      <c r="F31" t="str">
        <f>UND!H34</f>
        <v>LOCUST_SWARM</v>
      </c>
      <c r="G31" t="str">
        <f>UND!I34</f>
        <v>THORNY_SHIELD</v>
      </c>
      <c r="H31" t="str">
        <f>UND!J34</f>
        <v>CARRION_SCARAB</v>
      </c>
      <c r="I31" t="str">
        <f>UND!K34</f>
        <v>CARRION_SCARAB</v>
      </c>
      <c r="J31" t="str">
        <f>UND!L34</f>
        <v>CARRION_SCARAB</v>
      </c>
    </row>
    <row r="32" spans="1:10">
      <c r="A32" t="str">
        <f>UND!C35</f>
        <v>IMPALE</v>
      </c>
      <c r="B32" t="str">
        <f>UND!D35</f>
        <v>THORNY_SHIELD</v>
      </c>
      <c r="C32" t="str">
        <f>UND!E35</f>
        <v>IMPALE</v>
      </c>
      <c r="D32" t="str">
        <f>UND!F35</f>
        <v>THORNY_SHIELD</v>
      </c>
      <c r="E32" t="str">
        <f>UND!G35</f>
        <v>IMPALE</v>
      </c>
      <c r="F32" t="str">
        <f>UND!H35</f>
        <v>LOCUST_SWARM</v>
      </c>
      <c r="G32" t="str">
        <f>UND!I35</f>
        <v>THORNY_SHIELD</v>
      </c>
      <c r="H32" t="str">
        <f>UND!J35</f>
        <v>CARRION_SCARAB</v>
      </c>
      <c r="I32" t="str">
        <f>UND!K35</f>
        <v>CARRION_SCARAB</v>
      </c>
      <c r="J32" t="str">
        <f>UND!L35</f>
        <v>CARRION_SCARAB</v>
      </c>
    </row>
    <row r="33" spans="1:10">
      <c r="A33" t="str">
        <f>UND!C36</f>
        <v>IMPALE</v>
      </c>
      <c r="B33" t="str">
        <f>UND!D36</f>
        <v>THORNY_SHIELD</v>
      </c>
      <c r="C33" t="str">
        <f>UND!E36</f>
        <v>IMPALE</v>
      </c>
      <c r="D33" t="str">
        <f>UND!F36</f>
        <v>THORNY_SHIELD</v>
      </c>
      <c r="E33" t="str">
        <f>UND!G36</f>
        <v>IMPALE</v>
      </c>
      <c r="F33" t="str">
        <f>UND!H36</f>
        <v>LOCUST_SWARM</v>
      </c>
      <c r="G33" t="str">
        <f>UND!I36</f>
        <v>THORNY_SHIELD</v>
      </c>
      <c r="H33" t="str">
        <f>UND!J36</f>
        <v>CARRION_SCARAB</v>
      </c>
      <c r="I33" t="str">
        <f>UND!K36</f>
        <v>CARRION_SCARAB</v>
      </c>
      <c r="J33" t="str">
        <f>UND!L36</f>
        <v>CARRION_SCARAB</v>
      </c>
    </row>
    <row r="34" spans="1:10">
      <c r="A34" t="str">
        <f>UND!C37</f>
        <v>CARRION_SCARAB</v>
      </c>
      <c r="B34" t="str">
        <f>UND!D37</f>
        <v>IMPALE</v>
      </c>
      <c r="C34" t="str">
        <f>UND!E37</f>
        <v>CARRION_SCARAB</v>
      </c>
      <c r="D34" t="str">
        <f>UND!F37</f>
        <v>THORNY_SHIELD</v>
      </c>
      <c r="E34" t="str">
        <f>UND!G37</f>
        <v>CARRION_SCARAB</v>
      </c>
      <c r="F34" t="str">
        <f>UND!H37</f>
        <v>LOCUST_SWARM</v>
      </c>
      <c r="G34" t="str">
        <f>UND!I37</f>
        <v>THORNY_SHIELD</v>
      </c>
      <c r="H34" t="str">
        <f>UND!J37</f>
        <v>THORNY_SHIELD</v>
      </c>
      <c r="I34" t="str">
        <f>UND!K37</f>
        <v>IMPALE</v>
      </c>
      <c r="J34" t="str">
        <f>UND!L37</f>
        <v>IMPALE</v>
      </c>
    </row>
    <row r="35" spans="1:10">
      <c r="A35" t="str">
        <f>UND!C38</f>
        <v>IMPALE</v>
      </c>
      <c r="B35" t="str">
        <f>UND!D38</f>
        <v>THORNY_SHIELD</v>
      </c>
      <c r="C35" t="str">
        <f>UND!E38</f>
        <v>IMPALE</v>
      </c>
      <c r="D35" t="str">
        <f>UND!F38</f>
        <v>THORNY_SHIELD</v>
      </c>
      <c r="E35" t="str">
        <f>UND!G38</f>
        <v>IMPALE</v>
      </c>
      <c r="F35" t="str">
        <f>UND!H38</f>
        <v>LOCUST_SWARM</v>
      </c>
      <c r="G35" t="str">
        <f>UND!I38</f>
        <v>THORNY_SHIELD</v>
      </c>
      <c r="H35" t="str">
        <f>UND!J38</f>
        <v>CARRION_SCARAB</v>
      </c>
      <c r="I35" t="str">
        <f>UND!K38</f>
        <v>CARRION_SCARAB</v>
      </c>
      <c r="J35" t="str">
        <f>UND!L38</f>
        <v>CARRION_SCARAB</v>
      </c>
    </row>
    <row r="36" spans="1:10">
      <c r="A36" t="str">
        <f>UND!C39</f>
        <v>IMPALE</v>
      </c>
      <c r="B36" t="str">
        <f>UND!D39</f>
        <v>THORNY_SHIELD</v>
      </c>
      <c r="C36" t="str">
        <f>UND!E39</f>
        <v>IMPALE</v>
      </c>
      <c r="D36" t="str">
        <f>UND!F39</f>
        <v>THORNY_SHIELD</v>
      </c>
      <c r="E36" t="str">
        <f>UND!G39</f>
        <v>IMPALE</v>
      </c>
      <c r="F36" t="str">
        <f>UND!H39</f>
        <v>LOCUST_SWARM</v>
      </c>
      <c r="G36" t="str">
        <f>UND!I39</f>
        <v>THORNY_SHIELD</v>
      </c>
      <c r="H36" t="str">
        <f>UND!J39</f>
        <v>CARRION_SCARAB</v>
      </c>
      <c r="I36" t="str">
        <f>UND!K39</f>
        <v>CARRION_SCARAB</v>
      </c>
      <c r="J36" t="str">
        <f>UND!L39</f>
        <v>CARRION_SCARAB</v>
      </c>
    </row>
    <row r="37" spans="1:10">
      <c r="A37" t="str">
        <f>UND!C40</f>
        <v>IMPALE</v>
      </c>
      <c r="B37" t="str">
        <f>UND!D40</f>
        <v>THORNY_SHIELD</v>
      </c>
      <c r="C37" t="str">
        <f>UND!E40</f>
        <v>IMPALE</v>
      </c>
      <c r="D37" t="str">
        <f>UND!F40</f>
        <v>THORNY_SHIELD</v>
      </c>
      <c r="E37" t="str">
        <f>UND!G40</f>
        <v>IMPALE</v>
      </c>
      <c r="F37" t="str">
        <f>UND!H40</f>
        <v>LOCUST_SWARM</v>
      </c>
      <c r="G37" t="str">
        <f>UND!I40</f>
        <v>THORNY_SHIELD</v>
      </c>
      <c r="H37" t="str">
        <f>UND!J40</f>
        <v>CARRION_SCARAB</v>
      </c>
      <c r="I37" t="str">
        <f>UND!K40</f>
        <v>CARRION_SCARAB</v>
      </c>
      <c r="J37" t="str">
        <f>UND!L40</f>
        <v>CARRION_SCARAB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ELF</vt:lpstr>
      <vt:lpstr>HMN</vt:lpstr>
      <vt:lpstr>ORC</vt:lpstr>
      <vt:lpstr>UND</vt:lpstr>
      <vt:lpstr>NEUTRAL</vt:lpstr>
      <vt:lpstr>Eex</vt:lpstr>
      <vt:lpstr>Hex</vt:lpstr>
      <vt:lpstr>Oex</vt:lpstr>
      <vt:lpstr>Uex</vt:lpstr>
      <vt:lpstr>Nex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Strategy Master</cp:lastModifiedBy>
  <dcterms:created xsi:type="dcterms:W3CDTF">2007-02-28T19:13:25Z</dcterms:created>
  <dcterms:modified xsi:type="dcterms:W3CDTF">2007-05-14T15:58:59Z</dcterms:modified>
</cp:coreProperties>
</file>