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D\My github projects\Ball-detection-with-Yolov8\Testing the model\Excel Files\Batch1\"/>
    </mc:Choice>
  </mc:AlternateContent>
  <xr:revisionPtr revIDLastSave="0" documentId="13_ncr:1_{33EE7ED4-F15E-4F22-84B9-76551746FB19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J13" i="1"/>
  <c r="I13" i="1"/>
  <c r="J12" i="1"/>
  <c r="I12" i="1"/>
  <c r="J11" i="1"/>
  <c r="I11" i="1"/>
  <c r="J10" i="1"/>
  <c r="I10" i="1"/>
  <c r="J8" i="1"/>
  <c r="I8" i="1"/>
  <c r="J6" i="1"/>
  <c r="I6" i="1"/>
  <c r="J5" i="1"/>
  <c r="I5" i="1"/>
</calcChain>
</file>

<file path=xl/sharedStrings.xml><?xml version="1.0" encoding="utf-8"?>
<sst xmlns="http://schemas.openxmlformats.org/spreadsheetml/2006/main" count="36" uniqueCount="34">
  <si>
    <t xml:space="preserve">Name </t>
  </si>
  <si>
    <t>Ball seen</t>
  </si>
  <si>
    <t>Ball CD</t>
  </si>
  <si>
    <t>Ball WD</t>
  </si>
  <si>
    <t>Ball ND</t>
  </si>
  <si>
    <t>Tf</t>
  </si>
  <si>
    <t>Time_Code</t>
  </si>
  <si>
    <t>Total ACC</t>
  </si>
  <si>
    <t>Shoot ACC</t>
  </si>
  <si>
    <t>15(1)</t>
  </si>
  <si>
    <t>30fps chip yellow.MOV</t>
  </si>
  <si>
    <t>82(46)</t>
  </si>
  <si>
    <t>68(32)</t>
  </si>
  <si>
    <t>30fps Orange Fast.MOV</t>
  </si>
  <si>
    <t>37(3)</t>
  </si>
  <si>
    <t>35(1)</t>
  </si>
  <si>
    <t>30fps orange Medium.MOV</t>
  </si>
  <si>
    <t>49(9)</t>
  </si>
  <si>
    <t>30fps Orange Slow.MOV</t>
  </si>
  <si>
    <t>75(45)</t>
  </si>
  <si>
    <t>70(40)</t>
  </si>
  <si>
    <t>30fps yellow fast 2.MOV</t>
  </si>
  <si>
    <t>30fps yellow fast.MOV</t>
  </si>
  <si>
    <t>20(15)</t>
  </si>
  <si>
    <t>15(10)</t>
  </si>
  <si>
    <t>30fps Yellow Medium.MOV</t>
  </si>
  <si>
    <t>37(30)</t>
  </si>
  <si>
    <t>53(46)</t>
  </si>
  <si>
    <t>60fps Orange Slow.MOV</t>
  </si>
  <si>
    <t>121(86)</t>
  </si>
  <si>
    <t>107(72)</t>
  </si>
  <si>
    <t>60fps Yellow Medium.MOV</t>
  </si>
  <si>
    <t>86(51)</t>
  </si>
  <si>
    <t>85(50)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</si>
</sst>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13"/>
  <sheetViews>
    <sheetView tabSelected="1" topLeftCell="B1" workbookViewId="0">
      <selection activeCell="G17" sqref="G17"/>
    </sheetView>
  </sheetViews>
  <sheetFormatPr defaultRowHeight="14.4" x14ac:dyDescent="0.3"/>
  <cols>
    <col min="1" max="1" width="29.21875" customWidth="1"/>
    <col min="8" max="8" width="13.33203125" customWidth="1"/>
    <col min="9" max="9" width="13.88671875" customWidth="1"/>
  </cols>
  <sheetData>
    <row r="3" spans="1:10" x14ac:dyDescent="0.3">
      <c r="A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</row>
    <row r="4" spans="1:10" x14ac:dyDescent="0.3">
      <c r="I4" s="1"/>
      <c r="J4" s="1"/>
    </row>
    <row r="5" spans="1:10" x14ac:dyDescent="0.3">
      <c r="A5" t="s">
        <v>10</v>
      </c>
      <c r="C5" t="s">
        <v>11</v>
      </c>
      <c r="D5" t="s">
        <v>12</v>
      </c>
      <c r="E5">
        <v>0</v>
      </c>
      <c r="F5">
        <v>32</v>
      </c>
      <c r="G5">
        <v>100</v>
      </c>
      <c r="H5">
        <v>1.6422496000000002E-2</v>
      </c>
      <c r="I5" s="1">
        <f>68/82</f>
        <v>0.82926829268292679</v>
      </c>
      <c r="J5" s="1">
        <f>32/46</f>
        <v>0.69565217391304346</v>
      </c>
    </row>
    <row r="6" spans="1:10" x14ac:dyDescent="0.3">
      <c r="A6" t="s">
        <v>13</v>
      </c>
      <c r="C6" t="s">
        <v>14</v>
      </c>
      <c r="D6" t="s">
        <v>15</v>
      </c>
      <c r="E6">
        <v>0</v>
      </c>
      <c r="F6">
        <v>5</v>
      </c>
      <c r="G6">
        <v>40</v>
      </c>
      <c r="H6">
        <v>4.7160179999999998E-3</v>
      </c>
      <c r="I6" s="1">
        <f>35/37</f>
        <v>0.94594594594594594</v>
      </c>
      <c r="J6" s="1">
        <f>1/3</f>
        <v>0.33333333333333331</v>
      </c>
    </row>
    <row r="7" spans="1:10" x14ac:dyDescent="0.3">
      <c r="A7" t="s">
        <v>16</v>
      </c>
      <c r="C7" t="s">
        <v>17</v>
      </c>
      <c r="D7" t="s">
        <v>17</v>
      </c>
      <c r="E7">
        <v>0</v>
      </c>
      <c r="F7">
        <v>3</v>
      </c>
      <c r="G7">
        <f>49+3</f>
        <v>52</v>
      </c>
      <c r="H7">
        <v>4.4513319999999997E-3</v>
      </c>
      <c r="I7" s="1">
        <v>1</v>
      </c>
      <c r="J7" s="1">
        <v>1</v>
      </c>
    </row>
    <row r="8" spans="1:10" x14ac:dyDescent="0.3">
      <c r="A8" t="s">
        <v>18</v>
      </c>
      <c r="C8" t="s">
        <v>19</v>
      </c>
      <c r="D8" t="s">
        <v>20</v>
      </c>
      <c r="E8">
        <v>0</v>
      </c>
      <c r="F8">
        <v>5</v>
      </c>
      <c r="G8">
        <v>75</v>
      </c>
      <c r="H8">
        <v>4.5773289999999998E-3</v>
      </c>
      <c r="I8" s="1">
        <f>70/75</f>
        <v>0.93333333333333335</v>
      </c>
      <c r="J8" s="1">
        <f>40/45</f>
        <v>0.88888888888888884</v>
      </c>
    </row>
    <row r="9" spans="1:10" x14ac:dyDescent="0.3">
      <c r="A9" t="s">
        <v>21</v>
      </c>
      <c r="C9" t="s">
        <v>9</v>
      </c>
      <c r="D9" t="s">
        <v>9</v>
      </c>
      <c r="E9">
        <v>0</v>
      </c>
      <c r="F9">
        <v>0</v>
      </c>
      <c r="G9">
        <v>15</v>
      </c>
      <c r="H9">
        <v>8.2800599999999995E-4</v>
      </c>
      <c r="I9" s="1">
        <v>1</v>
      </c>
      <c r="J9" s="1">
        <v>1</v>
      </c>
    </row>
    <row r="10" spans="1:10" x14ac:dyDescent="0.3">
      <c r="A10" t="s">
        <v>22</v>
      </c>
      <c r="C10" t="s">
        <v>23</v>
      </c>
      <c r="D10" t="s">
        <v>24</v>
      </c>
      <c r="E10">
        <v>0</v>
      </c>
      <c r="F10">
        <v>9</v>
      </c>
      <c r="G10">
        <v>24</v>
      </c>
      <c r="H10">
        <v>1.296682E-3</v>
      </c>
      <c r="I10" s="1">
        <f>15/20</f>
        <v>0.75</v>
      </c>
      <c r="J10" s="1">
        <f>10/15</f>
        <v>0.66666666666666663</v>
      </c>
    </row>
    <row r="11" spans="1:10" x14ac:dyDescent="0.3">
      <c r="A11" t="s">
        <v>25</v>
      </c>
      <c r="C11" t="s">
        <v>27</v>
      </c>
      <c r="D11" t="s">
        <v>26</v>
      </c>
      <c r="E11">
        <v>0</v>
      </c>
      <c r="F11">
        <v>18</v>
      </c>
      <c r="G11">
        <v>55</v>
      </c>
      <c r="H11">
        <v>2.5050910000000001E-3</v>
      </c>
      <c r="I11">
        <f>37/53</f>
        <v>0.69811320754716977</v>
      </c>
      <c r="J11">
        <f>30/46</f>
        <v>0.65217391304347827</v>
      </c>
    </row>
    <row r="12" spans="1:10" x14ac:dyDescent="0.3">
      <c r="A12" t="s">
        <v>28</v>
      </c>
      <c r="C12" t="s">
        <v>29</v>
      </c>
      <c r="D12" t="s">
        <v>30</v>
      </c>
      <c r="E12">
        <v>0</v>
      </c>
      <c r="F12">
        <v>14</v>
      </c>
      <c r="G12">
        <v>121</v>
      </c>
      <c r="H12">
        <v>4.0877190000000001E-3</v>
      </c>
      <c r="I12">
        <f>107/121</f>
        <v>0.88429752066115708</v>
      </c>
      <c r="J12" s="1">
        <f>72/86</f>
        <v>0.83720930232558144</v>
      </c>
    </row>
    <row r="13" spans="1:10" x14ac:dyDescent="0.3">
      <c r="A13" t="s">
        <v>31</v>
      </c>
      <c r="C13" t="s">
        <v>32</v>
      </c>
      <c r="D13" t="s">
        <v>33</v>
      </c>
      <c r="E13">
        <v>0</v>
      </c>
      <c r="F13">
        <v>9</v>
      </c>
      <c r="G13">
        <v>90</v>
      </c>
      <c r="H13">
        <v>2.628769E-3</v>
      </c>
      <c r="I13">
        <f>85/86</f>
        <v>0.98837209302325579</v>
      </c>
      <c r="J13">
        <f>50/51</f>
        <v>0.98039215686274506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</dc:creator>
  <cp:lastModifiedBy>mani mirshabani</cp:lastModifiedBy>
  <dcterms:created xsi:type="dcterms:W3CDTF">2015-06-05T18:17:20Z</dcterms:created>
  <dcterms:modified xsi:type="dcterms:W3CDTF">2024-01-23T11:10:31Z</dcterms:modified>
</cp:coreProperties>
</file>