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na\Documents\"/>
    </mc:Choice>
  </mc:AlternateContent>
  <xr:revisionPtr revIDLastSave="0" documentId="13_ncr:1_{4163349D-C6BF-437F-85FB-B86E841A6641}" xr6:coauthVersionLast="45" xr6:coauthVersionMax="45" xr10:uidLastSave="{00000000-0000-0000-0000-000000000000}"/>
  <bookViews>
    <workbookView xWindow="-108" yWindow="-108" windowWidth="23256" windowHeight="12576" xr2:uid="{81B7950D-B092-4395-A3AE-ABFCE09E4D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9" i="1"/>
  <c r="P9" i="1"/>
  <c r="P4" i="1"/>
  <c r="P6" i="1" s="1"/>
  <c r="M5" i="1"/>
  <c r="M6" i="1" s="1"/>
  <c r="M7" i="1" s="1"/>
  <c r="M8" i="1" s="1"/>
  <c r="D26" i="1"/>
  <c r="P10" i="1" l="1"/>
  <c r="P7" i="1"/>
  <c r="P8" i="1" s="1"/>
</calcChain>
</file>

<file path=xl/sharedStrings.xml><?xml version="1.0" encoding="utf-8"?>
<sst xmlns="http://schemas.openxmlformats.org/spreadsheetml/2006/main" count="76" uniqueCount="57">
  <si>
    <t>Inputs</t>
  </si>
  <si>
    <t>Parameters</t>
  </si>
  <si>
    <t>Symbol</t>
  </si>
  <si>
    <t>Value</t>
  </si>
  <si>
    <t>Unit</t>
  </si>
  <si>
    <t>S.No</t>
  </si>
  <si>
    <t>Inductance</t>
  </si>
  <si>
    <t>L</t>
  </si>
  <si>
    <t>uH</t>
  </si>
  <si>
    <t>Flux Density</t>
  </si>
  <si>
    <t>B</t>
  </si>
  <si>
    <t>T</t>
  </si>
  <si>
    <t>Peak current</t>
  </si>
  <si>
    <r>
      <t>I</t>
    </r>
    <r>
      <rPr>
        <vertAlign val="subscript"/>
        <sz val="10"/>
        <color theme="1"/>
        <rFont val="Calibri"/>
        <family val="2"/>
        <scheme val="minor"/>
      </rPr>
      <t>p</t>
    </r>
  </si>
  <si>
    <t>A</t>
  </si>
  <si>
    <t>RMS Current</t>
  </si>
  <si>
    <t>Irms</t>
  </si>
  <si>
    <t>J</t>
  </si>
  <si>
    <t>Current Density</t>
  </si>
  <si>
    <t>Window Factor</t>
  </si>
  <si>
    <t>Kw</t>
  </si>
  <si>
    <t>Calculations</t>
  </si>
  <si>
    <t>Ac * Aw</t>
  </si>
  <si>
    <r>
      <t>A/mm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</si>
  <si>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</si>
  <si>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>Calculated</t>
  </si>
  <si>
    <t>Aw</t>
  </si>
  <si>
    <t>Ac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</si>
  <si>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</si>
  <si>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From Core Table</t>
  </si>
  <si>
    <t>New Ac*Aw</t>
  </si>
  <si>
    <t>Outputs</t>
  </si>
  <si>
    <t>No.of Turns</t>
  </si>
  <si>
    <t>N</t>
  </si>
  <si>
    <t>Wire Size</t>
  </si>
  <si>
    <r>
      <t>a</t>
    </r>
    <r>
      <rPr>
        <vertAlign val="subscript"/>
        <sz val="11"/>
        <color theme="1"/>
        <rFont val="Calibri"/>
        <family val="2"/>
        <scheme val="minor"/>
      </rPr>
      <t>w</t>
    </r>
  </si>
  <si>
    <t>Air Gap (Core)</t>
  </si>
  <si>
    <t>lg</t>
  </si>
  <si>
    <t>mm</t>
  </si>
  <si>
    <t>MLT</t>
  </si>
  <si>
    <t>Wire Length</t>
  </si>
  <si>
    <t>Resistance</t>
  </si>
  <si>
    <t>R</t>
  </si>
  <si>
    <t>Resistance/km</t>
  </si>
  <si>
    <t>Ω/km</t>
  </si>
  <si>
    <t>From Wire</t>
  </si>
  <si>
    <t>Table</t>
  </si>
  <si>
    <t>Ω</t>
  </si>
  <si>
    <t>Constant</t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</si>
  <si>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</si>
  <si>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12.57x10</t>
    </r>
    <r>
      <rPr>
        <vertAlign val="superscript"/>
        <sz val="11"/>
        <color theme="1"/>
        <rFont val="Calibri"/>
        <family val="2"/>
        <scheme val="minor"/>
      </rPr>
      <t>-7</t>
    </r>
  </si>
  <si>
    <t>Kw'</t>
  </si>
  <si>
    <t>J'</t>
  </si>
  <si>
    <t>New Window Factor</t>
  </si>
  <si>
    <t>NewCurrent Density</t>
  </si>
  <si>
    <t>aw</t>
  </si>
  <si>
    <t>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</si>
</sst>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2" borderId="0" xfId="0" applyFill="1" applyAlignment="1">
      <alignment vertic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Font="1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E2CF-218D-43D9-BBB1-7B64B5F94E4C}">
  <dimension ref="A2:Q26"/>
  <sheetViews>
    <sheetView tabSelected="1" workbookViewId="0">
      <selection activeCell="F24" sqref="F24"/>
    </sheetView>
  </sheetViews>
  <sheetFormatPr defaultRowHeight="14.4" x14ac:dyDescent="0.3"/>
  <cols>
    <col min="2" max="2" width="9.5546875" customWidth="1"/>
    <col min="3" max="3" width="15.5546875" customWidth="1"/>
    <col min="10" max="10" width="11.21875" customWidth="1"/>
    <col min="14" max="14" width="18.21875" customWidth="1"/>
    <col min="16" max="16" width="10" bestFit="1" customWidth="1"/>
  </cols>
  <sheetData>
    <row r="2" spans="2:17" x14ac:dyDescent="0.3">
      <c r="C2" s="9" t="s">
        <v>0</v>
      </c>
      <c r="D2" s="9"/>
      <c r="E2" s="9"/>
      <c r="I2" s="5" t="s">
        <v>48</v>
      </c>
      <c r="J2" s="5" t="s">
        <v>3</v>
      </c>
      <c r="N2" s="9" t="s">
        <v>31</v>
      </c>
      <c r="O2" s="9"/>
      <c r="P2" s="9"/>
      <c r="Q2" s="9"/>
    </row>
    <row r="3" spans="2:17" ht="16.8" x14ac:dyDescent="0.35">
      <c r="B3" s="8" t="s">
        <v>5</v>
      </c>
      <c r="C3" s="3" t="s">
        <v>1</v>
      </c>
      <c r="D3" s="3" t="s">
        <v>2</v>
      </c>
      <c r="E3" s="3" t="s">
        <v>3</v>
      </c>
      <c r="F3" s="3" t="s">
        <v>4</v>
      </c>
      <c r="I3" s="7" t="s">
        <v>49</v>
      </c>
      <c r="J3" s="7" t="s">
        <v>50</v>
      </c>
      <c r="M3" s="3" t="s">
        <v>5</v>
      </c>
      <c r="N3" s="3" t="s">
        <v>1</v>
      </c>
      <c r="O3" s="3" t="s">
        <v>2</v>
      </c>
      <c r="P3" s="3" t="s">
        <v>3</v>
      </c>
      <c r="Q3" s="3" t="s">
        <v>4</v>
      </c>
    </row>
    <row r="4" spans="2:17" x14ac:dyDescent="0.3">
      <c r="B4" s="2">
        <v>1</v>
      </c>
      <c r="C4" t="s">
        <v>6</v>
      </c>
      <c r="D4" s="1" t="s">
        <v>7</v>
      </c>
      <c r="E4" s="1">
        <v>10</v>
      </c>
      <c r="F4" s="1" t="s">
        <v>8</v>
      </c>
      <c r="M4">
        <v>1</v>
      </c>
      <c r="N4" t="s">
        <v>32</v>
      </c>
      <c r="O4" s="1" t="s">
        <v>33</v>
      </c>
      <c r="P4">
        <f>ROUNDUP((E4*E6)/(E5*D21),0)</f>
        <v>10</v>
      </c>
      <c r="Q4" s="1"/>
    </row>
    <row r="5" spans="2:17" ht="16.8" x14ac:dyDescent="0.35">
      <c r="B5" s="2">
        <v>2</v>
      </c>
      <c r="C5" t="s">
        <v>9</v>
      </c>
      <c r="D5" s="1" t="s">
        <v>10</v>
      </c>
      <c r="E5" s="1">
        <v>0.2</v>
      </c>
      <c r="F5" s="1" t="s">
        <v>11</v>
      </c>
      <c r="M5">
        <f>1+M4</f>
        <v>2</v>
      </c>
      <c r="N5" t="s">
        <v>34</v>
      </c>
      <c r="O5" s="1" t="s">
        <v>35</v>
      </c>
      <c r="P5">
        <v>3.2429999999999999</v>
      </c>
      <c r="Q5" s="1" t="s">
        <v>28</v>
      </c>
    </row>
    <row r="6" spans="2:17" ht="15" x14ac:dyDescent="0.35">
      <c r="B6" s="2">
        <v>3</v>
      </c>
      <c r="C6" t="s">
        <v>12</v>
      </c>
      <c r="D6" s="1" t="s">
        <v>13</v>
      </c>
      <c r="E6" s="1">
        <v>15</v>
      </c>
      <c r="F6" s="1" t="s">
        <v>14</v>
      </c>
      <c r="M6">
        <f t="shared" ref="M6:M8" si="0">1+M5</f>
        <v>3</v>
      </c>
      <c r="N6" t="s">
        <v>36</v>
      </c>
      <c r="O6" s="1" t="s">
        <v>37</v>
      </c>
      <c r="P6">
        <f>((12.57*10^(-7)*P4*E6)/E5)*1000</f>
        <v>0.94274999999999998</v>
      </c>
      <c r="Q6" s="1" t="s">
        <v>38</v>
      </c>
    </row>
    <row r="7" spans="2:17" x14ac:dyDescent="0.3">
      <c r="B7" s="2">
        <v>4</v>
      </c>
      <c r="C7" t="s">
        <v>15</v>
      </c>
      <c r="D7" s="1" t="s">
        <v>16</v>
      </c>
      <c r="E7" s="1">
        <v>10.1</v>
      </c>
      <c r="F7" s="1" t="s">
        <v>14</v>
      </c>
      <c r="M7">
        <f t="shared" si="0"/>
        <v>4</v>
      </c>
      <c r="N7" t="s">
        <v>40</v>
      </c>
      <c r="O7" s="1" t="s">
        <v>7</v>
      </c>
      <c r="P7">
        <f>D23*P4</f>
        <v>670</v>
      </c>
      <c r="Q7" s="1" t="s">
        <v>38</v>
      </c>
    </row>
    <row r="8" spans="2:17" ht="16.2" x14ac:dyDescent="0.3">
      <c r="B8" s="2">
        <v>5</v>
      </c>
      <c r="C8" t="s">
        <v>18</v>
      </c>
      <c r="D8" s="1" t="s">
        <v>17</v>
      </c>
      <c r="E8" s="1">
        <v>3</v>
      </c>
      <c r="F8" s="1" t="s">
        <v>23</v>
      </c>
      <c r="M8">
        <f t="shared" si="0"/>
        <v>5</v>
      </c>
      <c r="N8" t="s">
        <v>41</v>
      </c>
      <c r="O8" s="1" t="s">
        <v>42</v>
      </c>
      <c r="P8">
        <f>D25*10^(-6)*P7</f>
        <v>3.5623899999999999E-3</v>
      </c>
      <c r="Q8" s="6" t="s">
        <v>47</v>
      </c>
    </row>
    <row r="9" spans="2:17" ht="16.2" x14ac:dyDescent="0.3">
      <c r="B9" s="2">
        <v>6</v>
      </c>
      <c r="C9" t="s">
        <v>19</v>
      </c>
      <c r="D9" s="1" t="s">
        <v>20</v>
      </c>
      <c r="E9" s="1">
        <v>0.2</v>
      </c>
      <c r="M9">
        <v>6</v>
      </c>
      <c r="N9" t="s">
        <v>54</v>
      </c>
      <c r="O9" s="1" t="s">
        <v>52</v>
      </c>
      <c r="P9">
        <f>E7/D24</f>
        <v>3.1144002466851681</v>
      </c>
      <c r="Q9" s="1" t="s">
        <v>23</v>
      </c>
    </row>
    <row r="10" spans="2:17" x14ac:dyDescent="0.3">
      <c r="M10">
        <v>7</v>
      </c>
      <c r="N10" t="s">
        <v>53</v>
      </c>
      <c r="O10" s="1" t="s">
        <v>51</v>
      </c>
      <c r="P10">
        <f>ROUND(((P4*D24)/D22),3)</f>
        <v>0.20399999999999999</v>
      </c>
      <c r="Q10" s="1"/>
    </row>
    <row r="15" spans="2:17" x14ac:dyDescent="0.3">
      <c r="D15" s="1"/>
      <c r="E15" s="1"/>
    </row>
    <row r="16" spans="2:17" x14ac:dyDescent="0.3">
      <c r="D16" s="1"/>
      <c r="E16" s="1"/>
    </row>
    <row r="17" spans="1:7" x14ac:dyDescent="0.3">
      <c r="C17" s="9" t="s">
        <v>21</v>
      </c>
      <c r="D17" s="9"/>
      <c r="E17" s="9"/>
    </row>
    <row r="18" spans="1:7" x14ac:dyDescent="0.3">
      <c r="C18" s="3" t="s">
        <v>25</v>
      </c>
      <c r="D18" s="3" t="s">
        <v>3</v>
      </c>
      <c r="E18" s="3" t="s">
        <v>4</v>
      </c>
    </row>
    <row r="19" spans="1:7" ht="16.2" x14ac:dyDescent="0.3">
      <c r="C19" t="s">
        <v>22</v>
      </c>
      <c r="D19" s="1">
        <f>(E4*E6*E7)/(E9*E8*E5)</f>
        <v>12624.999999999998</v>
      </c>
      <c r="E19" s="1" t="s">
        <v>24</v>
      </c>
    </row>
    <row r="20" spans="1:7" ht="16.2" x14ac:dyDescent="0.3">
      <c r="C20" t="s">
        <v>55</v>
      </c>
      <c r="D20" s="1">
        <f>ROUND(E7/E8,2)</f>
        <v>3.37</v>
      </c>
      <c r="E20" s="1" t="s">
        <v>28</v>
      </c>
    </row>
    <row r="21" spans="1:7" ht="16.2" x14ac:dyDescent="0.3">
      <c r="A21" s="10" t="s">
        <v>29</v>
      </c>
      <c r="B21" s="10"/>
      <c r="C21" t="s">
        <v>27</v>
      </c>
      <c r="D21" s="1">
        <v>80.7</v>
      </c>
      <c r="E21" s="1" t="s">
        <v>28</v>
      </c>
    </row>
    <row r="22" spans="1:7" ht="16.2" x14ac:dyDescent="0.3">
      <c r="A22" s="10"/>
      <c r="B22" s="10"/>
      <c r="C22" t="s">
        <v>26</v>
      </c>
      <c r="D22" s="1">
        <v>158.76</v>
      </c>
      <c r="E22" s="1" t="s">
        <v>28</v>
      </c>
    </row>
    <row r="23" spans="1:7" x14ac:dyDescent="0.3">
      <c r="A23" s="4"/>
      <c r="B23" s="4"/>
      <c r="C23" t="s">
        <v>39</v>
      </c>
      <c r="D23" s="1">
        <v>67</v>
      </c>
      <c r="E23" s="1" t="s">
        <v>38</v>
      </c>
    </row>
    <row r="24" spans="1:7" ht="16.2" x14ac:dyDescent="0.3">
      <c r="A24" s="5" t="s">
        <v>45</v>
      </c>
      <c r="B24" s="5" t="s">
        <v>46</v>
      </c>
      <c r="C24" t="s">
        <v>55</v>
      </c>
      <c r="D24" s="1">
        <v>3.2429999999999999</v>
      </c>
      <c r="E24" s="1" t="s">
        <v>28</v>
      </c>
      <c r="F24" s="5" t="s">
        <v>56</v>
      </c>
      <c r="G24">
        <v>14</v>
      </c>
    </row>
    <row r="25" spans="1:7" x14ac:dyDescent="0.3">
      <c r="A25" s="5"/>
      <c r="B25" s="5"/>
      <c r="C25" t="s">
        <v>43</v>
      </c>
      <c r="D25" s="1">
        <v>5.3170000000000002</v>
      </c>
      <c r="E25" s="6" t="s">
        <v>44</v>
      </c>
    </row>
    <row r="26" spans="1:7" ht="16.2" x14ac:dyDescent="0.3">
      <c r="C26" t="s">
        <v>30</v>
      </c>
      <c r="D26" s="1">
        <f>D22*D21</f>
        <v>12811.931999999999</v>
      </c>
      <c r="E26" s="1" t="s">
        <v>24</v>
      </c>
    </row>
  </sheetData>
  <mergeCells count="4">
    <mergeCell ref="C2:E2"/>
    <mergeCell ref="C17:E17"/>
    <mergeCell ref="A21:B22"/>
    <mergeCell ref="N2:Q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Amanna</dc:creator>
  <cp:lastModifiedBy>Amanna</cp:lastModifiedBy>
  <dcterms:created xsi:type="dcterms:W3CDTF">2020-06-07T11:47:21Z</dcterms:created>
  <dcterms:modified xsi:type="dcterms:W3CDTF">2020-08-03T13:50:15Z</dcterms:modified>
</cp:coreProperties>
</file>