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8" i="1"/>
  <c r="D8" i="1"/>
  <c r="E8" i="1"/>
  <c r="B8" i="1"/>
  <c r="C7" i="1"/>
  <c r="D7" i="1"/>
  <c r="E7" i="1"/>
  <c r="B7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L66" i="2"/>
  <c r="K66" i="2"/>
  <c r="J66" i="2"/>
  <c r="H66" i="2"/>
  <c r="L65" i="2"/>
  <c r="K65" i="2"/>
  <c r="J65" i="2"/>
  <c r="I65" i="2"/>
  <c r="L64" i="2"/>
  <c r="K64" i="2"/>
  <c r="I64" i="2"/>
  <c r="H64" i="2"/>
  <c r="L63" i="2"/>
  <c r="K63" i="2"/>
  <c r="I63" i="2"/>
  <c r="H63" i="2"/>
  <c r="L62" i="2"/>
  <c r="K62" i="2"/>
  <c r="I62" i="2"/>
  <c r="H62" i="2"/>
  <c r="L61" i="2"/>
  <c r="K61" i="2"/>
  <c r="J61" i="2"/>
  <c r="H61" i="2"/>
  <c r="L60" i="2"/>
  <c r="K60" i="2"/>
  <c r="J60" i="2"/>
  <c r="I60" i="2"/>
  <c r="L59" i="2"/>
  <c r="K59" i="2"/>
  <c r="I59" i="2"/>
  <c r="H59" i="2"/>
  <c r="L58" i="2"/>
  <c r="K58" i="2"/>
  <c r="I58" i="2"/>
  <c r="H58" i="2"/>
  <c r="L57" i="2"/>
  <c r="K57" i="2"/>
  <c r="I57" i="2"/>
  <c r="H57" i="2"/>
  <c r="L56" i="2"/>
  <c r="K56" i="2"/>
  <c r="J56" i="2"/>
  <c r="I56" i="2"/>
  <c r="L55" i="2"/>
  <c r="K55" i="2"/>
  <c r="I55" i="2"/>
  <c r="H55" i="2"/>
  <c r="L54" i="2"/>
  <c r="K54" i="2"/>
  <c r="I54" i="2"/>
  <c r="H54" i="2"/>
  <c r="L53" i="2"/>
  <c r="M53" i="2" s="1"/>
  <c r="K53" i="2"/>
  <c r="J53" i="2"/>
  <c r="I53" i="2"/>
  <c r="L52" i="2"/>
  <c r="K52" i="2"/>
  <c r="I52" i="2"/>
  <c r="H52" i="2"/>
  <c r="L51" i="2"/>
  <c r="K51" i="2"/>
  <c r="I51" i="2"/>
  <c r="H51" i="2"/>
  <c r="L50" i="2"/>
  <c r="M50" i="2" s="1"/>
  <c r="K50" i="2"/>
  <c r="I50" i="2"/>
  <c r="H50" i="2"/>
  <c r="L49" i="2"/>
  <c r="K49" i="2"/>
  <c r="J49" i="2"/>
  <c r="I49" i="2"/>
  <c r="L48" i="2"/>
  <c r="K48" i="2"/>
  <c r="J48" i="2"/>
  <c r="H48" i="2"/>
  <c r="L47" i="2"/>
  <c r="M47" i="2" s="1"/>
  <c r="K47" i="2"/>
  <c r="J47" i="2"/>
  <c r="I47" i="2"/>
  <c r="L46" i="2"/>
  <c r="M46" i="2" s="1"/>
  <c r="K46" i="2"/>
  <c r="J46" i="2"/>
  <c r="H46" i="2"/>
  <c r="L45" i="2"/>
  <c r="K45" i="2"/>
  <c r="I45" i="2"/>
  <c r="H45" i="2"/>
  <c r="L44" i="2"/>
  <c r="M44" i="2" s="1"/>
  <c r="J44" i="2"/>
  <c r="I44" i="2"/>
  <c r="H44" i="2"/>
  <c r="L43" i="2"/>
  <c r="M43" i="2" s="1"/>
  <c r="K43" i="2"/>
  <c r="J43" i="2"/>
  <c r="H43" i="2"/>
  <c r="L42" i="2"/>
  <c r="M42" i="2" s="1"/>
  <c r="N42" i="2" s="1"/>
  <c r="I42" i="2" s="1"/>
  <c r="K42" i="2"/>
  <c r="J42" i="2"/>
  <c r="H42" i="2"/>
  <c r="L41" i="2"/>
  <c r="M41" i="2" s="1"/>
  <c r="K41" i="2"/>
  <c r="J41" i="2"/>
  <c r="H41" i="2"/>
  <c r="L40" i="2"/>
  <c r="J40" i="2"/>
  <c r="I40" i="2"/>
  <c r="H40" i="2"/>
  <c r="L39" i="2"/>
  <c r="K39" i="2"/>
  <c r="J39" i="2"/>
  <c r="H39" i="2"/>
  <c r="L38" i="2"/>
  <c r="M38" i="2" s="1"/>
  <c r="K38" i="2"/>
  <c r="J38" i="2"/>
  <c r="H38" i="2"/>
  <c r="L37" i="2"/>
  <c r="M37" i="2" s="1"/>
  <c r="K37" i="2"/>
  <c r="J37" i="2"/>
  <c r="H37" i="2"/>
  <c r="L36" i="2"/>
  <c r="M36" i="2" s="1"/>
  <c r="K36" i="2"/>
  <c r="I36" i="2"/>
  <c r="H36" i="2"/>
  <c r="L35" i="2"/>
  <c r="M35" i="2" s="1"/>
  <c r="J35" i="2"/>
  <c r="I35" i="2"/>
  <c r="H35" i="2"/>
  <c r="L34" i="2"/>
  <c r="M34" i="2" s="1"/>
  <c r="K34" i="2"/>
  <c r="J34" i="2"/>
  <c r="H34" i="2"/>
  <c r="L33" i="2"/>
  <c r="K33" i="2"/>
  <c r="J33" i="2"/>
  <c r="H33" i="2"/>
  <c r="L32" i="2"/>
  <c r="M32" i="2" s="1"/>
  <c r="K32" i="2"/>
  <c r="I32" i="2"/>
  <c r="H32" i="2"/>
  <c r="L31" i="2"/>
  <c r="M31" i="2" s="1"/>
  <c r="K31" i="2"/>
  <c r="J31" i="2"/>
  <c r="I31" i="2"/>
  <c r="L30" i="2"/>
  <c r="M30" i="2" s="1"/>
  <c r="N30" i="2" s="1"/>
  <c r="I30" i="2" s="1"/>
  <c r="K30" i="2"/>
  <c r="J30" i="2"/>
  <c r="H30" i="2"/>
  <c r="L29" i="2"/>
  <c r="M29" i="2" s="1"/>
  <c r="K29" i="2"/>
  <c r="J29" i="2"/>
  <c r="H29" i="2"/>
  <c r="L28" i="2"/>
  <c r="M28" i="2" s="1"/>
  <c r="K28" i="2"/>
  <c r="J28" i="2"/>
  <c r="H28" i="2"/>
  <c r="L27" i="2"/>
  <c r="K27" i="2"/>
  <c r="J27" i="2"/>
  <c r="I27" i="2"/>
  <c r="L26" i="2"/>
  <c r="M26" i="2" s="1"/>
  <c r="J26" i="2"/>
  <c r="I26" i="2"/>
  <c r="H26" i="2"/>
  <c r="L25" i="2"/>
  <c r="M25" i="2" s="1"/>
  <c r="K25" i="2"/>
  <c r="I25" i="2"/>
  <c r="H25" i="2"/>
  <c r="L24" i="2"/>
  <c r="M24" i="2" s="1"/>
  <c r="K24" i="2"/>
  <c r="J24" i="2"/>
  <c r="I24" i="2"/>
  <c r="L23" i="2"/>
  <c r="M23" i="2" s="1"/>
  <c r="K23" i="2"/>
  <c r="I23" i="2"/>
  <c r="H23" i="2"/>
  <c r="L22" i="2"/>
  <c r="M22" i="2" s="1"/>
  <c r="K22" i="2"/>
  <c r="J22" i="2"/>
  <c r="I22" i="2"/>
  <c r="L21" i="2"/>
  <c r="K21" i="2"/>
  <c r="J21" i="2"/>
  <c r="H21" i="2"/>
  <c r="L20" i="2"/>
  <c r="M20" i="2" s="1"/>
  <c r="K20" i="2"/>
  <c r="J20" i="2"/>
  <c r="I20" i="2"/>
  <c r="L19" i="2"/>
  <c r="K19" i="2"/>
  <c r="I19" i="2"/>
  <c r="H19" i="2"/>
  <c r="L18" i="2"/>
  <c r="M18" i="2" s="1"/>
  <c r="K18" i="2"/>
  <c r="I18" i="2"/>
  <c r="H18" i="2"/>
  <c r="L17" i="2"/>
  <c r="M17" i="2" s="1"/>
  <c r="K17" i="2"/>
  <c r="I17" i="2"/>
  <c r="H17" i="2"/>
  <c r="L16" i="2"/>
  <c r="K16" i="2"/>
  <c r="I16" i="2"/>
  <c r="H16" i="2"/>
  <c r="L15" i="2"/>
  <c r="K15" i="2"/>
  <c r="I15" i="2"/>
  <c r="H15" i="2"/>
  <c r="L14" i="2"/>
  <c r="M14" i="2" s="1"/>
  <c r="K14" i="2"/>
  <c r="J14" i="2"/>
  <c r="H14" i="2"/>
  <c r="L13" i="2"/>
  <c r="M13" i="2" s="1"/>
  <c r="K13" i="2"/>
  <c r="J13" i="2"/>
  <c r="I13" i="2"/>
  <c r="L12" i="2"/>
  <c r="M12" i="2" s="1"/>
  <c r="N12" i="2" s="1"/>
  <c r="J12" i="2" s="1"/>
  <c r="K12" i="2"/>
  <c r="I12" i="2"/>
  <c r="H12" i="2"/>
  <c r="L11" i="2"/>
  <c r="M11" i="2" s="1"/>
  <c r="K11" i="2"/>
  <c r="I11" i="2"/>
  <c r="H11" i="2"/>
  <c r="L10" i="2"/>
  <c r="M10" i="2" s="1"/>
  <c r="K10" i="2"/>
  <c r="I10" i="2"/>
  <c r="H10" i="2"/>
  <c r="L9" i="2"/>
  <c r="K9" i="2"/>
  <c r="I9" i="2"/>
  <c r="H9" i="2"/>
  <c r="L8" i="2"/>
  <c r="M8" i="2" s="1"/>
  <c r="K8" i="2"/>
  <c r="I8" i="2"/>
  <c r="H8" i="2"/>
  <c r="L7" i="2"/>
  <c r="K7" i="2"/>
  <c r="J7" i="2"/>
  <c r="H7" i="2"/>
  <c r="L6" i="2"/>
  <c r="M6" i="2" s="1"/>
  <c r="K6" i="2"/>
  <c r="J6" i="2"/>
  <c r="H6" i="2"/>
  <c r="L5" i="2"/>
  <c r="M5" i="2" s="1"/>
  <c r="K5" i="2"/>
  <c r="J5" i="2"/>
  <c r="H5" i="2"/>
  <c r="L4" i="2"/>
  <c r="K4" i="2"/>
  <c r="J4" i="2"/>
  <c r="H4" i="2"/>
  <c r="L3" i="2"/>
  <c r="M3" i="2" s="1"/>
  <c r="N3" i="2" s="1"/>
  <c r="I3" i="2" s="1"/>
  <c r="K3" i="2"/>
  <c r="J3" i="2"/>
  <c r="H3" i="2"/>
  <c r="L2" i="2"/>
  <c r="M2" i="2" s="1"/>
  <c r="K2" i="2"/>
  <c r="J2" i="2"/>
  <c r="I2" i="2"/>
  <c r="C9" i="1" l="1"/>
  <c r="D9" i="1"/>
  <c r="E9" i="1"/>
  <c r="B9" i="1"/>
  <c r="M56" i="2"/>
  <c r="M59" i="2"/>
  <c r="M62" i="2"/>
  <c r="M65" i="2"/>
  <c r="M48" i="2"/>
  <c r="M54" i="2"/>
  <c r="N54" i="2" s="1"/>
  <c r="J54" i="2" s="1"/>
  <c r="M57" i="2"/>
  <c r="M60" i="2"/>
  <c r="M49" i="2"/>
  <c r="M55" i="2"/>
  <c r="M58" i="2"/>
  <c r="M61" i="2"/>
  <c r="N61" i="2" s="1"/>
  <c r="I61" i="2" s="1"/>
  <c r="M64" i="2"/>
  <c r="N6" i="2"/>
  <c r="I6" i="2" s="1"/>
  <c r="N18" i="2"/>
  <c r="J18" i="2" s="1"/>
  <c r="N24" i="2"/>
  <c r="H24" i="2" s="1"/>
  <c r="N36" i="2"/>
  <c r="J36" i="2" s="1"/>
  <c r="N10" i="2"/>
  <c r="J10" i="2" s="1"/>
  <c r="M45" i="2"/>
  <c r="N45" i="2" s="1"/>
  <c r="J45" i="2" s="1"/>
  <c r="M33" i="2"/>
  <c r="N33" i="2" s="1"/>
  <c r="I33" i="2" s="1"/>
  <c r="M21" i="2"/>
  <c r="N21" i="2" s="1"/>
  <c r="I21" i="2" s="1"/>
  <c r="M9" i="2"/>
  <c r="N9" i="2" s="1"/>
  <c r="J9" i="2" s="1"/>
  <c r="N57" i="2"/>
  <c r="J57" i="2" s="1"/>
  <c r="N19" i="2"/>
  <c r="J19" i="2" s="1"/>
  <c r="N22" i="2"/>
  <c r="H22" i="2" s="1"/>
  <c r="M19" i="2"/>
  <c r="M7" i="2"/>
  <c r="N7" i="2" s="1"/>
  <c r="I7" i="2" s="1"/>
  <c r="N31" i="2"/>
  <c r="H31" i="2" s="1"/>
  <c r="N34" i="2"/>
  <c r="I34" i="2" s="1"/>
  <c r="N37" i="2"/>
  <c r="I37" i="2" s="1"/>
  <c r="M66" i="2"/>
  <c r="N66" i="2" s="1"/>
  <c r="I66" i="2" s="1"/>
  <c r="N43" i="2"/>
  <c r="I43" i="2" s="1"/>
  <c r="N46" i="2"/>
  <c r="I46" i="2" s="1"/>
  <c r="N49" i="2"/>
  <c r="H49" i="2" s="1"/>
  <c r="N55" i="2"/>
  <c r="J55" i="2" s="1"/>
  <c r="N58" i="2"/>
  <c r="J58" i="2" s="1"/>
  <c r="M52" i="2"/>
  <c r="N52" i="2" s="1"/>
  <c r="J52" i="2" s="1"/>
  <c r="M40" i="2"/>
  <c r="N40" i="2" s="1"/>
  <c r="K40" i="2" s="1"/>
  <c r="M16" i="2"/>
  <c r="N16" i="2" s="1"/>
  <c r="J16" i="2" s="1"/>
  <c r="M4" i="2"/>
  <c r="N4" i="2" s="1"/>
  <c r="I4" i="2" s="1"/>
  <c r="M63" i="2"/>
  <c r="N63" i="2" s="1"/>
  <c r="J63" i="2" s="1"/>
  <c r="M51" i="2"/>
  <c r="N51" i="2" s="1"/>
  <c r="J51" i="2" s="1"/>
  <c r="M39" i="2"/>
  <c r="N39" i="2" s="1"/>
  <c r="I39" i="2" s="1"/>
  <c r="M27" i="2"/>
  <c r="N27" i="2" s="1"/>
  <c r="H27" i="2" s="1"/>
  <c r="M15" i="2"/>
  <c r="N15" i="2" s="1"/>
  <c r="J15" i="2" s="1"/>
  <c r="N48" i="2"/>
  <c r="I48" i="2" s="1"/>
  <c r="N60" i="2"/>
  <c r="H60" i="2" s="1"/>
  <c r="N28" i="2"/>
  <c r="I28" i="2" s="1"/>
  <c r="N64" i="2"/>
  <c r="J64" i="2" s="1"/>
  <c r="N8" i="2"/>
  <c r="J8" i="2" s="1"/>
  <c r="N13" i="2"/>
  <c r="H13" i="2" s="1"/>
  <c r="N20" i="2"/>
  <c r="H20" i="2" s="1"/>
  <c r="N25" i="2"/>
  <c r="J25" i="2" s="1"/>
  <c r="N32" i="2"/>
  <c r="J32" i="2" s="1"/>
  <c r="N44" i="2"/>
  <c r="K44" i="2" s="1"/>
  <c r="N56" i="2"/>
  <c r="H56" i="2" s="1"/>
  <c r="N11" i="2"/>
  <c r="J11" i="2" s="1"/>
  <c r="N5" i="2"/>
  <c r="I5" i="2" s="1"/>
  <c r="N17" i="2"/>
  <c r="J17" i="2" s="1"/>
  <c r="N29" i="2"/>
  <c r="I29" i="2" s="1"/>
  <c r="N41" i="2"/>
  <c r="I41" i="2" s="1"/>
  <c r="N53" i="2"/>
  <c r="H53" i="2" s="1"/>
  <c r="N65" i="2"/>
  <c r="H65" i="2" s="1"/>
  <c r="N2" i="2"/>
  <c r="H2" i="2" s="1"/>
  <c r="N14" i="2"/>
  <c r="I14" i="2" s="1"/>
  <c r="N26" i="2"/>
  <c r="K26" i="2" s="1"/>
  <c r="N38" i="2"/>
  <c r="I38" i="2" s="1"/>
  <c r="N50" i="2"/>
  <c r="J50" i="2" s="1"/>
  <c r="N62" i="2"/>
  <c r="J62" i="2" s="1"/>
  <c r="N23" i="2"/>
  <c r="J23" i="2" s="1"/>
  <c r="N35" i="2"/>
  <c r="K35" i="2" s="1"/>
  <c r="N47" i="2"/>
  <c r="H47" i="2" s="1"/>
  <c r="N59" i="2"/>
  <c r="J59" i="2" s="1"/>
  <c r="B2" i="1"/>
</calcChain>
</file>

<file path=xl/sharedStrings.xml><?xml version="1.0" encoding="utf-8"?>
<sst xmlns="http://schemas.openxmlformats.org/spreadsheetml/2006/main" count="426" uniqueCount="134">
  <si>
    <t>Дата прохождения:</t>
  </si>
  <si>
    <t>ФИО ученика:</t>
  </si>
  <si>
    <t>Отчет прохождения сценария:</t>
  </si>
  <si>
    <t>Должность</t>
  </si>
  <si>
    <t xml:space="preserve">Скорость прохождения 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</si>
  <si>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</si>
  <si>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</si>
  <si>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</si>
  <si>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</si>
  <si>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</si>
  <si>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</si>
  <si>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</si>
  <si>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</si>
  <si>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</si>
  <si>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</si>
  <si>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</si>
  <si>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</si>
  <si>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</si>
  <si>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</si>
  <si>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</si>
  <si>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</si>
  <si>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</si>
  <si>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</si>
  <si>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</si>
  <si>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</si>
  <si>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</si>
  <si>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О</t>
  </si>
  <si>
    <t>ОПУ_Видеорегистратор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</si>
  <si>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</si>
  <si>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</si>
  <si>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</si>
  <si>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Проверочная операция</t>
  </si>
  <si>
    <t>ОПУ_2У_Амперметр_Т1</t>
  </si>
  <si>
    <r>
      <t xml:space="preserve">Проверить нагрузку на трансформаторе Т1. По амперметру проверить наличие нагрузки на стороне 35 Т1. Ток равен </t>
    </r>
    <r>
      <rPr>
        <b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А.</t>
    </r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</si>
  <si>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</si>
  <si>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</si>
  <si>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</si>
  <si>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</si>
  <si>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</si>
  <si>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</si>
  <si>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</si>
  <si>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</si>
  <si>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</si>
  <si>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</si>
  <si>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</si>
  <si>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</si>
  <si>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</si>
  <si>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</si>
  <si>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</si>
  <si>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</si>
  <si>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</si>
  <si>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</si>
  <si>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</si>
  <si>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</si>
  <si>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</si>
  <si>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</si>
  <si>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</si>
  <si>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</si>
  <si>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</si>
  <si>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</si>
  <si>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ОПУ_4У_Ключ_В110_Алексеевская</t>
  </si>
  <si>
    <t>Отключить ключом В 110 Алексеевская.</t>
  </si>
  <si>
    <t>ОПУ_4У_Плакат_В110_Алексеевская</t>
  </si>
  <si>
    <t>put a sign</t>
  </si>
  <si>
    <t>На ключ управления В 110 Алексеевская вывесить плакат «НЕ ВКЛЮЧАТЬ! Работают люди».</t>
  </si>
  <si>
    <t>ОПУ_ШРОТ_Автомат_В110_Алексеевская</t>
  </si>
  <si>
    <t>Отключить автоматы питания ЭМВ, ЭМО1, ЭМО2 В 110 Алексеевская</t>
  </si>
  <si>
    <t>ОПУ_ШРОТ_Плакат_В110_Алексеевская</t>
  </si>
  <si>
    <t>На автоматы питания ЭМВ, ЭМО1 и ЭМО2 В 110 Алексеевская вывесить плакат «НЕ ВКЛЮЧАТЬ! Работают люди».</t>
  </si>
  <si>
    <t>ОПУ_ШРОТ_Автомат_СВ110</t>
  </si>
  <si>
    <t>Включить автоматы питания ЭМВ, ЭМО1 и ЭМО2 СВ 110.</t>
  </si>
  <si>
    <t>Критично</t>
  </si>
  <si>
    <t>ОПУ_3У_Ключ_СВ110</t>
  </si>
  <si>
    <t>Ключом управления включить выключатель СВ 110.</t>
  </si>
  <si>
    <t>ОПУ_3У_СВ110_КраснаяСигнальнаяЛампа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</si>
  <si>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</si>
  <si>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</si>
  <si>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</si>
  <si>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</si>
  <si>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</si>
  <si>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</si>
  <si>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</si>
  <si>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</si>
  <si>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</si>
  <si>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</si>
  <si>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</si>
  <si>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</si>
  <si>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Выйти, закрыть дверь в РУ 6 на ключ.</t>
  </si>
  <si>
    <t>ОПУ_2У_6кВ_Т1</t>
  </si>
  <si>
    <r>
      <t xml:space="preserve">По амперметру проверить наличие нагрузки на стороне 6 кВ Т1. </t>
    </r>
    <r>
      <rPr>
        <b/>
        <sz val="11"/>
        <color rgb="FFFF0000"/>
        <rFont val="Times New Roman"/>
        <family val="1"/>
        <charset val="204"/>
      </rPr>
      <t>1800А</t>
    </r>
  </si>
  <si>
    <t>ОПУ_3У_Амперметр_СВ6</t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</si>
  <si>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900А</t>
    </r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</si>
  <si>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</si>
  <si>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</si>
  <si>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</si>
  <si>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</si>
  <si>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</si>
  <si>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</si>
  <si>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</si>
  <si>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</si>
  <si>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t>ОПУ_3У_Ключ_СВ6</t>
  </si>
  <si>
    <t>Отключить ключом СВ 6.</t>
  </si>
  <si>
    <t>ОПУ_3У_Плакат_СВ6</t>
  </si>
  <si>
    <t>На ключ управления СВ 6 вывесить плакат «НЕ ВКЛЮЧАТЬ! Работают люди».</t>
  </si>
  <si>
    <t>ОПУ_3У_Киловольтметр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</si>
  <si>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</si>
  <si>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</si>
  <si>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</si>
  <si>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</si>
  <si>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РУ6_яч11_Автомат_СВ6</t>
  </si>
  <si>
    <t>Отключить автоматы питания цепей управления СВ 6.</t>
  </si>
  <si>
    <t>РУ6_яч11_Плакат_СВ6</t>
  </si>
  <si>
    <t>На автоматы питания СВ 6 вывесить плакат «НЕ ВКЛЮЧАТЬ! Работают люди».</t>
  </si>
  <si>
    <t>РУ6_Ячейка11_Тележка</t>
  </si>
  <si>
    <t>roll out</t>
  </si>
  <si>
    <t>Выкатить тележку СВ 6 в ремонтное положение.</t>
  </si>
  <si>
    <t>На дверь ячейки СВ 6 вывесить плакат «НЕ ВКЛЮЧАТЬ! работают люди»..</t>
  </si>
  <si>
    <t>Включить автоматы цепей управления ЭМО 1, ЭМО 2, ЭМВ СВ 110.</t>
  </si>
  <si>
    <t xml:space="preserve">Надеть диэлектрические перчатки. </t>
  </si>
  <si>
    <t>Отключить ЗОН 110 Т1.</t>
  </si>
  <si>
    <t>Визуально проверить отключенное состояние ЗОН 110 Т1.</t>
  </si>
  <si>
    <t>Отключить ЗОН 110 Т2.</t>
  </si>
  <si>
    <t>Визуально проверить отключенное состояние ЗОН 110 Т2.</t>
  </si>
  <si>
    <t>Сценарий №10 Производство оперативных переключений по выводу в ремонт СВ 6 кВ</t>
  </si>
  <si>
    <t>РУ6_яч11_Плакат_СВ6_Дверь</t>
  </si>
  <si>
    <t>По амперметру проверить наличие нагрузки на СВ 6.</t>
  </si>
  <si>
    <t>Сверка Норматив</t>
  </si>
  <si>
    <t>Сверка прохождение</t>
  </si>
  <si>
    <t>Результат сверки</t>
  </si>
  <si>
    <t>Сверка нормативы</t>
  </si>
  <si>
    <t>Выполнение сценария</t>
  </si>
  <si>
    <t>Всего операций</t>
  </si>
  <si>
    <t>Выполнено операций</t>
  </si>
  <si>
    <t>Процент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</si>
</sst>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49" fontId="0" fillId="0" borderId="2" xfId="0" applyNumberFormat="1" applyBorder="1"/>
    <xf numFmtId="165" fontId="0" fillId="0" borderId="2" xfId="0" applyNumberFormat="1" applyBorder="1"/>
    <xf numFmtId="0" fontId="15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9" fontId="12" fillId="2" borderId="2" xfId="1" applyFont="1" applyFill="1" applyBorder="1" applyAlignment="1">
      <alignment horizontal="center" vertical="center"/>
    </xf>
    <xf numFmtId="164" fontId="0" fillId="2" borderId="2" xfId="0" applyNumberFormat="1" applyFill="1" applyBorder="1"/>
    <xf numFmtId="0" fontId="12" fillId="0" borderId="0" xfId="0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" x14ac:dyDescent="0.25"/>
  <cols>
    <col min="1" max="1" width="39.7109375" customWidth="1"/>
    <col min="2" max="2" width="13.28515625" customWidth="1"/>
    <col min="3" max="3" width="22.7109375" customWidth="1"/>
    <col min="4" max="4" width="16.5703125" customWidth="1"/>
  </cols>
  <sheetData>
    <row r="1" spans="1:5" x14ac:dyDescent="0.25">
      <c r="A1" s="1" t="s">
        <v>2</v>
      </c>
      <c r="B1" s="2" t="s">
        <v>123</v>
      </c>
    </row>
    <row r="2" spans="1:5" x14ac:dyDescent="0.25">
      <c r="A2" s="1" t="s">
        <v>0</v>
      </c>
      <c r="B2" s="3">
        <f ca="1">TODAY()</f>
        <v>45635</v>
      </c>
    </row>
    <row r="3" spans="1:5" x14ac:dyDescent="0.25">
      <c r="A3" s="1" t="s">
        <v>1</v>
      </c>
      <c r="B3" s="2" t="s">
        <v>26</v>
      </c>
    </row>
    <row r="4" spans="1:5" x14ac:dyDescent="0.25">
      <c r="A4" s="1" t="s">
        <v>3</v>
      </c>
      <c r="B4" s="2" t="s">
        <v>26</v>
      </c>
    </row>
    <row r="6" spans="1:5" x14ac:dyDescent="0.25">
      <c r="A6" s="33" t="s">
        <v>130</v>
      </c>
      <c r="B6" s="29" t="s">
        <v>13</v>
      </c>
      <c r="C6" s="29" t="s">
        <v>31</v>
      </c>
      <c r="D6" s="29" t="s">
        <v>14</v>
      </c>
      <c r="E6" s="29" t="s">
        <v>71</v>
      </c>
    </row>
    <row r="7" spans="1:5" x14ac:dyDescent="0.25">
      <c r="A7" s="34" t="s">
        <v>131</v>
      </c>
      <c r="B7" s="35">
        <f>COUNTIF(Норматив!$G:$G,B6)</f>
        <v>13</v>
      </c>
      <c r="C7" s="35">
        <f>COUNTIF(Норматив!$G:$G,C6)</f>
        <v>22</v>
      </c>
      <c r="D7" s="35">
        <f>COUNTIF(Норматив!$G:$G,D6)</f>
        <v>26</v>
      </c>
      <c r="E7" s="35">
        <f>COUNTIF(Норматив!$G:$G,E6)</f>
        <v>4</v>
      </c>
    </row>
    <row r="8" spans="1:5" x14ac:dyDescent="0.25">
      <c r="A8" s="34" t="s">
        <v>132</v>
      </c>
      <c r="B8" s="35">
        <f>SUMIF(Норматив!H:H,1,Норматив!H:H)</f>
        <v>13</v>
      </c>
      <c r="C8" s="35">
        <f>SUMIF(Норматив!I:I,1,Норматив!I:I)</f>
        <v>22</v>
      </c>
      <c r="D8" s="35">
        <f>SUMIF(Норматив!J:J,1,Норматив!J:J)</f>
        <v>26</v>
      </c>
      <c r="E8" s="35">
        <f>SUMIF(Норматив!K:K,1,Норматив!K:K)</f>
        <v>4</v>
      </c>
    </row>
    <row r="9" spans="1:5" x14ac:dyDescent="0.25">
      <c r="A9" s="34" t="s">
        <v>133</v>
      </c>
      <c r="B9" s="36">
        <f>ABS(B8/B7)</f>
        <v>1</v>
      </c>
      <c r="C9" s="36">
        <f t="shared" ref="C9:E9" si="0">ABS(C8/C7)</f>
        <v>1</v>
      </c>
      <c r="D9" s="36">
        <f t="shared" si="0"/>
        <v>1</v>
      </c>
      <c r="E9" s="36">
        <f t="shared" si="0"/>
        <v>1</v>
      </c>
    </row>
    <row r="10" spans="1:5" x14ac:dyDescent="0.25">
      <c r="A10" s="30" t="s">
        <v>4</v>
      </c>
      <c r="B10" s="37">
        <f>SUM(Выполнение!B66-Выполнение!B2)</f>
        <v>0</v>
      </c>
      <c r="C10" s="38"/>
      <c r="D10" s="38"/>
      <c r="E10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43" workbookViewId="0">
      <selection activeCell="I4" sqref="I4"/>
    </sheetView>
  </sheetViews>
  <sheetFormatPr defaultRowHeight="15" x14ac:dyDescent="0.25"/>
  <cols>
    <col min="1" max="1" width="11.28515625" customWidth="1"/>
    <col min="2" max="2" width="19" customWidth="1"/>
    <col min="3" max="3" width="45.140625" customWidth="1"/>
    <col min="4" max="4" width="20.28515625" customWidth="1"/>
    <col min="5" max="5" width="17.28515625" customWidth="1"/>
    <col min="6" max="6" width="48.85546875" customWidth="1"/>
  </cols>
  <sheetData>
    <row r="1" spans="1:6" x14ac:dyDescent="0.25">
      <c r="A1" s="31" t="s">
        <v>5</v>
      </c>
      <c r="B1" s="32" t="s">
        <v>6</v>
      </c>
      <c r="C1" s="31" t="s">
        <v>7</v>
      </c>
      <c r="D1" s="31" t="s">
        <v>8</v>
      </c>
      <c r="E1" s="31" t="s">
        <v>9</v>
      </c>
      <c r="F1" s="31" t="s">
        <v>129</v>
      </c>
    </row>
    <row r="2" spans="1:6" x14ac:dyDescent="0.25">
      <c r="A2" s="18">
        <v>1</v>
      </c>
      <c r="B2" s="18"/>
      <c r="C2" s="19" t="s">
        <v>27</v>
      </c>
      <c r="D2" s="18" t="s">
        <v>15</v>
      </c>
      <c r="E2" s="18"/>
      <c r="F2" s="18" t="str">
        <f t="shared" ref="F2:F65" si="0">C2&amp;D2&amp;E2</f>
        <v>ОПУ_Видеорегистраторdefault_activate</v>
      </c>
    </row>
    <row r="3" spans="1:6" x14ac:dyDescent="0.25">
      <c r="A3" s="18">
        <v>2</v>
      </c>
      <c r="B3" s="18"/>
      <c r="C3" s="19" t="s">
        <v>29</v>
      </c>
      <c r="D3" s="18" t="s">
        <v>18</v>
      </c>
      <c r="E3" s="18">
        <v>1</v>
      </c>
      <c r="F3" s="18" t="str">
        <f t="shared" si="0"/>
        <v>ОПУ_1У_Киловольтметр_ТН1change value to1</v>
      </c>
    </row>
    <row r="4" spans="1:6" x14ac:dyDescent="0.25">
      <c r="A4" s="18">
        <v>3</v>
      </c>
      <c r="B4" s="18"/>
      <c r="C4" s="19" t="s">
        <v>32</v>
      </c>
      <c r="D4" s="18" t="s">
        <v>15</v>
      </c>
      <c r="E4" s="18">
        <v>1</v>
      </c>
      <c r="F4" s="18" t="str">
        <f t="shared" si="0"/>
        <v>ОПУ_2У_Амперметр_Т1default_activate1</v>
      </c>
    </row>
    <row r="5" spans="1:6" x14ac:dyDescent="0.25">
      <c r="A5" s="18">
        <v>4</v>
      </c>
      <c r="B5" s="18"/>
      <c r="C5" s="19" t="s">
        <v>34</v>
      </c>
      <c r="D5" s="18" t="s">
        <v>18</v>
      </c>
      <c r="E5" s="18">
        <v>1</v>
      </c>
      <c r="F5" s="18" t="str">
        <f t="shared" si="0"/>
        <v>ОПУ_5У_ТН-2_Киловольтметрchange value to1</v>
      </c>
    </row>
    <row r="6" spans="1:6" x14ac:dyDescent="0.25">
      <c r="A6" s="18">
        <v>5</v>
      </c>
      <c r="B6" s="18"/>
      <c r="C6" s="19" t="s">
        <v>36</v>
      </c>
      <c r="D6" s="18" t="s">
        <v>18</v>
      </c>
      <c r="E6" s="18">
        <v>1</v>
      </c>
      <c r="F6" s="18" t="str">
        <f t="shared" si="0"/>
        <v>ОПУ_2У_Киловольтметр_СШ-110-1change value to1</v>
      </c>
    </row>
    <row r="7" spans="1:6" x14ac:dyDescent="0.25">
      <c r="A7" s="18">
        <v>6</v>
      </c>
      <c r="B7" s="18"/>
      <c r="C7" s="19" t="s">
        <v>38</v>
      </c>
      <c r="D7" s="18" t="s">
        <v>18</v>
      </c>
      <c r="E7" s="18">
        <v>1</v>
      </c>
      <c r="F7" s="18" t="str">
        <f t="shared" si="0"/>
        <v>ОПУ_4У_Киловольтметрchange value to1</v>
      </c>
    </row>
    <row r="8" spans="1:6" x14ac:dyDescent="0.25">
      <c r="A8" s="18">
        <v>7</v>
      </c>
      <c r="B8" s="18"/>
      <c r="C8" s="19" t="s">
        <v>22</v>
      </c>
      <c r="D8" s="18" t="s">
        <v>19</v>
      </c>
      <c r="E8" s="18">
        <v>1</v>
      </c>
      <c r="F8" s="18" t="str">
        <f t="shared" si="0"/>
        <v>ОПУ_Перчатки_Проверитьсheck integrity1</v>
      </c>
    </row>
    <row r="9" spans="1:6" x14ac:dyDescent="0.25">
      <c r="A9" s="18">
        <v>8</v>
      </c>
      <c r="B9" s="18"/>
      <c r="C9" s="19" t="s">
        <v>23</v>
      </c>
      <c r="D9" s="18" t="s">
        <v>20</v>
      </c>
      <c r="E9" s="18">
        <v>1</v>
      </c>
      <c r="F9" s="18" t="str">
        <f t="shared" si="0"/>
        <v>ОПУ_Перчатки_Надетьput on1</v>
      </c>
    </row>
    <row r="10" spans="1:6" x14ac:dyDescent="0.25">
      <c r="A10" s="18">
        <v>9</v>
      </c>
      <c r="B10" s="18"/>
      <c r="C10" s="19" t="s">
        <v>42</v>
      </c>
      <c r="D10" s="18" t="s">
        <v>17</v>
      </c>
      <c r="E10" s="18"/>
      <c r="F10" s="18" t="str">
        <f t="shared" si="0"/>
        <v>ОРУ35_35кВ_1секцияcheck voltage</v>
      </c>
    </row>
    <row r="11" spans="1:6" x14ac:dyDescent="0.25">
      <c r="A11" s="18">
        <v>10</v>
      </c>
      <c r="B11" s="18"/>
      <c r="C11" s="19" t="s">
        <v>44</v>
      </c>
      <c r="D11" s="18" t="s">
        <v>17</v>
      </c>
      <c r="E11" s="18"/>
      <c r="F11" s="18" t="str">
        <f t="shared" si="0"/>
        <v>ОРУ_110_ЗОНТ1_1секцияcheck voltage</v>
      </c>
    </row>
    <row r="12" spans="1:6" x14ac:dyDescent="0.25">
      <c r="A12" s="18">
        <v>11</v>
      </c>
      <c r="B12" s="18"/>
      <c r="C12" s="19" t="s">
        <v>46</v>
      </c>
      <c r="D12" s="18" t="s">
        <v>18</v>
      </c>
      <c r="E12" s="18">
        <v>1</v>
      </c>
      <c r="F12" s="18" t="str">
        <f t="shared" si="0"/>
        <v>ОРУ_110_ЗОНТ1change value to1</v>
      </c>
    </row>
    <row r="13" spans="1:6" x14ac:dyDescent="0.25">
      <c r="A13" s="18">
        <v>12</v>
      </c>
      <c r="B13" s="18"/>
      <c r="C13" s="19" t="s">
        <v>48</v>
      </c>
      <c r="D13" s="18" t="s">
        <v>16</v>
      </c>
      <c r="E13" s="18">
        <v>2</v>
      </c>
      <c r="F13" s="18" t="str">
        <f t="shared" si="0"/>
        <v>ОРУ_110_ЗОНТ1_Рычагswitch value to2</v>
      </c>
    </row>
    <row r="14" spans="1:6" x14ac:dyDescent="0.25">
      <c r="A14" s="18">
        <v>13</v>
      </c>
      <c r="B14" s="18"/>
      <c r="C14" s="19" t="s">
        <v>46</v>
      </c>
      <c r="D14" s="18" t="s">
        <v>18</v>
      </c>
      <c r="E14" s="18">
        <v>2</v>
      </c>
      <c r="F14" s="18" t="str">
        <f t="shared" si="0"/>
        <v>ОРУ_110_ЗОНТ1change value to2</v>
      </c>
    </row>
    <row r="15" spans="1:6" x14ac:dyDescent="0.25">
      <c r="A15" s="18">
        <v>14</v>
      </c>
      <c r="B15" s="18"/>
      <c r="C15" s="19" t="s">
        <v>22</v>
      </c>
      <c r="D15" s="18" t="s">
        <v>19</v>
      </c>
      <c r="E15" s="18">
        <v>2</v>
      </c>
      <c r="F15" s="18" t="str">
        <f t="shared" si="0"/>
        <v>ОПУ_Перчатки_Проверитьсheck integrity2</v>
      </c>
    </row>
    <row r="16" spans="1:6" x14ac:dyDescent="0.25">
      <c r="A16" s="18">
        <v>15</v>
      </c>
      <c r="B16" s="18"/>
      <c r="C16" s="19" t="s">
        <v>23</v>
      </c>
      <c r="D16" s="18" t="s">
        <v>20</v>
      </c>
      <c r="E16" s="18">
        <v>2</v>
      </c>
      <c r="F16" s="18" t="str">
        <f t="shared" si="0"/>
        <v>ОПУ_Перчатки_Надетьput on2</v>
      </c>
    </row>
    <row r="17" spans="1:6" x14ac:dyDescent="0.25">
      <c r="A17" s="18">
        <v>16</v>
      </c>
      <c r="B17" s="18"/>
      <c r="C17" s="19" t="s">
        <v>51</v>
      </c>
      <c r="D17" s="18" t="s">
        <v>17</v>
      </c>
      <c r="E17" s="18"/>
      <c r="F17" s="18" t="str">
        <f t="shared" si="0"/>
        <v>ОРУ35_35кВ_2секцияcheck voltage</v>
      </c>
    </row>
    <row r="18" spans="1:6" x14ac:dyDescent="0.25">
      <c r="A18" s="18">
        <v>17</v>
      </c>
      <c r="B18" s="18"/>
      <c r="C18" s="19" t="s">
        <v>53</v>
      </c>
      <c r="D18" s="18" t="s">
        <v>17</v>
      </c>
      <c r="E18" s="18"/>
      <c r="F18" s="18" t="str">
        <f t="shared" si="0"/>
        <v>ОРУ_110_ЗОНТ2_2секцияcheck voltage</v>
      </c>
    </row>
    <row r="19" spans="1:6" x14ac:dyDescent="0.25">
      <c r="A19" s="18">
        <v>18</v>
      </c>
      <c r="B19" s="18"/>
      <c r="C19" s="19" t="s">
        <v>55</v>
      </c>
      <c r="D19" s="18" t="s">
        <v>18</v>
      </c>
      <c r="E19" s="18">
        <v>1</v>
      </c>
      <c r="F19" s="18" t="str">
        <f t="shared" si="0"/>
        <v>ОРУ_110_ЗОНТ2change value to1</v>
      </c>
    </row>
    <row r="20" spans="1:6" x14ac:dyDescent="0.25">
      <c r="A20" s="18">
        <v>19</v>
      </c>
      <c r="B20" s="18"/>
      <c r="C20" s="19" t="s">
        <v>57</v>
      </c>
      <c r="D20" s="18" t="s">
        <v>16</v>
      </c>
      <c r="E20" s="18">
        <v>2</v>
      </c>
      <c r="F20" s="18" t="str">
        <f t="shared" si="0"/>
        <v>ОРУ_110_ЗОНТ2_Рычагswitch value to2</v>
      </c>
    </row>
    <row r="21" spans="1:6" x14ac:dyDescent="0.25">
      <c r="A21" s="18">
        <v>20</v>
      </c>
      <c r="B21" s="18"/>
      <c r="C21" s="19" t="s">
        <v>55</v>
      </c>
      <c r="D21" s="18" t="s">
        <v>18</v>
      </c>
      <c r="E21" s="18">
        <v>2</v>
      </c>
      <c r="F21" s="18" t="str">
        <f t="shared" si="0"/>
        <v>ОРУ_110_ЗОНТ2change value to2</v>
      </c>
    </row>
    <row r="22" spans="1:6" x14ac:dyDescent="0.25">
      <c r="A22" s="18">
        <v>21</v>
      </c>
      <c r="B22" s="18"/>
      <c r="C22" s="19" t="s">
        <v>60</v>
      </c>
      <c r="D22" s="18" t="s">
        <v>16</v>
      </c>
      <c r="E22" s="18">
        <v>1</v>
      </c>
      <c r="F22" s="18" t="str">
        <f t="shared" si="0"/>
        <v>ОПУ_4У_Ключ_В110_Алексеевскаяswitch value to1</v>
      </c>
    </row>
    <row r="23" spans="1:6" x14ac:dyDescent="0.25">
      <c r="A23" s="18">
        <v>22</v>
      </c>
      <c r="B23" s="18"/>
      <c r="C23" s="19" t="s">
        <v>62</v>
      </c>
      <c r="D23" s="18" t="s">
        <v>63</v>
      </c>
      <c r="E23" s="18"/>
      <c r="F23" s="18" t="str">
        <f t="shared" si="0"/>
        <v>ОПУ_4У_Плакат_В110_Алексеевскаяput a sign</v>
      </c>
    </row>
    <row r="24" spans="1:6" x14ac:dyDescent="0.25">
      <c r="A24" s="18">
        <v>23</v>
      </c>
      <c r="B24" s="18"/>
      <c r="C24" s="19" t="s">
        <v>65</v>
      </c>
      <c r="D24" s="18" t="s">
        <v>16</v>
      </c>
      <c r="E24" s="18">
        <v>1</v>
      </c>
      <c r="F24" s="18" t="str">
        <f t="shared" si="0"/>
        <v>ОПУ_ШРОТ_Автомат_В110_Алексеевскаяswitch value to1</v>
      </c>
    </row>
    <row r="25" spans="1:6" x14ac:dyDescent="0.25">
      <c r="A25" s="18">
        <v>24</v>
      </c>
      <c r="B25" s="18"/>
      <c r="C25" s="19" t="s">
        <v>67</v>
      </c>
      <c r="D25" s="18" t="s">
        <v>63</v>
      </c>
      <c r="E25" s="18"/>
      <c r="F25" s="18" t="str">
        <f t="shared" si="0"/>
        <v>ОПУ_ШРОТ_Плакат_В110_Алексеевскаяput a sign</v>
      </c>
    </row>
    <row r="26" spans="1:6" x14ac:dyDescent="0.25">
      <c r="A26" s="18">
        <v>25</v>
      </c>
      <c r="B26" s="18"/>
      <c r="C26" s="19" t="s">
        <v>69</v>
      </c>
      <c r="D26" s="18" t="s">
        <v>18</v>
      </c>
      <c r="E26" s="18">
        <v>1</v>
      </c>
      <c r="F26" s="18" t="str">
        <f t="shared" si="0"/>
        <v>ОПУ_ШРОТ_Автомат_СВ110change value to1</v>
      </c>
    </row>
    <row r="27" spans="1:6" x14ac:dyDescent="0.25">
      <c r="A27" s="18">
        <v>26</v>
      </c>
      <c r="B27" s="18"/>
      <c r="C27" s="19" t="s">
        <v>72</v>
      </c>
      <c r="D27" s="18" t="s">
        <v>16</v>
      </c>
      <c r="E27" s="18">
        <v>2</v>
      </c>
      <c r="F27" s="18" t="str">
        <f t="shared" si="0"/>
        <v>ОПУ_3У_Ключ_СВ110switch value to2</v>
      </c>
    </row>
    <row r="28" spans="1:6" x14ac:dyDescent="0.25">
      <c r="A28" s="18">
        <v>27</v>
      </c>
      <c r="B28" s="18"/>
      <c r="C28" s="19" t="s">
        <v>74</v>
      </c>
      <c r="D28" s="18" t="s">
        <v>18</v>
      </c>
      <c r="E28" s="18">
        <v>1</v>
      </c>
      <c r="F28" s="18" t="str">
        <f t="shared" si="0"/>
        <v>ОПУ_3У_СВ110_КраснаяСигнальнаяЛампаchange value to1</v>
      </c>
    </row>
    <row r="29" spans="1:6" x14ac:dyDescent="0.25">
      <c r="A29" s="18">
        <v>28</v>
      </c>
      <c r="B29" s="18"/>
      <c r="C29" s="19" t="s">
        <v>29</v>
      </c>
      <c r="D29" s="18" t="s">
        <v>18</v>
      </c>
      <c r="E29" s="18">
        <v>2</v>
      </c>
      <c r="F29" s="18" t="str">
        <f t="shared" si="0"/>
        <v>ОПУ_1У_Киловольтметр_ТН1change value to2</v>
      </c>
    </row>
    <row r="30" spans="1:6" x14ac:dyDescent="0.25">
      <c r="A30" s="18">
        <v>29</v>
      </c>
      <c r="B30" s="18"/>
      <c r="C30" s="19" t="s">
        <v>34</v>
      </c>
      <c r="D30" s="18" t="s">
        <v>18</v>
      </c>
      <c r="E30" s="18">
        <v>2</v>
      </c>
      <c r="F30" s="18" t="str">
        <f t="shared" si="0"/>
        <v>ОПУ_5У_ТН-2_Киловольтметрchange value to2</v>
      </c>
    </row>
    <row r="31" spans="1:6" x14ac:dyDescent="0.25">
      <c r="A31" s="18">
        <v>30</v>
      </c>
      <c r="B31" s="18"/>
      <c r="C31" s="19" t="s">
        <v>69</v>
      </c>
      <c r="D31" s="18" t="s">
        <v>18</v>
      </c>
      <c r="E31" s="18">
        <v>2</v>
      </c>
      <c r="F31" s="18" t="str">
        <f t="shared" si="0"/>
        <v>ОПУ_ШРОТ_Автомат_СВ110change value to2</v>
      </c>
    </row>
    <row r="32" spans="1:6" x14ac:dyDescent="0.25">
      <c r="A32" s="18">
        <v>31</v>
      </c>
      <c r="B32" s="18"/>
      <c r="C32" s="19" t="s">
        <v>79</v>
      </c>
      <c r="D32" s="18" t="s">
        <v>63</v>
      </c>
      <c r="E32" s="18"/>
      <c r="F32" s="18" t="str">
        <f t="shared" si="0"/>
        <v>ОПУ_ШРОТ_Плакат_СВ110put a sign</v>
      </c>
    </row>
    <row r="33" spans="1:6" x14ac:dyDescent="0.25">
      <c r="A33" s="18">
        <v>32</v>
      </c>
      <c r="B33" s="18"/>
      <c r="C33" s="19" t="s">
        <v>81</v>
      </c>
      <c r="D33" s="18" t="s">
        <v>15</v>
      </c>
      <c r="E33" s="18"/>
      <c r="F33" s="18" t="str">
        <f t="shared" si="0"/>
        <v>ОРУ110_СВ110default_activate</v>
      </c>
    </row>
    <row r="34" spans="1:6" x14ac:dyDescent="0.25">
      <c r="A34" s="18">
        <v>33</v>
      </c>
      <c r="B34" s="18"/>
      <c r="C34" s="19" t="s">
        <v>83</v>
      </c>
      <c r="D34" s="18" t="s">
        <v>18</v>
      </c>
      <c r="E34" s="18">
        <v>1</v>
      </c>
      <c r="F34" s="18" t="str">
        <f t="shared" si="0"/>
        <v>РУ6_18_Указатель_В6Т2change value to1</v>
      </c>
    </row>
    <row r="35" spans="1:6" x14ac:dyDescent="0.25">
      <c r="A35" s="18">
        <v>34</v>
      </c>
      <c r="B35" s="18"/>
      <c r="C35" s="19" t="s">
        <v>85</v>
      </c>
      <c r="D35" s="18" t="s">
        <v>16</v>
      </c>
      <c r="E35" s="18">
        <v>2</v>
      </c>
      <c r="F35" s="18" t="str">
        <f t="shared" si="0"/>
        <v>РУ6_18_Автомат_В6Т2switch value to2</v>
      </c>
    </row>
    <row r="36" spans="1:6" x14ac:dyDescent="0.25">
      <c r="A36" s="18">
        <v>35</v>
      </c>
      <c r="B36" s="18"/>
      <c r="C36" s="19" t="s">
        <v>24</v>
      </c>
      <c r="D36" s="18" t="s">
        <v>21</v>
      </c>
      <c r="E36" s="18"/>
      <c r="F36" s="18" t="str">
        <f t="shared" si="0"/>
        <v>РУ6_Дверьdoor interaction</v>
      </c>
    </row>
    <row r="37" spans="1:6" x14ac:dyDescent="0.25">
      <c r="A37" s="18">
        <v>36</v>
      </c>
      <c r="B37" s="18"/>
      <c r="C37" s="19" t="s">
        <v>88</v>
      </c>
      <c r="D37" s="18" t="s">
        <v>18</v>
      </c>
      <c r="E37" s="18">
        <v>1</v>
      </c>
      <c r="F37" s="18" t="str">
        <f t="shared" si="0"/>
        <v>ОПУ_2У_6кВ_Т1change value to1</v>
      </c>
    </row>
    <row r="38" spans="1:6" x14ac:dyDescent="0.25">
      <c r="A38" s="18">
        <v>37</v>
      </c>
      <c r="B38" s="18"/>
      <c r="C38" s="19" t="s">
        <v>90</v>
      </c>
      <c r="D38" s="18" t="s">
        <v>18</v>
      </c>
      <c r="E38" s="18">
        <v>1</v>
      </c>
      <c r="F38" s="18" t="str">
        <f t="shared" si="0"/>
        <v>ОПУ_3У_Амперметр_СВ6change value to1</v>
      </c>
    </row>
    <row r="39" spans="1:6" x14ac:dyDescent="0.25">
      <c r="A39" s="18">
        <v>38</v>
      </c>
      <c r="B39" s="18"/>
      <c r="C39" s="19" t="s">
        <v>92</v>
      </c>
      <c r="D39" s="18" t="s">
        <v>15</v>
      </c>
      <c r="E39" s="18"/>
      <c r="F39" s="18" t="str">
        <f t="shared" si="0"/>
        <v>ОПУ_3У_АВР_6кВdefault_activate</v>
      </c>
    </row>
    <row r="40" spans="1:6" x14ac:dyDescent="0.25">
      <c r="A40" s="18">
        <v>39</v>
      </c>
      <c r="B40" s="18"/>
      <c r="C40" s="19" t="s">
        <v>94</v>
      </c>
      <c r="D40" s="18" t="s">
        <v>16</v>
      </c>
      <c r="E40" s="18">
        <v>2</v>
      </c>
      <c r="F40" s="18" t="str">
        <f t="shared" si="0"/>
        <v>ОПУ_4У_Ключ_В6Т2switch value to2</v>
      </c>
    </row>
    <row r="41" spans="1:6" x14ac:dyDescent="0.25">
      <c r="A41" s="18">
        <v>40</v>
      </c>
      <c r="B41" s="18"/>
      <c r="C41" s="19" t="s">
        <v>96</v>
      </c>
      <c r="D41" s="18" t="s">
        <v>18</v>
      </c>
      <c r="E41" s="18">
        <v>1</v>
      </c>
      <c r="F41" s="18" t="str">
        <f t="shared" si="0"/>
        <v>ОПУ_4У_В6Т2_КраснаяСигнальнаяЛампаchange value to1</v>
      </c>
    </row>
    <row r="42" spans="1:6" x14ac:dyDescent="0.25">
      <c r="A42" s="18">
        <v>41</v>
      </c>
      <c r="B42" s="18"/>
      <c r="C42" s="19" t="s">
        <v>98</v>
      </c>
      <c r="D42" s="18" t="s">
        <v>18</v>
      </c>
      <c r="E42" s="18">
        <v>1</v>
      </c>
      <c r="F42" s="18" t="str">
        <f t="shared" si="0"/>
        <v>ОПУ_4У_В6Т2_Амперметрchange value to1</v>
      </c>
    </row>
    <row r="43" spans="1:6" x14ac:dyDescent="0.25">
      <c r="A43" s="18">
        <v>42</v>
      </c>
      <c r="B43" s="18"/>
      <c r="C43" s="19" t="s">
        <v>90</v>
      </c>
      <c r="D43" s="18" t="s">
        <v>18</v>
      </c>
      <c r="E43" s="18">
        <v>2</v>
      </c>
      <c r="F43" s="18" t="str">
        <f t="shared" si="0"/>
        <v>ОПУ_3У_Амперметр_СВ6change value to2</v>
      </c>
    </row>
    <row r="44" spans="1:6" x14ac:dyDescent="0.25">
      <c r="A44" s="18">
        <v>43</v>
      </c>
      <c r="B44" s="18"/>
      <c r="C44" s="19" t="s">
        <v>100</v>
      </c>
      <c r="D44" s="18" t="s">
        <v>16</v>
      </c>
      <c r="E44" s="18">
        <v>1</v>
      </c>
      <c r="F44" s="18" t="str">
        <f t="shared" si="0"/>
        <v>ОПУ_3У_Ключ_СВ6switch value to1</v>
      </c>
    </row>
    <row r="45" spans="1:6" x14ac:dyDescent="0.25">
      <c r="A45" s="18">
        <v>44</v>
      </c>
      <c r="B45" s="18"/>
      <c r="C45" s="19" t="s">
        <v>102</v>
      </c>
      <c r="D45" s="18" t="s">
        <v>63</v>
      </c>
      <c r="E45" s="18"/>
      <c r="F45" s="18" t="str">
        <f t="shared" si="0"/>
        <v>ОПУ_3У_Плакат_СВ6put a sign</v>
      </c>
    </row>
    <row r="46" spans="1:6" x14ac:dyDescent="0.25">
      <c r="A46" s="18">
        <v>45</v>
      </c>
      <c r="B46" s="18"/>
      <c r="C46" s="19" t="s">
        <v>104</v>
      </c>
      <c r="D46" s="18" t="s">
        <v>18</v>
      </c>
      <c r="E46" s="18">
        <v>1</v>
      </c>
      <c r="F46" s="18" t="str">
        <f t="shared" si="0"/>
        <v>ОПУ_3У_Киловольтметрchange value to1</v>
      </c>
    </row>
    <row r="47" spans="1:6" x14ac:dyDescent="0.25">
      <c r="A47" s="18">
        <v>46</v>
      </c>
      <c r="B47" s="18"/>
      <c r="C47" s="19" t="s">
        <v>106</v>
      </c>
      <c r="D47" s="18" t="s">
        <v>18</v>
      </c>
      <c r="E47" s="18">
        <v>1</v>
      </c>
      <c r="F47" s="18" t="str">
        <f t="shared" si="0"/>
        <v>ОПУ_4У_Ключ_РПНТ2change value to1</v>
      </c>
    </row>
    <row r="48" spans="1:6" x14ac:dyDescent="0.25">
      <c r="A48" s="18">
        <v>47</v>
      </c>
      <c r="B48" s="18"/>
      <c r="C48" s="19" t="s">
        <v>104</v>
      </c>
      <c r="D48" s="18" t="s">
        <v>18</v>
      </c>
      <c r="E48" s="18">
        <v>2</v>
      </c>
      <c r="F48" s="18" t="str">
        <f t="shared" si="0"/>
        <v>ОПУ_3У_Киловольтметрchange value to2</v>
      </c>
    </row>
    <row r="49" spans="1:6" x14ac:dyDescent="0.25">
      <c r="A49" s="18">
        <v>48</v>
      </c>
      <c r="B49" s="18"/>
      <c r="C49" s="19" t="s">
        <v>109</v>
      </c>
      <c r="D49" s="18" t="s">
        <v>16</v>
      </c>
      <c r="E49" s="18">
        <v>1</v>
      </c>
      <c r="F49" s="18" t="str">
        <f t="shared" si="0"/>
        <v>РУ6_яч11_Автомат_СВ6switch value to1</v>
      </c>
    </row>
    <row r="50" spans="1:6" x14ac:dyDescent="0.25">
      <c r="A50" s="18">
        <v>49</v>
      </c>
      <c r="B50" s="18"/>
      <c r="C50" s="19" t="s">
        <v>111</v>
      </c>
      <c r="D50" s="18" t="s">
        <v>63</v>
      </c>
      <c r="E50" s="18"/>
      <c r="F50" s="18" t="str">
        <f t="shared" si="0"/>
        <v>РУ6_яч11_Плакат_СВ6put a sign</v>
      </c>
    </row>
    <row r="51" spans="1:6" x14ac:dyDescent="0.25">
      <c r="A51" s="18">
        <v>50</v>
      </c>
      <c r="B51" s="18"/>
      <c r="C51" s="19" t="s">
        <v>22</v>
      </c>
      <c r="D51" s="18" t="s">
        <v>19</v>
      </c>
      <c r="E51" s="18">
        <v>3</v>
      </c>
      <c r="F51" s="18" t="str">
        <f t="shared" si="0"/>
        <v>ОПУ_Перчатки_Проверитьсheck integrity3</v>
      </c>
    </row>
    <row r="52" spans="1:6" x14ac:dyDescent="0.25">
      <c r="A52" s="18">
        <v>51</v>
      </c>
      <c r="B52" s="18"/>
      <c r="C52" s="19" t="s">
        <v>23</v>
      </c>
      <c r="D52" s="18" t="s">
        <v>20</v>
      </c>
      <c r="E52" s="18">
        <v>3</v>
      </c>
      <c r="F52" s="18" t="str">
        <f t="shared" si="0"/>
        <v>ОПУ_Перчатки_Надетьput on3</v>
      </c>
    </row>
    <row r="53" spans="1:6" x14ac:dyDescent="0.25">
      <c r="A53" s="18">
        <v>52</v>
      </c>
      <c r="B53" s="18"/>
      <c r="C53" s="19" t="s">
        <v>113</v>
      </c>
      <c r="D53" s="18" t="s">
        <v>114</v>
      </c>
      <c r="E53" s="18"/>
      <c r="F53" s="18" t="str">
        <f t="shared" si="0"/>
        <v>РУ6_Ячейка11_Тележкаroll out</v>
      </c>
    </row>
    <row r="54" spans="1:6" x14ac:dyDescent="0.25">
      <c r="A54" s="18">
        <v>53</v>
      </c>
      <c r="B54" s="18"/>
      <c r="C54" s="19" t="s">
        <v>124</v>
      </c>
      <c r="D54" s="18" t="s">
        <v>63</v>
      </c>
      <c r="E54" s="18"/>
      <c r="F54" s="18" t="str">
        <f t="shared" si="0"/>
        <v>РУ6_яч11_Плакат_СВ6_Дверьput a sign</v>
      </c>
    </row>
    <row r="55" spans="1:6" x14ac:dyDescent="0.25">
      <c r="A55" s="18">
        <v>54</v>
      </c>
      <c r="B55" s="18"/>
      <c r="C55" s="19" t="s">
        <v>24</v>
      </c>
      <c r="D55" s="18" t="s">
        <v>21</v>
      </c>
      <c r="E55" s="18"/>
      <c r="F55" s="18" t="str">
        <f t="shared" si="0"/>
        <v>РУ6_Дверьdoor interaction</v>
      </c>
    </row>
    <row r="56" spans="1:6" x14ac:dyDescent="0.25">
      <c r="A56" s="18">
        <v>55</v>
      </c>
      <c r="B56" s="18"/>
      <c r="C56" s="19" t="s">
        <v>69</v>
      </c>
      <c r="D56" s="18" t="s">
        <v>18</v>
      </c>
      <c r="E56" s="18">
        <v>3</v>
      </c>
      <c r="F56" s="18" t="str">
        <f t="shared" si="0"/>
        <v>ОПУ_ШРОТ_Автомат_СВ110change value to3</v>
      </c>
    </row>
    <row r="57" spans="1:6" x14ac:dyDescent="0.25">
      <c r="A57" s="18">
        <v>56</v>
      </c>
      <c r="B57" s="18"/>
      <c r="C57" s="19" t="s">
        <v>46</v>
      </c>
      <c r="D57" s="18" t="s">
        <v>18</v>
      </c>
      <c r="E57" s="18">
        <v>3</v>
      </c>
      <c r="F57" s="18" t="str">
        <f t="shared" si="0"/>
        <v>ОРУ_110_ЗОНТ1change value to3</v>
      </c>
    </row>
    <row r="58" spans="1:6" x14ac:dyDescent="0.25">
      <c r="A58" s="18">
        <v>57</v>
      </c>
      <c r="B58" s="18"/>
      <c r="C58" s="19" t="s">
        <v>22</v>
      </c>
      <c r="D58" s="18" t="s">
        <v>19</v>
      </c>
      <c r="E58" s="18">
        <v>4</v>
      </c>
      <c r="F58" s="18" t="str">
        <f t="shared" si="0"/>
        <v>ОПУ_Перчатки_Проверитьсheck integrity4</v>
      </c>
    </row>
    <row r="59" spans="1:6" x14ac:dyDescent="0.25">
      <c r="A59" s="18">
        <v>58</v>
      </c>
      <c r="B59" s="18"/>
      <c r="C59" s="19" t="s">
        <v>23</v>
      </c>
      <c r="D59" s="18" t="s">
        <v>20</v>
      </c>
      <c r="E59" s="18">
        <v>4</v>
      </c>
      <c r="F59" s="18" t="str">
        <f t="shared" si="0"/>
        <v>ОПУ_Перчатки_Надетьput on4</v>
      </c>
    </row>
    <row r="60" spans="1:6" x14ac:dyDescent="0.25">
      <c r="A60" s="18">
        <v>59</v>
      </c>
      <c r="B60" s="18"/>
      <c r="C60" s="19" t="s">
        <v>48</v>
      </c>
      <c r="D60" s="18" t="s">
        <v>16</v>
      </c>
      <c r="E60" s="18">
        <v>1</v>
      </c>
      <c r="F60" s="18" t="str">
        <f t="shared" si="0"/>
        <v>ОРУ_110_ЗОНТ1_Рычагswitch value to1</v>
      </c>
    </row>
    <row r="61" spans="1:6" x14ac:dyDescent="0.25">
      <c r="A61" s="18">
        <v>60</v>
      </c>
      <c r="B61" s="18"/>
      <c r="C61" s="19" t="s">
        <v>46</v>
      </c>
      <c r="D61" s="18" t="s">
        <v>18</v>
      </c>
      <c r="E61" s="18">
        <v>4</v>
      </c>
      <c r="F61" s="18" t="str">
        <f t="shared" si="0"/>
        <v>ОРУ_110_ЗОНТ1change value to4</v>
      </c>
    </row>
    <row r="62" spans="1:6" x14ac:dyDescent="0.25">
      <c r="A62" s="18">
        <v>61</v>
      </c>
      <c r="B62" s="18"/>
      <c r="C62" s="19" t="s">
        <v>55</v>
      </c>
      <c r="D62" s="18" t="s">
        <v>18</v>
      </c>
      <c r="E62" s="18">
        <v>3</v>
      </c>
      <c r="F62" s="18" t="str">
        <f t="shared" si="0"/>
        <v>ОРУ_110_ЗОНТ2change value to3</v>
      </c>
    </row>
    <row r="63" spans="1:6" x14ac:dyDescent="0.25">
      <c r="A63" s="18">
        <v>62</v>
      </c>
      <c r="B63" s="18"/>
      <c r="C63" s="19" t="s">
        <v>22</v>
      </c>
      <c r="D63" s="18" t="s">
        <v>19</v>
      </c>
      <c r="E63" s="18">
        <v>5</v>
      </c>
      <c r="F63" s="18" t="str">
        <f t="shared" si="0"/>
        <v>ОПУ_Перчатки_Проверитьсheck integrity5</v>
      </c>
    </row>
    <row r="64" spans="1:6" x14ac:dyDescent="0.25">
      <c r="A64" s="18">
        <v>63</v>
      </c>
      <c r="B64" s="18"/>
      <c r="C64" s="19" t="s">
        <v>23</v>
      </c>
      <c r="D64" s="18" t="s">
        <v>20</v>
      </c>
      <c r="E64" s="18">
        <v>5</v>
      </c>
      <c r="F64" s="18" t="str">
        <f t="shared" si="0"/>
        <v>ОПУ_Перчатки_Надетьput on5</v>
      </c>
    </row>
    <row r="65" spans="1:6" x14ac:dyDescent="0.25">
      <c r="A65" s="18">
        <v>64</v>
      </c>
      <c r="B65" s="18"/>
      <c r="C65" s="19" t="s">
        <v>57</v>
      </c>
      <c r="D65" s="18" t="s">
        <v>16</v>
      </c>
      <c r="E65" s="18">
        <v>1</v>
      </c>
      <c r="F65" s="18" t="str">
        <f t="shared" si="0"/>
        <v>ОРУ_110_ЗОНТ2_Рычагswitch value to1</v>
      </c>
    </row>
    <row r="66" spans="1:6" x14ac:dyDescent="0.25">
      <c r="A66" s="18">
        <v>65</v>
      </c>
      <c r="B66" s="18"/>
      <c r="C66" s="19" t="s">
        <v>55</v>
      </c>
      <c r="D66" s="18" t="s">
        <v>15</v>
      </c>
      <c r="E66" s="18">
        <v>4</v>
      </c>
      <c r="F66" s="18" t="str">
        <f t="shared" ref="F66" si="1">C66&amp;D66&amp;E66</f>
        <v>ОРУ_110_ЗОНТ2default_activate4</v>
      </c>
    </row>
    <row r="67" spans="1:6" x14ac:dyDescent="0.25">
      <c r="B67" s="24"/>
      <c r="F67" s="28"/>
    </row>
    <row r="68" spans="1:6" x14ac:dyDescent="0.25">
      <c r="B68" s="24"/>
      <c r="F68" s="28"/>
    </row>
    <row r="69" spans="1:6" x14ac:dyDescent="0.25">
      <c r="B69" s="24"/>
      <c r="F69" s="28"/>
    </row>
    <row r="70" spans="1:6" x14ac:dyDescent="0.25">
      <c r="B70" s="24"/>
      <c r="F70" s="28"/>
    </row>
    <row r="71" spans="1:6" x14ac:dyDescent="0.25">
      <c r="B71" s="24"/>
      <c r="F71" s="28"/>
    </row>
    <row r="72" spans="1:6" x14ac:dyDescent="0.25">
      <c r="B72" s="24"/>
      <c r="F72" s="28"/>
    </row>
    <row r="73" spans="1:6" x14ac:dyDescent="0.25">
      <c r="B73" s="24"/>
      <c r="F73" s="28"/>
    </row>
    <row r="74" spans="1:6" x14ac:dyDescent="0.25">
      <c r="B74" s="24"/>
      <c r="F74" s="28"/>
    </row>
    <row r="75" spans="1:6" x14ac:dyDescent="0.25">
      <c r="B75" s="24"/>
      <c r="F75" s="28"/>
    </row>
    <row r="76" spans="1:6" x14ac:dyDescent="0.25">
      <c r="B76" s="24"/>
      <c r="F76" s="28"/>
    </row>
    <row r="77" spans="1:6" x14ac:dyDescent="0.25">
      <c r="B77" s="24"/>
      <c r="F77" s="28"/>
    </row>
    <row r="78" spans="1:6" x14ac:dyDescent="0.25">
      <c r="B78" s="24"/>
      <c r="F78" s="28"/>
    </row>
    <row r="79" spans="1:6" x14ac:dyDescent="0.25">
      <c r="B79" s="24"/>
      <c r="F79" s="28"/>
    </row>
    <row r="80" spans="1:6" x14ac:dyDescent="0.25">
      <c r="B80" s="24"/>
      <c r="F80" s="28"/>
    </row>
    <row r="81" spans="2:6" x14ac:dyDescent="0.25">
      <c r="B81" s="24"/>
      <c r="F81" s="28"/>
    </row>
    <row r="82" spans="2:6" x14ac:dyDescent="0.25">
      <c r="B82" s="24"/>
      <c r="F82" s="28"/>
    </row>
    <row r="83" spans="2:6" x14ac:dyDescent="0.25">
      <c r="B83" s="24"/>
      <c r="F83" s="28"/>
    </row>
    <row r="84" spans="2:6" x14ac:dyDescent="0.25">
      <c r="B84" s="24"/>
      <c r="F84" s="28"/>
    </row>
    <row r="85" spans="2:6" x14ac:dyDescent="0.25">
      <c r="B85" s="24"/>
      <c r="F85" s="28"/>
    </row>
    <row r="86" spans="2:6" x14ac:dyDescent="0.25">
      <c r="B86" s="24"/>
      <c r="F86" s="28"/>
    </row>
    <row r="87" spans="2:6" x14ac:dyDescent="0.25">
      <c r="B87" s="24"/>
      <c r="F87" s="28"/>
    </row>
    <row r="88" spans="2:6" x14ac:dyDescent="0.25">
      <c r="B88" s="24"/>
      <c r="F88" s="28"/>
    </row>
    <row r="89" spans="2:6" x14ac:dyDescent="0.25">
      <c r="B89" s="24"/>
      <c r="F89" s="28"/>
    </row>
    <row r="90" spans="2:6" x14ac:dyDescent="0.25">
      <c r="B90" s="24"/>
      <c r="F90" s="28"/>
    </row>
    <row r="91" spans="2:6" x14ac:dyDescent="0.25">
      <c r="B91" s="24"/>
      <c r="F91" s="28"/>
    </row>
    <row r="92" spans="2:6" x14ac:dyDescent="0.25">
      <c r="B92" s="24"/>
      <c r="F92" s="28"/>
    </row>
    <row r="93" spans="2:6" x14ac:dyDescent="0.25">
      <c r="B93" s="24"/>
      <c r="F93" s="28"/>
    </row>
    <row r="94" spans="2:6" x14ac:dyDescent="0.25">
      <c r="B94" s="24"/>
      <c r="F94" s="28"/>
    </row>
    <row r="95" spans="2:6" x14ac:dyDescent="0.25">
      <c r="B95" s="24"/>
      <c r="F95" s="28"/>
    </row>
    <row r="96" spans="2:6" x14ac:dyDescent="0.25">
      <c r="B96" s="24"/>
      <c r="F96" s="28"/>
    </row>
    <row r="97" spans="2:6" x14ac:dyDescent="0.25">
      <c r="B97" s="24"/>
      <c r="F97" s="28"/>
    </row>
    <row r="98" spans="2:6" x14ac:dyDescent="0.25">
      <c r="B98" s="24"/>
      <c r="F98" s="28"/>
    </row>
    <row r="99" spans="2:6" x14ac:dyDescent="0.25">
      <c r="B99" s="24"/>
      <c r="F99" s="28"/>
    </row>
    <row r="100" spans="2:6" x14ac:dyDescent="0.25">
      <c r="B100" s="24"/>
      <c r="F100" s="28"/>
    </row>
    <row r="101" spans="2:6" x14ac:dyDescent="0.25">
      <c r="B101" s="24"/>
      <c r="F101" s="28"/>
    </row>
    <row r="102" spans="2:6" x14ac:dyDescent="0.25">
      <c r="B102" s="24"/>
      <c r="F102" s="28"/>
    </row>
    <row r="103" spans="2:6" x14ac:dyDescent="0.25">
      <c r="B103" s="24"/>
      <c r="F103" s="28"/>
    </row>
    <row r="104" spans="2:6" x14ac:dyDescent="0.25">
      <c r="B104" s="24"/>
      <c r="F104" s="28"/>
    </row>
    <row r="105" spans="2:6" x14ac:dyDescent="0.25">
      <c r="B105" s="24"/>
      <c r="F105" s="28"/>
    </row>
    <row r="106" spans="2:6" x14ac:dyDescent="0.25">
      <c r="B106" s="24"/>
      <c r="F106" s="28"/>
    </row>
    <row r="107" spans="2:6" x14ac:dyDescent="0.25">
      <c r="B107" s="24"/>
      <c r="F107" s="28"/>
    </row>
    <row r="108" spans="2:6" x14ac:dyDescent="0.25">
      <c r="B108" s="24"/>
      <c r="F108" s="28"/>
    </row>
    <row r="109" spans="2:6" x14ac:dyDescent="0.25">
      <c r="B109" s="24"/>
      <c r="F109" s="28"/>
    </row>
    <row r="110" spans="2:6" x14ac:dyDescent="0.25">
      <c r="B110" s="24"/>
      <c r="F110" s="28"/>
    </row>
    <row r="111" spans="2:6" x14ac:dyDescent="0.25">
      <c r="B111" s="24"/>
      <c r="F111" s="28"/>
    </row>
    <row r="112" spans="2:6" x14ac:dyDescent="0.25">
      <c r="B112" s="24"/>
      <c r="F112" s="28"/>
    </row>
    <row r="113" spans="2:6" x14ac:dyDescent="0.25">
      <c r="B113" s="24"/>
      <c r="F113" s="28"/>
    </row>
    <row r="114" spans="2:6" x14ac:dyDescent="0.25">
      <c r="B114" s="24"/>
      <c r="F114" s="28"/>
    </row>
    <row r="115" spans="2:6" x14ac:dyDescent="0.25">
      <c r="B115" s="24"/>
      <c r="F115" s="28"/>
    </row>
    <row r="116" spans="2:6" x14ac:dyDescent="0.25">
      <c r="B116" s="24"/>
      <c r="F116" s="28"/>
    </row>
    <row r="117" spans="2:6" x14ac:dyDescent="0.25">
      <c r="B117" s="24"/>
      <c r="F117" s="28"/>
    </row>
    <row r="118" spans="2:6" x14ac:dyDescent="0.25">
      <c r="B118" s="24"/>
      <c r="F118" s="28"/>
    </row>
    <row r="119" spans="2:6" x14ac:dyDescent="0.25">
      <c r="B119" s="24"/>
      <c r="F119" s="28"/>
    </row>
    <row r="120" spans="2:6" x14ac:dyDescent="0.25">
      <c r="B120" s="24"/>
      <c r="F120" s="28"/>
    </row>
    <row r="121" spans="2:6" x14ac:dyDescent="0.25">
      <c r="B121" s="24"/>
      <c r="F121" s="28"/>
    </row>
    <row r="122" spans="2:6" x14ac:dyDescent="0.25">
      <c r="B122" s="24"/>
      <c r="F122" s="28"/>
    </row>
    <row r="123" spans="2:6" x14ac:dyDescent="0.25">
      <c r="B123" s="24"/>
      <c r="F123" s="28"/>
    </row>
    <row r="124" spans="2:6" x14ac:dyDescent="0.25">
      <c r="B124" s="24"/>
      <c r="F124" s="28"/>
    </row>
    <row r="125" spans="2:6" x14ac:dyDescent="0.25">
      <c r="B125" s="24"/>
      <c r="F125" s="28"/>
    </row>
    <row r="126" spans="2:6" x14ac:dyDescent="0.25">
      <c r="B126" s="24"/>
      <c r="F126" s="28"/>
    </row>
    <row r="127" spans="2:6" x14ac:dyDescent="0.25">
      <c r="B127" s="24"/>
      <c r="F127" s="28"/>
    </row>
    <row r="128" spans="2:6" x14ac:dyDescent="0.25">
      <c r="B128" s="24"/>
      <c r="F128" s="28"/>
    </row>
    <row r="129" spans="2:6" x14ac:dyDescent="0.25">
      <c r="B129" s="24"/>
      <c r="F129" s="28"/>
    </row>
    <row r="130" spans="2:6" x14ac:dyDescent="0.25">
      <c r="B130" s="24"/>
      <c r="F130" s="28"/>
    </row>
    <row r="131" spans="2:6" x14ac:dyDescent="0.25">
      <c r="B131" s="24"/>
      <c r="F131" s="28"/>
    </row>
    <row r="132" spans="2:6" x14ac:dyDescent="0.25">
      <c r="B132" s="24"/>
      <c r="F132" s="28"/>
    </row>
    <row r="133" spans="2:6" x14ac:dyDescent="0.25">
      <c r="B133" s="24"/>
    </row>
    <row r="134" spans="2:6" x14ac:dyDescent="0.25">
      <c r="B134" s="24"/>
    </row>
    <row r="135" spans="2:6" x14ac:dyDescent="0.25">
      <c r="B135" s="24"/>
    </row>
    <row r="136" spans="2:6" x14ac:dyDescent="0.25">
      <c r="B136" s="24"/>
    </row>
    <row r="137" spans="2:6" x14ac:dyDescent="0.25">
      <c r="B137" s="24"/>
    </row>
    <row r="138" spans="2:6" x14ac:dyDescent="0.25">
      <c r="B138" s="24"/>
    </row>
    <row r="139" spans="2:6" x14ac:dyDescent="0.25">
      <c r="B139" s="24"/>
    </row>
    <row r="140" spans="2:6" x14ac:dyDescent="0.25">
      <c r="B140" s="24"/>
    </row>
    <row r="141" spans="2:6" x14ac:dyDescent="0.25">
      <c r="B141" s="24"/>
    </row>
    <row r="142" spans="2:6" x14ac:dyDescent="0.25">
      <c r="B142" s="24"/>
    </row>
    <row r="143" spans="2:6" x14ac:dyDescent="0.25">
      <c r="B143" s="24"/>
    </row>
    <row r="144" spans="2:6" x14ac:dyDescent="0.25">
      <c r="B144" s="24"/>
    </row>
    <row r="145" spans="2:2" x14ac:dyDescent="0.25">
      <c r="B145" s="24"/>
    </row>
    <row r="146" spans="2:2" x14ac:dyDescent="0.25">
      <c r="B146" s="24"/>
    </row>
    <row r="147" spans="2:2" x14ac:dyDescent="0.25">
      <c r="B147" s="24"/>
    </row>
    <row r="148" spans="2:2" x14ac:dyDescent="0.25">
      <c r="B148" s="24"/>
    </row>
    <row r="149" spans="2:2" x14ac:dyDescent="0.25">
      <c r="B149" s="24"/>
    </row>
    <row r="150" spans="2:2" x14ac:dyDescent="0.25">
      <c r="B150" s="24"/>
    </row>
    <row r="151" spans="2:2" x14ac:dyDescent="0.25">
      <c r="B151" s="24"/>
    </row>
    <row r="152" spans="2:2" x14ac:dyDescent="0.25">
      <c r="B152" s="24"/>
    </row>
    <row r="153" spans="2:2" x14ac:dyDescent="0.25">
      <c r="B153" s="24"/>
    </row>
    <row r="154" spans="2:2" x14ac:dyDescent="0.25">
      <c r="B154" s="24"/>
    </row>
    <row r="155" spans="2:2" x14ac:dyDescent="0.25">
      <c r="B155" s="24"/>
    </row>
    <row r="156" spans="2:2" x14ac:dyDescent="0.25">
      <c r="B156" s="24"/>
    </row>
    <row r="157" spans="2:2" x14ac:dyDescent="0.25">
      <c r="B157" s="24"/>
    </row>
    <row r="158" spans="2:2" x14ac:dyDescent="0.25">
      <c r="B158" s="24"/>
    </row>
    <row r="159" spans="2:2" x14ac:dyDescent="0.25">
      <c r="B159" s="24"/>
    </row>
    <row r="160" spans="2:2" x14ac:dyDescent="0.25">
      <c r="B16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D1" workbookViewId="0">
      <selection activeCell="J47" sqref="J47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  <col min="8" max="8" width="24.28515625" customWidth="1"/>
    <col min="9" max="9" width="24.42578125" customWidth="1"/>
    <col min="10" max="10" width="25.28515625" customWidth="1"/>
    <col min="11" max="11" width="20" customWidth="1"/>
    <col min="12" max="12" width="18.140625" customWidth="1"/>
    <col min="13" max="13" width="25.5703125" customWidth="1"/>
    <col min="14" max="14" width="18.28515625" customWidth="1"/>
  </cols>
  <sheetData>
    <row r="1" spans="1:14" x14ac:dyDescent="0.25">
      <c r="A1" s="29" t="s">
        <v>5</v>
      </c>
      <c r="B1" s="29" t="s">
        <v>6</v>
      </c>
      <c r="C1" s="29" t="s">
        <v>7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13</v>
      </c>
      <c r="I1" s="29" t="s">
        <v>31</v>
      </c>
      <c r="J1" s="29" t="s">
        <v>14</v>
      </c>
      <c r="K1" s="29" t="s">
        <v>71</v>
      </c>
      <c r="L1" s="29" t="s">
        <v>126</v>
      </c>
      <c r="M1" s="29" t="s">
        <v>127</v>
      </c>
      <c r="N1" s="29" t="s">
        <v>128</v>
      </c>
    </row>
    <row r="2" spans="1:14" ht="75" x14ac:dyDescent="0.25">
      <c r="A2" s="18">
        <v>1</v>
      </c>
      <c r="B2" s="18"/>
      <c r="C2" s="19" t="s">
        <v>27</v>
      </c>
      <c r="D2" s="18" t="s">
        <v>15</v>
      </c>
      <c r="E2" s="18"/>
      <c r="F2" s="20" t="s">
        <v>28</v>
      </c>
      <c r="G2" s="21" t="s">
        <v>13</v>
      </c>
      <c r="H2" s="18">
        <f>IF($G2=$H$1,IF($N2=1,1,-1),0)</f>
        <v>1</v>
      </c>
      <c r="I2" s="18">
        <f>IF($G2=$I$1,IF($N2=1,1,-1),0)</f>
        <v>0</v>
      </c>
      <c r="J2" s="18">
        <f>IF($G2=$J$1,IF($N2=1,1,-1),0)</f>
        <v>0</v>
      </c>
      <c r="K2" s="18">
        <f>IF($G2=$K$1,IF($N2=1,1,-1),0)</f>
        <v>0</v>
      </c>
      <c r="L2" s="30" t="str">
        <f>C2&amp;D2&amp;E2</f>
        <v>ОПУ_Видеорегистраторdefault_activate</v>
      </c>
      <c r="M2" s="30" t="str">
        <f>VLOOKUP(L2,Выполнение!F:F,1,FALSE)</f>
        <v>ОПУ_Видеорегистраторdefault_activate</v>
      </c>
      <c r="N2" s="30">
        <f t="shared" ref="N2:N65" si="0">IFERROR(IF($L2="",0,IF(L2=M2,1,0)),0)</f>
        <v>1</v>
      </c>
    </row>
    <row r="3" spans="1:14" ht="90" x14ac:dyDescent="0.25">
      <c r="A3" s="18">
        <v>2</v>
      </c>
      <c r="B3" s="18"/>
      <c r="C3" s="19" t="s">
        <v>29</v>
      </c>
      <c r="D3" s="18" t="s">
        <v>18</v>
      </c>
      <c r="E3" s="18">
        <v>1</v>
      </c>
      <c r="F3" s="20" t="s">
        <v>30</v>
      </c>
      <c r="G3" s="25" t="s">
        <v>31</v>
      </c>
      <c r="H3" s="18">
        <f t="shared" ref="H3:H66" si="1">IF($G3=$H$1,IF($N3=1,1,-1),0)</f>
        <v>0</v>
      </c>
      <c r="I3" s="18">
        <f t="shared" ref="I3:I66" si="2">IF($G3=$I$1,IF($N3=1,1,-1),0)</f>
        <v>1</v>
      </c>
      <c r="J3" s="18">
        <f t="shared" ref="J3:J66" si="3">IF($G3=$J$1,IF($N3=1,1,-1),0)</f>
        <v>0</v>
      </c>
      <c r="K3" s="18">
        <f t="shared" ref="K3:K66" si="4">IF($G3=$K$1,IF($N3=1,1,-1),0)</f>
        <v>0</v>
      </c>
      <c r="L3" s="30" t="str">
        <f t="shared" ref="L3:L50" si="5">C3&amp;D3&amp;E3</f>
        <v>ОПУ_1У_Киловольтметр_ТН1change value to1</v>
      </c>
      <c r="M3" s="30" t="str">
        <f>VLOOKUP(L3,Выполнение!F:F,1,FALSE)</f>
        <v>ОПУ_1У_Киловольтметр_ТН1change value to1</v>
      </c>
      <c r="N3" s="30">
        <f t="shared" si="0"/>
        <v>1</v>
      </c>
    </row>
    <row r="4" spans="1:14" ht="60" x14ac:dyDescent="0.25">
      <c r="A4" s="18">
        <v>3</v>
      </c>
      <c r="B4" s="18"/>
      <c r="C4" s="19" t="s">
        <v>32</v>
      </c>
      <c r="D4" s="18" t="s">
        <v>15</v>
      </c>
      <c r="E4" s="18">
        <v>1</v>
      </c>
      <c r="F4" s="20" t="s">
        <v>33</v>
      </c>
      <c r="G4" s="25" t="s">
        <v>31</v>
      </c>
      <c r="H4" s="18">
        <f t="shared" si="1"/>
        <v>0</v>
      </c>
      <c r="I4" s="18">
        <f t="shared" si="2"/>
        <v>1</v>
      </c>
      <c r="J4" s="18">
        <f t="shared" si="3"/>
        <v>0</v>
      </c>
      <c r="K4" s="18">
        <f t="shared" si="4"/>
        <v>0</v>
      </c>
      <c r="L4" s="30" t="str">
        <f t="shared" si="5"/>
        <v>ОПУ_2У_Амперметр_Т1default_activate1</v>
      </c>
      <c r="M4" s="30" t="str">
        <f>VLOOKUP(L4,Выполнение!F:F,1,FALSE)</f>
        <v>ОПУ_2У_Амперметр_Т1default_activate1</v>
      </c>
      <c r="N4" s="30">
        <f t="shared" si="0"/>
        <v>1</v>
      </c>
    </row>
    <row r="5" spans="1:14" ht="90" x14ac:dyDescent="0.25">
      <c r="A5" s="18">
        <v>4</v>
      </c>
      <c r="B5" s="18"/>
      <c r="C5" s="19" t="s">
        <v>34</v>
      </c>
      <c r="D5" s="18" t="s">
        <v>18</v>
      </c>
      <c r="E5" s="18">
        <v>1</v>
      </c>
      <c r="F5" s="20" t="s">
        <v>35</v>
      </c>
      <c r="G5" s="25" t="s">
        <v>31</v>
      </c>
      <c r="H5" s="18">
        <f t="shared" si="1"/>
        <v>0</v>
      </c>
      <c r="I5" s="18">
        <f t="shared" si="2"/>
        <v>1</v>
      </c>
      <c r="J5" s="18">
        <f t="shared" si="3"/>
        <v>0</v>
      </c>
      <c r="K5" s="18">
        <f t="shared" si="4"/>
        <v>0</v>
      </c>
      <c r="L5" s="30" t="str">
        <f t="shared" si="5"/>
        <v>ОПУ_5У_ТН-2_Киловольтметрchange value to1</v>
      </c>
      <c r="M5" s="30" t="str">
        <f>VLOOKUP(L5,Выполнение!F:F,1,FALSE)</f>
        <v>ОПУ_5У_ТН-2_Киловольтметрchange value to1</v>
      </c>
      <c r="N5" s="30">
        <f t="shared" si="0"/>
        <v>1</v>
      </c>
    </row>
    <row r="6" spans="1:14" ht="75" x14ac:dyDescent="0.25">
      <c r="A6" s="18">
        <v>5</v>
      </c>
      <c r="B6" s="18"/>
      <c r="C6" s="19" t="s">
        <v>36</v>
      </c>
      <c r="D6" s="18" t="s">
        <v>18</v>
      </c>
      <c r="E6" s="18">
        <v>1</v>
      </c>
      <c r="F6" s="20" t="s">
        <v>37</v>
      </c>
      <c r="G6" s="25" t="s">
        <v>31</v>
      </c>
      <c r="H6" s="18">
        <f t="shared" si="1"/>
        <v>0</v>
      </c>
      <c r="I6" s="18">
        <f t="shared" si="2"/>
        <v>1</v>
      </c>
      <c r="J6" s="18">
        <f t="shared" si="3"/>
        <v>0</v>
      </c>
      <c r="K6" s="18">
        <f t="shared" si="4"/>
        <v>0</v>
      </c>
      <c r="L6" s="30" t="str">
        <f t="shared" si="5"/>
        <v>ОПУ_2У_Киловольтметр_СШ-110-1change value to1</v>
      </c>
      <c r="M6" s="30" t="str">
        <f>VLOOKUP(L6,Выполнение!F:F,1,FALSE)</f>
        <v>ОПУ_2У_Киловольтметр_СШ-110-1change value to1</v>
      </c>
      <c r="N6" s="30">
        <f t="shared" si="0"/>
        <v>1</v>
      </c>
    </row>
    <row r="7" spans="1:14" ht="75" x14ac:dyDescent="0.25">
      <c r="A7" s="18">
        <v>6</v>
      </c>
      <c r="B7" s="18"/>
      <c r="C7" s="19" t="s">
        <v>38</v>
      </c>
      <c r="D7" s="18" t="s">
        <v>18</v>
      </c>
      <c r="E7" s="18">
        <v>1</v>
      </c>
      <c r="F7" s="20" t="s">
        <v>39</v>
      </c>
      <c r="G7" s="25" t="s">
        <v>31</v>
      </c>
      <c r="H7" s="18">
        <f t="shared" si="1"/>
        <v>0</v>
      </c>
      <c r="I7" s="18">
        <f t="shared" si="2"/>
        <v>1</v>
      </c>
      <c r="J7" s="18">
        <f t="shared" si="3"/>
        <v>0</v>
      </c>
      <c r="K7" s="18">
        <f t="shared" si="4"/>
        <v>0</v>
      </c>
      <c r="L7" s="30" t="str">
        <f t="shared" si="5"/>
        <v>ОПУ_4У_Киловольтметрchange value to1</v>
      </c>
      <c r="M7" s="30" t="str">
        <f>VLOOKUP(L7,Выполнение!F:F,1,FALSE)</f>
        <v>ОПУ_4У_Киловольтметрchange value to1</v>
      </c>
      <c r="N7" s="30">
        <f t="shared" si="0"/>
        <v>1</v>
      </c>
    </row>
    <row r="8" spans="1:14" ht="30" x14ac:dyDescent="0.25">
      <c r="A8" s="18">
        <v>7</v>
      </c>
      <c r="B8" s="18"/>
      <c r="C8" s="19" t="s">
        <v>22</v>
      </c>
      <c r="D8" s="18" t="s">
        <v>19</v>
      </c>
      <c r="E8" s="18">
        <v>1</v>
      </c>
      <c r="F8" s="20" t="s">
        <v>40</v>
      </c>
      <c r="G8" s="22" t="s">
        <v>14</v>
      </c>
      <c r="H8" s="18">
        <f t="shared" si="1"/>
        <v>0</v>
      </c>
      <c r="I8" s="18">
        <f t="shared" si="2"/>
        <v>0</v>
      </c>
      <c r="J8" s="18">
        <f t="shared" si="3"/>
        <v>1</v>
      </c>
      <c r="K8" s="18">
        <f t="shared" si="4"/>
        <v>0</v>
      </c>
      <c r="L8" s="30" t="str">
        <f t="shared" si="5"/>
        <v>ОПУ_Перчатки_Проверитьсheck integrity1</v>
      </c>
      <c r="M8" s="30" t="str">
        <f>VLOOKUP(L8,Выполнение!F:F,1,FALSE)</f>
        <v>ОПУ_Перчатки_Проверитьсheck integrity1</v>
      </c>
      <c r="N8" s="30">
        <f t="shared" si="0"/>
        <v>1</v>
      </c>
    </row>
    <row r="9" spans="1:14" x14ac:dyDescent="0.25">
      <c r="A9" s="18">
        <v>8</v>
      </c>
      <c r="B9" s="18"/>
      <c r="C9" s="19" t="s">
        <v>23</v>
      </c>
      <c r="D9" s="18" t="s">
        <v>20</v>
      </c>
      <c r="E9" s="18">
        <v>1</v>
      </c>
      <c r="F9" s="20" t="s">
        <v>41</v>
      </c>
      <c r="G9" s="22" t="s">
        <v>14</v>
      </c>
      <c r="H9" s="18">
        <f t="shared" si="1"/>
        <v>0</v>
      </c>
      <c r="I9" s="18">
        <f t="shared" si="2"/>
        <v>0</v>
      </c>
      <c r="J9" s="18">
        <f t="shared" si="3"/>
        <v>1</v>
      </c>
      <c r="K9" s="18">
        <f t="shared" si="4"/>
        <v>0</v>
      </c>
      <c r="L9" s="30" t="str">
        <f t="shared" si="5"/>
        <v>ОПУ_Перчатки_Надетьput on1</v>
      </c>
      <c r="M9" s="30" t="str">
        <f>VLOOKUP(L9,Выполнение!F:F,1,FALSE)</f>
        <v>ОПУ_Перчатки_Надетьput on1</v>
      </c>
      <c r="N9" s="30">
        <f t="shared" si="0"/>
        <v>1</v>
      </c>
    </row>
    <row r="10" spans="1:14" ht="90" x14ac:dyDescent="0.25">
      <c r="A10" s="18">
        <v>9</v>
      </c>
      <c r="B10" s="18"/>
      <c r="C10" s="19" t="s">
        <v>42</v>
      </c>
      <c r="D10" s="18" t="s">
        <v>17</v>
      </c>
      <c r="E10" s="18"/>
      <c r="F10" s="20" t="s">
        <v>43</v>
      </c>
      <c r="G10" s="22" t="s">
        <v>14</v>
      </c>
      <c r="H10" s="18">
        <f t="shared" si="1"/>
        <v>0</v>
      </c>
      <c r="I10" s="18">
        <f t="shared" si="2"/>
        <v>0</v>
      </c>
      <c r="J10" s="18">
        <f t="shared" si="3"/>
        <v>1</v>
      </c>
      <c r="K10" s="18">
        <f t="shared" si="4"/>
        <v>0</v>
      </c>
      <c r="L10" s="30" t="str">
        <f t="shared" si="5"/>
        <v>ОРУ35_35кВ_1секцияcheck voltage</v>
      </c>
      <c r="M10" s="30" t="str">
        <f>VLOOKUP(L10,Выполнение!F:F,1,FALSE)</f>
        <v>ОРУ35_35кВ_1секцияcheck voltage</v>
      </c>
      <c r="N10" s="30">
        <f t="shared" si="0"/>
        <v>1</v>
      </c>
    </row>
    <row r="11" spans="1:14" ht="60" x14ac:dyDescent="0.25">
      <c r="A11" s="18">
        <v>10</v>
      </c>
      <c r="B11" s="18"/>
      <c r="C11" s="19" t="s">
        <v>44</v>
      </c>
      <c r="D11" s="18" t="s">
        <v>17</v>
      </c>
      <c r="E11" s="18"/>
      <c r="F11" s="20" t="s">
        <v>45</v>
      </c>
      <c r="G11" s="22" t="s">
        <v>14</v>
      </c>
      <c r="H11" s="18">
        <f t="shared" si="1"/>
        <v>0</v>
      </c>
      <c r="I11" s="18">
        <f t="shared" si="2"/>
        <v>0</v>
      </c>
      <c r="J11" s="18">
        <f t="shared" si="3"/>
        <v>1</v>
      </c>
      <c r="K11" s="18">
        <f t="shared" si="4"/>
        <v>0</v>
      </c>
      <c r="L11" s="30" t="str">
        <f t="shared" si="5"/>
        <v>ОРУ_110_ЗОНТ1_1секцияcheck voltage</v>
      </c>
      <c r="M11" s="30" t="str">
        <f>VLOOKUP(L11,Выполнение!F:F,1,FALSE)</f>
        <v>ОРУ_110_ЗОНТ1_1секцияcheck voltage</v>
      </c>
      <c r="N11" s="30">
        <f t="shared" si="0"/>
        <v>1</v>
      </c>
    </row>
    <row r="12" spans="1:14" ht="30" x14ac:dyDescent="0.25">
      <c r="A12" s="18">
        <v>11</v>
      </c>
      <c r="B12" s="18"/>
      <c r="C12" s="19" t="s">
        <v>46</v>
      </c>
      <c r="D12" s="18" t="s">
        <v>18</v>
      </c>
      <c r="E12" s="18">
        <v>1</v>
      </c>
      <c r="F12" s="20" t="s">
        <v>47</v>
      </c>
      <c r="G12" s="22" t="s">
        <v>14</v>
      </c>
      <c r="H12" s="18">
        <f t="shared" si="1"/>
        <v>0</v>
      </c>
      <c r="I12" s="18">
        <f t="shared" si="2"/>
        <v>0</v>
      </c>
      <c r="J12" s="18">
        <f t="shared" si="3"/>
        <v>1</v>
      </c>
      <c r="K12" s="18">
        <f t="shared" si="4"/>
        <v>0</v>
      </c>
      <c r="L12" s="30" t="str">
        <f t="shared" si="5"/>
        <v>ОРУ_110_ЗОНТ1change value to1</v>
      </c>
      <c r="M12" s="30" t="str">
        <f>VLOOKUP(L12,Выполнение!F:F,1,FALSE)</f>
        <v>ОРУ_110_ЗОНТ1change value to1</v>
      </c>
      <c r="N12" s="30">
        <f t="shared" si="0"/>
        <v>1</v>
      </c>
    </row>
    <row r="13" spans="1:14" x14ac:dyDescent="0.25">
      <c r="A13" s="18">
        <v>12</v>
      </c>
      <c r="B13" s="18"/>
      <c r="C13" s="19" t="s">
        <v>48</v>
      </c>
      <c r="D13" s="18" t="s">
        <v>16</v>
      </c>
      <c r="E13" s="18">
        <v>2</v>
      </c>
      <c r="F13" s="20" t="s">
        <v>49</v>
      </c>
      <c r="G13" s="21" t="s">
        <v>13</v>
      </c>
      <c r="H13" s="18">
        <f t="shared" si="1"/>
        <v>1</v>
      </c>
      <c r="I13" s="18">
        <f t="shared" si="2"/>
        <v>0</v>
      </c>
      <c r="J13" s="18">
        <f t="shared" si="3"/>
        <v>0</v>
      </c>
      <c r="K13" s="18">
        <f t="shared" si="4"/>
        <v>0</v>
      </c>
      <c r="L13" s="30" t="str">
        <f t="shared" si="5"/>
        <v>ОРУ_110_ЗОНТ1_Рычагswitch value to2</v>
      </c>
      <c r="M13" s="30" t="str">
        <f>VLOOKUP(L13,Выполнение!F:F,1,FALSE)</f>
        <v>ОРУ_110_ЗОНТ1_Рычагswitch value to2</v>
      </c>
      <c r="N13" s="30">
        <f t="shared" si="0"/>
        <v>1</v>
      </c>
    </row>
    <row r="14" spans="1:14" ht="30" x14ac:dyDescent="0.25">
      <c r="A14" s="18">
        <v>13</v>
      </c>
      <c r="B14" s="18"/>
      <c r="C14" s="19" t="s">
        <v>46</v>
      </c>
      <c r="D14" s="18" t="s">
        <v>18</v>
      </c>
      <c r="E14" s="18">
        <v>2</v>
      </c>
      <c r="F14" s="20" t="s">
        <v>50</v>
      </c>
      <c r="G14" s="25" t="s">
        <v>31</v>
      </c>
      <c r="H14" s="18">
        <f t="shared" si="1"/>
        <v>0</v>
      </c>
      <c r="I14" s="18">
        <f t="shared" si="2"/>
        <v>1</v>
      </c>
      <c r="J14" s="18">
        <f t="shared" si="3"/>
        <v>0</v>
      </c>
      <c r="K14" s="18">
        <f t="shared" si="4"/>
        <v>0</v>
      </c>
      <c r="L14" s="30" t="str">
        <f t="shared" si="5"/>
        <v>ОРУ_110_ЗОНТ1change value to2</v>
      </c>
      <c r="M14" s="30" t="str">
        <f>VLOOKUP(L14,Выполнение!F:F,1,FALSE)</f>
        <v>ОРУ_110_ЗОНТ1change value to2</v>
      </c>
      <c r="N14" s="30">
        <f t="shared" si="0"/>
        <v>1</v>
      </c>
    </row>
    <row r="15" spans="1:14" ht="30" x14ac:dyDescent="0.25">
      <c r="A15" s="18">
        <v>14</v>
      </c>
      <c r="B15" s="18"/>
      <c r="C15" s="19" t="s">
        <v>22</v>
      </c>
      <c r="D15" s="18" t="s">
        <v>19</v>
      </c>
      <c r="E15" s="18">
        <v>2</v>
      </c>
      <c r="F15" s="20" t="s">
        <v>40</v>
      </c>
      <c r="G15" s="22" t="s">
        <v>14</v>
      </c>
      <c r="H15" s="18">
        <f t="shared" si="1"/>
        <v>0</v>
      </c>
      <c r="I15" s="18">
        <f t="shared" si="2"/>
        <v>0</v>
      </c>
      <c r="J15" s="18">
        <f t="shared" si="3"/>
        <v>1</v>
      </c>
      <c r="K15" s="18">
        <f t="shared" si="4"/>
        <v>0</v>
      </c>
      <c r="L15" s="30" t="str">
        <f t="shared" si="5"/>
        <v>ОПУ_Перчатки_Проверитьсheck integrity2</v>
      </c>
      <c r="M15" s="30" t="str">
        <f>VLOOKUP(L15,Выполнение!F:F,1,FALSE)</f>
        <v>ОПУ_Перчатки_Проверитьсheck integrity2</v>
      </c>
      <c r="N15" s="30">
        <f t="shared" si="0"/>
        <v>1</v>
      </c>
    </row>
    <row r="16" spans="1:14" x14ac:dyDescent="0.25">
      <c r="A16" s="18">
        <v>15</v>
      </c>
      <c r="B16" s="18"/>
      <c r="C16" s="19" t="s">
        <v>23</v>
      </c>
      <c r="D16" s="18" t="s">
        <v>20</v>
      </c>
      <c r="E16" s="18">
        <v>2</v>
      </c>
      <c r="F16" s="20" t="s">
        <v>41</v>
      </c>
      <c r="G16" s="22" t="s">
        <v>14</v>
      </c>
      <c r="H16" s="18">
        <f t="shared" si="1"/>
        <v>0</v>
      </c>
      <c r="I16" s="18">
        <f t="shared" si="2"/>
        <v>0</v>
      </c>
      <c r="J16" s="18">
        <f t="shared" si="3"/>
        <v>1</v>
      </c>
      <c r="K16" s="18">
        <f t="shared" si="4"/>
        <v>0</v>
      </c>
      <c r="L16" s="30" t="str">
        <f t="shared" si="5"/>
        <v>ОПУ_Перчатки_Надетьput on2</v>
      </c>
      <c r="M16" s="30" t="str">
        <f>VLOOKUP(L16,Выполнение!F:F,1,FALSE)</f>
        <v>ОПУ_Перчатки_Надетьput on2</v>
      </c>
      <c r="N16" s="30">
        <f t="shared" si="0"/>
        <v>1</v>
      </c>
    </row>
    <row r="17" spans="1:14" ht="90" x14ac:dyDescent="0.25">
      <c r="A17" s="18">
        <v>16</v>
      </c>
      <c r="B17" s="18"/>
      <c r="C17" s="19" t="s">
        <v>51</v>
      </c>
      <c r="D17" s="18" t="s">
        <v>17</v>
      </c>
      <c r="E17" s="18"/>
      <c r="F17" s="20" t="s">
        <v>52</v>
      </c>
      <c r="G17" s="22" t="s">
        <v>14</v>
      </c>
      <c r="H17" s="18">
        <f t="shared" si="1"/>
        <v>0</v>
      </c>
      <c r="I17" s="18">
        <f t="shared" si="2"/>
        <v>0</v>
      </c>
      <c r="J17" s="18">
        <f t="shared" si="3"/>
        <v>1</v>
      </c>
      <c r="K17" s="18">
        <f t="shared" si="4"/>
        <v>0</v>
      </c>
      <c r="L17" s="30" t="str">
        <f t="shared" si="5"/>
        <v>ОРУ35_35кВ_2секцияcheck voltage</v>
      </c>
      <c r="M17" s="30" t="str">
        <f>VLOOKUP(L17,Выполнение!F:F,1,FALSE)</f>
        <v>ОРУ35_35кВ_2секцияcheck voltage</v>
      </c>
      <c r="N17" s="30">
        <f t="shared" si="0"/>
        <v>1</v>
      </c>
    </row>
    <row r="18" spans="1:14" ht="60" x14ac:dyDescent="0.25">
      <c r="A18" s="18">
        <v>17</v>
      </c>
      <c r="B18" s="18"/>
      <c r="C18" s="19" t="s">
        <v>53</v>
      </c>
      <c r="D18" s="18" t="s">
        <v>17</v>
      </c>
      <c r="E18" s="18"/>
      <c r="F18" s="20" t="s">
        <v>54</v>
      </c>
      <c r="G18" s="22" t="s">
        <v>14</v>
      </c>
      <c r="H18" s="18">
        <f t="shared" si="1"/>
        <v>0</v>
      </c>
      <c r="I18" s="18">
        <f t="shared" si="2"/>
        <v>0</v>
      </c>
      <c r="J18" s="18">
        <f t="shared" si="3"/>
        <v>1</v>
      </c>
      <c r="K18" s="18">
        <f t="shared" si="4"/>
        <v>0</v>
      </c>
      <c r="L18" s="30" t="str">
        <f t="shared" si="5"/>
        <v>ОРУ_110_ЗОНТ2_2секцияcheck voltage</v>
      </c>
      <c r="M18" s="30" t="str">
        <f>VLOOKUP(L18,Выполнение!F:F,1,FALSE)</f>
        <v>ОРУ_110_ЗОНТ2_2секцияcheck voltage</v>
      </c>
      <c r="N18" s="30">
        <f t="shared" si="0"/>
        <v>1</v>
      </c>
    </row>
    <row r="19" spans="1:14" ht="30" x14ac:dyDescent="0.25">
      <c r="A19" s="18">
        <v>18</v>
      </c>
      <c r="B19" s="18"/>
      <c r="C19" s="19" t="s">
        <v>55</v>
      </c>
      <c r="D19" s="18" t="s">
        <v>18</v>
      </c>
      <c r="E19" s="18">
        <v>1</v>
      </c>
      <c r="F19" s="20" t="s">
        <v>56</v>
      </c>
      <c r="G19" s="22" t="s">
        <v>14</v>
      </c>
      <c r="H19" s="18">
        <f t="shared" si="1"/>
        <v>0</v>
      </c>
      <c r="I19" s="18">
        <f t="shared" si="2"/>
        <v>0</v>
      </c>
      <c r="J19" s="18">
        <f t="shared" si="3"/>
        <v>1</v>
      </c>
      <c r="K19" s="18">
        <f t="shared" si="4"/>
        <v>0</v>
      </c>
      <c r="L19" s="30" t="str">
        <f t="shared" si="5"/>
        <v>ОРУ_110_ЗОНТ2change value to1</v>
      </c>
      <c r="M19" s="30" t="str">
        <f>VLOOKUP(L19,Выполнение!F:F,1,FALSE)</f>
        <v>ОРУ_110_ЗОНТ2change value to1</v>
      </c>
      <c r="N19" s="30">
        <f t="shared" si="0"/>
        <v>1</v>
      </c>
    </row>
    <row r="20" spans="1:14" x14ac:dyDescent="0.25">
      <c r="A20" s="18">
        <v>19</v>
      </c>
      <c r="B20" s="18"/>
      <c r="C20" s="19" t="s">
        <v>57</v>
      </c>
      <c r="D20" s="18" t="s">
        <v>16</v>
      </c>
      <c r="E20" s="18">
        <v>2</v>
      </c>
      <c r="F20" s="20" t="s">
        <v>58</v>
      </c>
      <c r="G20" s="21" t="s">
        <v>13</v>
      </c>
      <c r="H20" s="18">
        <f t="shared" si="1"/>
        <v>1</v>
      </c>
      <c r="I20" s="18">
        <f t="shared" si="2"/>
        <v>0</v>
      </c>
      <c r="J20" s="18">
        <f t="shared" si="3"/>
        <v>0</v>
      </c>
      <c r="K20" s="18">
        <f t="shared" si="4"/>
        <v>0</v>
      </c>
      <c r="L20" s="30" t="str">
        <f t="shared" si="5"/>
        <v>ОРУ_110_ЗОНТ2_Рычагswitch value to2</v>
      </c>
      <c r="M20" s="30" t="str">
        <f>VLOOKUP(L20,Выполнение!F:F,1,FALSE)</f>
        <v>ОРУ_110_ЗОНТ2_Рычагswitch value to2</v>
      </c>
      <c r="N20" s="30">
        <f t="shared" si="0"/>
        <v>1</v>
      </c>
    </row>
    <row r="21" spans="1:14" ht="30" x14ac:dyDescent="0.25">
      <c r="A21" s="18">
        <v>20</v>
      </c>
      <c r="B21" s="18"/>
      <c r="C21" s="19" t="s">
        <v>55</v>
      </c>
      <c r="D21" s="18" t="s">
        <v>18</v>
      </c>
      <c r="E21" s="18">
        <v>2</v>
      </c>
      <c r="F21" s="20" t="s">
        <v>59</v>
      </c>
      <c r="G21" s="25" t="s">
        <v>31</v>
      </c>
      <c r="H21" s="18">
        <f t="shared" si="1"/>
        <v>0</v>
      </c>
      <c r="I21" s="18">
        <f t="shared" si="2"/>
        <v>1</v>
      </c>
      <c r="J21" s="18">
        <f t="shared" si="3"/>
        <v>0</v>
      </c>
      <c r="K21" s="18">
        <f t="shared" si="4"/>
        <v>0</v>
      </c>
      <c r="L21" s="30" t="str">
        <f t="shared" si="5"/>
        <v>ОРУ_110_ЗОНТ2change value to2</v>
      </c>
      <c r="M21" s="30" t="str">
        <f>VLOOKUP(L21,Выполнение!F:F,1,FALSE)</f>
        <v>ОРУ_110_ЗОНТ2change value to2</v>
      </c>
      <c r="N21" s="30">
        <f t="shared" si="0"/>
        <v>1</v>
      </c>
    </row>
    <row r="22" spans="1:14" ht="30" x14ac:dyDescent="0.25">
      <c r="A22" s="18">
        <v>21</v>
      </c>
      <c r="B22" s="18"/>
      <c r="C22" s="19" t="s">
        <v>60</v>
      </c>
      <c r="D22" s="18" t="s">
        <v>16</v>
      </c>
      <c r="E22" s="18">
        <v>1</v>
      </c>
      <c r="F22" s="20" t="s">
        <v>61</v>
      </c>
      <c r="G22" s="21" t="s">
        <v>13</v>
      </c>
      <c r="H22" s="18">
        <f t="shared" si="1"/>
        <v>1</v>
      </c>
      <c r="I22" s="18">
        <f t="shared" si="2"/>
        <v>0</v>
      </c>
      <c r="J22" s="18">
        <f t="shared" si="3"/>
        <v>0</v>
      </c>
      <c r="K22" s="18">
        <f t="shared" si="4"/>
        <v>0</v>
      </c>
      <c r="L22" s="30" t="str">
        <f t="shared" si="5"/>
        <v>ОПУ_4У_Ключ_В110_Алексеевскаяswitch value to1</v>
      </c>
      <c r="M22" s="30" t="str">
        <f>VLOOKUP(L22,Выполнение!F:F,1,FALSE)</f>
        <v>ОПУ_4У_Ключ_В110_Алексеевскаяswitch value to1</v>
      </c>
      <c r="N22" s="30">
        <f t="shared" si="0"/>
        <v>1</v>
      </c>
    </row>
    <row r="23" spans="1:14" ht="45" x14ac:dyDescent="0.25">
      <c r="A23" s="18">
        <v>22</v>
      </c>
      <c r="B23" s="18"/>
      <c r="C23" s="19" t="s">
        <v>62</v>
      </c>
      <c r="D23" s="18" t="s">
        <v>63</v>
      </c>
      <c r="E23" s="18"/>
      <c r="F23" s="23" t="s">
        <v>64</v>
      </c>
      <c r="G23" s="22" t="s">
        <v>14</v>
      </c>
      <c r="H23" s="18">
        <f t="shared" si="1"/>
        <v>0</v>
      </c>
      <c r="I23" s="18">
        <f t="shared" si="2"/>
        <v>0</v>
      </c>
      <c r="J23" s="18">
        <f t="shared" si="3"/>
        <v>1</v>
      </c>
      <c r="K23" s="18">
        <f t="shared" si="4"/>
        <v>0</v>
      </c>
      <c r="L23" s="30" t="str">
        <f t="shared" si="5"/>
        <v>ОПУ_4У_Плакат_В110_Алексеевскаяput a sign</v>
      </c>
      <c r="M23" s="30" t="str">
        <f>VLOOKUP(L23,Выполнение!F:F,1,FALSE)</f>
        <v>ОПУ_4У_Плакат_В110_Алексеевскаяput a sign</v>
      </c>
      <c r="N23" s="30">
        <f t="shared" si="0"/>
        <v>1</v>
      </c>
    </row>
    <row r="24" spans="1:14" ht="30" x14ac:dyDescent="0.25">
      <c r="A24" s="18">
        <v>23</v>
      </c>
      <c r="B24" s="18"/>
      <c r="C24" s="19" t="s">
        <v>65</v>
      </c>
      <c r="D24" s="18" t="s">
        <v>16</v>
      </c>
      <c r="E24" s="18">
        <v>1</v>
      </c>
      <c r="F24" s="23" t="s">
        <v>66</v>
      </c>
      <c r="G24" s="21" t="s">
        <v>13</v>
      </c>
      <c r="H24" s="18">
        <f t="shared" si="1"/>
        <v>1</v>
      </c>
      <c r="I24" s="18">
        <f t="shared" si="2"/>
        <v>0</v>
      </c>
      <c r="J24" s="18">
        <f t="shared" si="3"/>
        <v>0</v>
      </c>
      <c r="K24" s="18">
        <f t="shared" si="4"/>
        <v>0</v>
      </c>
      <c r="L24" s="30" t="str">
        <f t="shared" si="5"/>
        <v>ОПУ_ШРОТ_Автомат_В110_Алексеевскаяswitch value to1</v>
      </c>
      <c r="M24" s="30" t="str">
        <f>VLOOKUP(L24,Выполнение!F:F,1,FALSE)</f>
        <v>ОПУ_ШРОТ_Автомат_В110_Алексеевскаяswitch value to1</v>
      </c>
      <c r="N24" s="30">
        <f t="shared" si="0"/>
        <v>1</v>
      </c>
    </row>
    <row r="25" spans="1:14" ht="60" x14ac:dyDescent="0.25">
      <c r="A25" s="18">
        <v>24</v>
      </c>
      <c r="B25" s="18"/>
      <c r="C25" s="19" t="s">
        <v>67</v>
      </c>
      <c r="D25" s="18" t="s">
        <v>63</v>
      </c>
      <c r="E25" s="18"/>
      <c r="F25" s="20" t="s">
        <v>68</v>
      </c>
      <c r="G25" s="22" t="s">
        <v>14</v>
      </c>
      <c r="H25" s="18">
        <f t="shared" si="1"/>
        <v>0</v>
      </c>
      <c r="I25" s="18">
        <f t="shared" si="2"/>
        <v>0</v>
      </c>
      <c r="J25" s="18">
        <f t="shared" si="3"/>
        <v>1</v>
      </c>
      <c r="K25" s="18">
        <f t="shared" si="4"/>
        <v>0</v>
      </c>
      <c r="L25" s="30" t="str">
        <f t="shared" si="5"/>
        <v>ОПУ_ШРОТ_Плакат_В110_Алексеевскаяput a sign</v>
      </c>
      <c r="M25" s="30" t="str">
        <f>VLOOKUP(L25,Выполнение!F:F,1,FALSE)</f>
        <v>ОПУ_ШРОТ_Плакат_В110_Алексеевскаяput a sign</v>
      </c>
      <c r="N25" s="30">
        <f t="shared" si="0"/>
        <v>1</v>
      </c>
    </row>
    <row r="26" spans="1:14" ht="30" x14ac:dyDescent="0.25">
      <c r="A26" s="18">
        <v>25</v>
      </c>
      <c r="B26" s="18"/>
      <c r="C26" s="19" t="s">
        <v>69</v>
      </c>
      <c r="D26" s="18" t="s">
        <v>18</v>
      </c>
      <c r="E26" s="18">
        <v>1</v>
      </c>
      <c r="F26" s="20" t="s">
        <v>70</v>
      </c>
      <c r="G26" s="26" t="s">
        <v>71</v>
      </c>
      <c r="H26" s="18">
        <f t="shared" si="1"/>
        <v>0</v>
      </c>
      <c r="I26" s="18">
        <f t="shared" si="2"/>
        <v>0</v>
      </c>
      <c r="J26" s="18">
        <f t="shared" si="3"/>
        <v>0</v>
      </c>
      <c r="K26" s="18">
        <f t="shared" si="4"/>
        <v>1</v>
      </c>
      <c r="L26" s="30" t="str">
        <f t="shared" si="5"/>
        <v>ОПУ_ШРОТ_Автомат_СВ110change value to1</v>
      </c>
      <c r="M26" s="30" t="str">
        <f>VLOOKUP(L26,Выполнение!F:F,1,FALSE)</f>
        <v>ОПУ_ШРОТ_Автомат_СВ110change value to1</v>
      </c>
      <c r="N26" s="30">
        <f t="shared" si="0"/>
        <v>1</v>
      </c>
    </row>
    <row r="27" spans="1:14" ht="30" x14ac:dyDescent="0.25">
      <c r="A27" s="18">
        <v>26</v>
      </c>
      <c r="B27" s="18"/>
      <c r="C27" s="19" t="s">
        <v>72</v>
      </c>
      <c r="D27" s="18" t="s">
        <v>16</v>
      </c>
      <c r="E27" s="18">
        <v>2</v>
      </c>
      <c r="F27" s="20" t="s">
        <v>73</v>
      </c>
      <c r="G27" s="21" t="s">
        <v>13</v>
      </c>
      <c r="H27" s="18">
        <f t="shared" si="1"/>
        <v>1</v>
      </c>
      <c r="I27" s="18">
        <f t="shared" si="2"/>
        <v>0</v>
      </c>
      <c r="J27" s="18">
        <f t="shared" si="3"/>
        <v>0</v>
      </c>
      <c r="K27" s="18">
        <f t="shared" si="4"/>
        <v>0</v>
      </c>
      <c r="L27" s="30" t="str">
        <f t="shared" si="5"/>
        <v>ОПУ_3У_Ключ_СВ110switch value to2</v>
      </c>
      <c r="M27" s="30" t="str">
        <f>VLOOKUP(L27,Выполнение!F:F,1,FALSE)</f>
        <v>ОПУ_3У_Ключ_СВ110switch value to2</v>
      </c>
      <c r="N27" s="30">
        <f t="shared" si="0"/>
        <v>1</v>
      </c>
    </row>
    <row r="28" spans="1:14" ht="30" x14ac:dyDescent="0.25">
      <c r="A28" s="18">
        <v>27</v>
      </c>
      <c r="B28" s="18"/>
      <c r="C28" s="19" t="s">
        <v>74</v>
      </c>
      <c r="D28" s="18" t="s">
        <v>18</v>
      </c>
      <c r="E28" s="18">
        <v>1</v>
      </c>
      <c r="F28" s="20" t="s">
        <v>75</v>
      </c>
      <c r="G28" s="25" t="s">
        <v>31</v>
      </c>
      <c r="H28" s="18">
        <f t="shared" si="1"/>
        <v>0</v>
      </c>
      <c r="I28" s="18">
        <f t="shared" si="2"/>
        <v>1</v>
      </c>
      <c r="J28" s="18">
        <f t="shared" si="3"/>
        <v>0</v>
      </c>
      <c r="K28" s="18">
        <f t="shared" si="4"/>
        <v>0</v>
      </c>
      <c r="L28" s="30" t="str">
        <f t="shared" si="5"/>
        <v>ОПУ_3У_СВ110_КраснаяСигнальнаяЛампаchange value to1</v>
      </c>
      <c r="M28" s="30" t="str">
        <f>VLOOKUP(L28,Выполнение!F:F,1,FALSE)</f>
        <v>ОПУ_3У_СВ110_КраснаяСигнальнаяЛампаchange value to1</v>
      </c>
      <c r="N28" s="30">
        <f t="shared" si="0"/>
        <v>1</v>
      </c>
    </row>
    <row r="29" spans="1:14" ht="90" x14ac:dyDescent="0.25">
      <c r="A29" s="18">
        <v>28</v>
      </c>
      <c r="B29" s="18"/>
      <c r="C29" s="19" t="s">
        <v>29</v>
      </c>
      <c r="D29" s="18" t="s">
        <v>18</v>
      </c>
      <c r="E29" s="18">
        <v>2</v>
      </c>
      <c r="F29" s="20" t="s">
        <v>76</v>
      </c>
      <c r="G29" s="25" t="s">
        <v>31</v>
      </c>
      <c r="H29" s="18">
        <f t="shared" si="1"/>
        <v>0</v>
      </c>
      <c r="I29" s="18">
        <f t="shared" si="2"/>
        <v>1</v>
      </c>
      <c r="J29" s="18">
        <f t="shared" si="3"/>
        <v>0</v>
      </c>
      <c r="K29" s="18">
        <f t="shared" si="4"/>
        <v>0</v>
      </c>
      <c r="L29" s="30" t="str">
        <f t="shared" si="5"/>
        <v>ОПУ_1У_Киловольтметр_ТН1change value to2</v>
      </c>
      <c r="M29" s="30" t="str">
        <f>VLOOKUP(L29,Выполнение!F:F,1,FALSE)</f>
        <v>ОПУ_1У_Киловольтметр_ТН1change value to2</v>
      </c>
      <c r="N29" s="30">
        <f t="shared" si="0"/>
        <v>1</v>
      </c>
    </row>
    <row r="30" spans="1:14" ht="90" x14ac:dyDescent="0.25">
      <c r="A30" s="18">
        <v>29</v>
      </c>
      <c r="B30" s="18"/>
      <c r="C30" s="19" t="s">
        <v>34</v>
      </c>
      <c r="D30" s="18" t="s">
        <v>18</v>
      </c>
      <c r="E30" s="18">
        <v>2</v>
      </c>
      <c r="F30" s="20" t="s">
        <v>77</v>
      </c>
      <c r="G30" s="25" t="s">
        <v>31</v>
      </c>
      <c r="H30" s="18">
        <f t="shared" si="1"/>
        <v>0</v>
      </c>
      <c r="I30" s="18">
        <f t="shared" si="2"/>
        <v>1</v>
      </c>
      <c r="J30" s="18">
        <f t="shared" si="3"/>
        <v>0</v>
      </c>
      <c r="K30" s="18">
        <f t="shared" si="4"/>
        <v>0</v>
      </c>
      <c r="L30" s="30" t="str">
        <f t="shared" si="5"/>
        <v>ОПУ_5У_ТН-2_Киловольтметрchange value to2</v>
      </c>
      <c r="M30" s="30" t="str">
        <f>VLOOKUP(L30,Выполнение!F:F,1,FALSE)</f>
        <v>ОПУ_5У_ТН-2_Киловольтметрchange value to2</v>
      </c>
      <c r="N30" s="30">
        <f t="shared" si="0"/>
        <v>1</v>
      </c>
    </row>
    <row r="31" spans="1:14" ht="45" x14ac:dyDescent="0.25">
      <c r="A31" s="18">
        <v>30</v>
      </c>
      <c r="B31" s="18"/>
      <c r="C31" s="19" t="s">
        <v>69</v>
      </c>
      <c r="D31" s="18" t="s">
        <v>18</v>
      </c>
      <c r="E31" s="18">
        <v>2</v>
      </c>
      <c r="F31" s="20" t="s">
        <v>78</v>
      </c>
      <c r="G31" s="21" t="s">
        <v>13</v>
      </c>
      <c r="H31" s="18">
        <f t="shared" si="1"/>
        <v>1</v>
      </c>
      <c r="I31" s="18">
        <f t="shared" si="2"/>
        <v>0</v>
      </c>
      <c r="J31" s="18">
        <f t="shared" si="3"/>
        <v>0</v>
      </c>
      <c r="K31" s="18">
        <f t="shared" si="4"/>
        <v>0</v>
      </c>
      <c r="L31" s="30" t="str">
        <f t="shared" si="5"/>
        <v>ОПУ_ШРОТ_Автомат_СВ110change value to2</v>
      </c>
      <c r="M31" s="30" t="str">
        <f>VLOOKUP(L31,Выполнение!F:F,1,FALSE)</f>
        <v>ОПУ_ШРОТ_Автомат_СВ110change value to2</v>
      </c>
      <c r="N31" s="30">
        <f t="shared" si="0"/>
        <v>1</v>
      </c>
    </row>
    <row r="32" spans="1:14" ht="60" x14ac:dyDescent="0.25">
      <c r="A32" s="18">
        <v>31</v>
      </c>
      <c r="B32" s="18"/>
      <c r="C32" s="19" t="s">
        <v>79</v>
      </c>
      <c r="D32" s="18" t="s">
        <v>63</v>
      </c>
      <c r="E32" s="18"/>
      <c r="F32" s="20" t="s">
        <v>80</v>
      </c>
      <c r="G32" s="22" t="s">
        <v>14</v>
      </c>
      <c r="H32" s="18">
        <f t="shared" si="1"/>
        <v>0</v>
      </c>
      <c r="I32" s="18">
        <f t="shared" si="2"/>
        <v>0</v>
      </c>
      <c r="J32" s="18">
        <f t="shared" si="3"/>
        <v>1</v>
      </c>
      <c r="K32" s="18">
        <f t="shared" si="4"/>
        <v>0</v>
      </c>
      <c r="L32" s="30" t="str">
        <f t="shared" si="5"/>
        <v>ОПУ_ШРОТ_Плакат_СВ110put a sign</v>
      </c>
      <c r="M32" s="30" t="str">
        <f>VLOOKUP(L32,Выполнение!F:F,1,FALSE)</f>
        <v>ОПУ_ШРОТ_Плакат_СВ110put a sign</v>
      </c>
      <c r="N32" s="30">
        <f t="shared" si="0"/>
        <v>1</v>
      </c>
    </row>
    <row r="33" spans="1:14" ht="30" x14ac:dyDescent="0.25">
      <c r="A33" s="18">
        <v>32</v>
      </c>
      <c r="B33" s="18"/>
      <c r="C33" s="19" t="s">
        <v>81</v>
      </c>
      <c r="D33" s="18" t="s">
        <v>15</v>
      </c>
      <c r="E33" s="18"/>
      <c r="F33" s="20" t="s">
        <v>82</v>
      </c>
      <c r="G33" s="25" t="s">
        <v>31</v>
      </c>
      <c r="H33" s="18">
        <f t="shared" si="1"/>
        <v>0</v>
      </c>
      <c r="I33" s="18">
        <f t="shared" si="2"/>
        <v>1</v>
      </c>
      <c r="J33" s="18">
        <f t="shared" si="3"/>
        <v>0</v>
      </c>
      <c r="K33" s="18">
        <f t="shared" si="4"/>
        <v>0</v>
      </c>
      <c r="L33" s="30" t="str">
        <f t="shared" si="5"/>
        <v>ОРУ110_СВ110default_activate</v>
      </c>
      <c r="M33" s="30" t="str">
        <f>VLOOKUP(L33,Выполнение!F:F,1,FALSE)</f>
        <v>ОРУ110_СВ110default_activate</v>
      </c>
      <c r="N33" s="30">
        <f t="shared" si="0"/>
        <v>1</v>
      </c>
    </row>
    <row r="34" spans="1:14" ht="30" x14ac:dyDescent="0.25">
      <c r="A34" s="18">
        <v>33</v>
      </c>
      <c r="B34" s="18"/>
      <c r="C34" s="19" t="s">
        <v>83</v>
      </c>
      <c r="D34" s="18" t="s">
        <v>18</v>
      </c>
      <c r="E34" s="18">
        <v>1</v>
      </c>
      <c r="F34" s="20" t="s">
        <v>84</v>
      </c>
      <c r="G34" s="25" t="s">
        <v>31</v>
      </c>
      <c r="H34" s="18">
        <f t="shared" si="1"/>
        <v>0</v>
      </c>
      <c r="I34" s="18">
        <f t="shared" si="2"/>
        <v>1</v>
      </c>
      <c r="J34" s="18">
        <f t="shared" si="3"/>
        <v>0</v>
      </c>
      <c r="K34" s="18">
        <f t="shared" si="4"/>
        <v>0</v>
      </c>
      <c r="L34" s="30" t="str">
        <f t="shared" si="5"/>
        <v>РУ6_18_Указатель_В6Т2change value to1</v>
      </c>
      <c r="M34" s="30" t="str">
        <f>VLOOKUP(L34,Выполнение!F:F,1,FALSE)</f>
        <v>РУ6_18_Указатель_В6Т2change value to1</v>
      </c>
      <c r="N34" s="30">
        <f t="shared" si="0"/>
        <v>1</v>
      </c>
    </row>
    <row r="35" spans="1:14" ht="30" x14ac:dyDescent="0.25">
      <c r="A35" s="18">
        <v>34</v>
      </c>
      <c r="B35" s="18"/>
      <c r="C35" s="19" t="s">
        <v>85</v>
      </c>
      <c r="D35" s="18" t="s">
        <v>16</v>
      </c>
      <c r="E35" s="18">
        <v>2</v>
      </c>
      <c r="F35" s="20" t="s">
        <v>86</v>
      </c>
      <c r="G35" s="26" t="s">
        <v>71</v>
      </c>
      <c r="H35" s="18">
        <f t="shared" si="1"/>
        <v>0</v>
      </c>
      <c r="I35" s="18">
        <f t="shared" si="2"/>
        <v>0</v>
      </c>
      <c r="J35" s="18">
        <f t="shared" si="3"/>
        <v>0</v>
      </c>
      <c r="K35" s="18">
        <f t="shared" si="4"/>
        <v>1</v>
      </c>
      <c r="L35" s="30" t="str">
        <f t="shared" si="5"/>
        <v>РУ6_18_Автомат_В6Т2switch value to2</v>
      </c>
      <c r="M35" s="30" t="str">
        <f>VLOOKUP(L35,Выполнение!F:F,1,FALSE)</f>
        <v>РУ6_18_Автомат_В6Т2switch value to2</v>
      </c>
      <c r="N35" s="30">
        <f t="shared" si="0"/>
        <v>1</v>
      </c>
    </row>
    <row r="36" spans="1:14" ht="30" x14ac:dyDescent="0.25">
      <c r="A36" s="18">
        <v>35</v>
      </c>
      <c r="B36" s="18"/>
      <c r="C36" s="19" t="s">
        <v>24</v>
      </c>
      <c r="D36" s="18" t="s">
        <v>21</v>
      </c>
      <c r="E36" s="18"/>
      <c r="F36" s="20" t="s">
        <v>87</v>
      </c>
      <c r="G36" s="22" t="s">
        <v>14</v>
      </c>
      <c r="H36" s="18">
        <f t="shared" si="1"/>
        <v>0</v>
      </c>
      <c r="I36" s="18">
        <f t="shared" si="2"/>
        <v>0</v>
      </c>
      <c r="J36" s="18">
        <f t="shared" si="3"/>
        <v>1</v>
      </c>
      <c r="K36" s="18">
        <f t="shared" si="4"/>
        <v>0</v>
      </c>
      <c r="L36" s="30" t="str">
        <f t="shared" si="5"/>
        <v>РУ6_Дверьdoor interaction</v>
      </c>
      <c r="M36" s="30" t="str">
        <f>VLOOKUP(L36,Выполнение!F:F,1,FALSE)</f>
        <v>РУ6_Дверьdoor interaction</v>
      </c>
      <c r="N36" s="30">
        <f t="shared" si="0"/>
        <v>1</v>
      </c>
    </row>
    <row r="37" spans="1:14" ht="30" x14ac:dyDescent="0.25">
      <c r="A37" s="18">
        <v>36</v>
      </c>
      <c r="B37" s="18"/>
      <c r="C37" s="19" t="s">
        <v>88</v>
      </c>
      <c r="D37" s="18" t="s">
        <v>18</v>
      </c>
      <c r="E37" s="18">
        <v>1</v>
      </c>
      <c r="F37" s="20" t="s">
        <v>89</v>
      </c>
      <c r="G37" s="25" t="s">
        <v>31</v>
      </c>
      <c r="H37" s="18">
        <f t="shared" si="1"/>
        <v>0</v>
      </c>
      <c r="I37" s="18">
        <f t="shared" si="2"/>
        <v>1</v>
      </c>
      <c r="J37" s="18">
        <f t="shared" si="3"/>
        <v>0</v>
      </c>
      <c r="K37" s="18">
        <f t="shared" si="4"/>
        <v>0</v>
      </c>
      <c r="L37" s="30" t="str">
        <f t="shared" si="5"/>
        <v>ОПУ_2У_6кВ_Т1change value to1</v>
      </c>
      <c r="M37" s="30" t="str">
        <f>VLOOKUP(L37,Выполнение!F:F,1,FALSE)</f>
        <v>ОПУ_2У_6кВ_Т1change value to1</v>
      </c>
      <c r="N37" s="30">
        <f t="shared" si="0"/>
        <v>1</v>
      </c>
    </row>
    <row r="38" spans="1:14" ht="30" x14ac:dyDescent="0.25">
      <c r="A38" s="18">
        <v>37</v>
      </c>
      <c r="B38" s="18"/>
      <c r="C38" s="19" t="s">
        <v>90</v>
      </c>
      <c r="D38" s="18" t="s">
        <v>18</v>
      </c>
      <c r="E38" s="18">
        <v>1</v>
      </c>
      <c r="F38" s="20" t="s">
        <v>91</v>
      </c>
      <c r="G38" s="25" t="s">
        <v>31</v>
      </c>
      <c r="H38" s="18">
        <f t="shared" si="1"/>
        <v>0</v>
      </c>
      <c r="I38" s="18">
        <f t="shared" si="2"/>
        <v>1</v>
      </c>
      <c r="J38" s="18">
        <f t="shared" si="3"/>
        <v>0</v>
      </c>
      <c r="K38" s="18">
        <f t="shared" si="4"/>
        <v>0</v>
      </c>
      <c r="L38" s="30" t="str">
        <f t="shared" si="5"/>
        <v>ОПУ_3У_Амперметр_СВ6change value to1</v>
      </c>
      <c r="M38" s="30" t="str">
        <f>VLOOKUP(L38,Выполнение!F:F,1,FALSE)</f>
        <v>ОПУ_3У_Амперметр_СВ6change value to1</v>
      </c>
      <c r="N38" s="30">
        <f t="shared" si="0"/>
        <v>1</v>
      </c>
    </row>
    <row r="39" spans="1:14" ht="30" x14ac:dyDescent="0.25">
      <c r="A39" s="18">
        <v>38</v>
      </c>
      <c r="B39" s="18"/>
      <c r="C39" s="19" t="s">
        <v>92</v>
      </c>
      <c r="D39" s="18" t="s">
        <v>15</v>
      </c>
      <c r="E39" s="18"/>
      <c r="F39" s="20" t="s">
        <v>93</v>
      </c>
      <c r="G39" s="25" t="s">
        <v>31</v>
      </c>
      <c r="H39" s="18">
        <f t="shared" si="1"/>
        <v>0</v>
      </c>
      <c r="I39" s="18">
        <f t="shared" si="2"/>
        <v>1</v>
      </c>
      <c r="J39" s="18">
        <f t="shared" si="3"/>
        <v>0</v>
      </c>
      <c r="K39" s="18">
        <f t="shared" si="4"/>
        <v>0</v>
      </c>
      <c r="L39" s="30" t="str">
        <f t="shared" si="5"/>
        <v>ОПУ_3У_АВР_6кВdefault_activate</v>
      </c>
      <c r="M39" s="30" t="str">
        <f>VLOOKUP(L39,Выполнение!F:F,1,FALSE)</f>
        <v>ОПУ_3У_АВР_6кВdefault_activate</v>
      </c>
      <c r="N39" s="30">
        <f t="shared" si="0"/>
        <v>1</v>
      </c>
    </row>
    <row r="40" spans="1:14" ht="30" x14ac:dyDescent="0.25">
      <c r="A40" s="18">
        <v>39</v>
      </c>
      <c r="B40" s="18"/>
      <c r="C40" s="19" t="s">
        <v>94</v>
      </c>
      <c r="D40" s="18" t="s">
        <v>16</v>
      </c>
      <c r="E40" s="18">
        <v>2</v>
      </c>
      <c r="F40" s="27" t="s">
        <v>95</v>
      </c>
      <c r="G40" s="26" t="s">
        <v>71</v>
      </c>
      <c r="H40" s="18">
        <f t="shared" si="1"/>
        <v>0</v>
      </c>
      <c r="I40" s="18">
        <f t="shared" si="2"/>
        <v>0</v>
      </c>
      <c r="J40" s="18">
        <f t="shared" si="3"/>
        <v>0</v>
      </c>
      <c r="K40" s="18">
        <f t="shared" si="4"/>
        <v>1</v>
      </c>
      <c r="L40" s="30" t="str">
        <f t="shared" si="5"/>
        <v>ОПУ_4У_Ключ_В6Т2switch value to2</v>
      </c>
      <c r="M40" s="30" t="str">
        <f>VLOOKUP(L40,Выполнение!F:F,1,FALSE)</f>
        <v>ОПУ_4У_Ключ_В6Т2switch value to2</v>
      </c>
      <c r="N40" s="30">
        <f t="shared" si="0"/>
        <v>1</v>
      </c>
    </row>
    <row r="41" spans="1:14" ht="30" x14ac:dyDescent="0.25">
      <c r="A41" s="18">
        <v>40</v>
      </c>
      <c r="B41" s="18"/>
      <c r="C41" s="19" t="s">
        <v>96</v>
      </c>
      <c r="D41" s="18" t="s">
        <v>18</v>
      </c>
      <c r="E41" s="18">
        <v>1</v>
      </c>
      <c r="F41" s="27" t="s">
        <v>97</v>
      </c>
      <c r="G41" s="25" t="s">
        <v>31</v>
      </c>
      <c r="H41" s="18">
        <f t="shared" si="1"/>
        <v>0</v>
      </c>
      <c r="I41" s="18">
        <f t="shared" si="2"/>
        <v>1</v>
      </c>
      <c r="J41" s="18">
        <f t="shared" si="3"/>
        <v>0</v>
      </c>
      <c r="K41" s="18">
        <f t="shared" si="4"/>
        <v>0</v>
      </c>
      <c r="L41" s="30" t="str">
        <f t="shared" si="5"/>
        <v>ОПУ_4У_В6Т2_КраснаяСигнальнаяЛампаchange value to1</v>
      </c>
      <c r="M41" s="30" t="str">
        <f>VLOOKUP(L41,Выполнение!F:F,1,FALSE)</f>
        <v>ОПУ_4У_В6Т2_КраснаяСигнальнаяЛампаchange value to1</v>
      </c>
      <c r="N41" s="30">
        <f t="shared" si="0"/>
        <v>1</v>
      </c>
    </row>
    <row r="42" spans="1:14" ht="30" x14ac:dyDescent="0.25">
      <c r="A42" s="18">
        <v>41</v>
      </c>
      <c r="B42" s="18"/>
      <c r="C42" s="19" t="s">
        <v>98</v>
      </c>
      <c r="D42" s="18" t="s">
        <v>18</v>
      </c>
      <c r="E42" s="18">
        <v>1</v>
      </c>
      <c r="F42" s="20" t="s">
        <v>99</v>
      </c>
      <c r="G42" s="25" t="s">
        <v>31</v>
      </c>
      <c r="H42" s="18">
        <f t="shared" si="1"/>
        <v>0</v>
      </c>
      <c r="I42" s="18">
        <f t="shared" si="2"/>
        <v>1</v>
      </c>
      <c r="J42" s="18">
        <f t="shared" si="3"/>
        <v>0</v>
      </c>
      <c r="K42" s="18">
        <f t="shared" si="4"/>
        <v>0</v>
      </c>
      <c r="L42" s="30" t="str">
        <f t="shared" si="5"/>
        <v>ОПУ_4У_В6Т2_Амперметрchange value to1</v>
      </c>
      <c r="M42" s="30" t="str">
        <f>VLOOKUP(L42,Выполнение!F:F,1,FALSE)</f>
        <v>ОПУ_4У_В6Т2_Амперметрchange value to1</v>
      </c>
      <c r="N42" s="30">
        <f t="shared" si="0"/>
        <v>1</v>
      </c>
    </row>
    <row r="43" spans="1:14" ht="30" x14ac:dyDescent="0.25">
      <c r="A43" s="18">
        <v>42</v>
      </c>
      <c r="B43" s="18"/>
      <c r="C43" s="19" t="s">
        <v>90</v>
      </c>
      <c r="D43" s="18" t="s">
        <v>18</v>
      </c>
      <c r="E43" s="18">
        <v>2</v>
      </c>
      <c r="F43" s="20" t="s">
        <v>125</v>
      </c>
      <c r="G43" s="25" t="s">
        <v>31</v>
      </c>
      <c r="H43" s="18">
        <f t="shared" si="1"/>
        <v>0</v>
      </c>
      <c r="I43" s="18">
        <f t="shared" si="2"/>
        <v>1</v>
      </c>
      <c r="J43" s="18">
        <f t="shared" si="3"/>
        <v>0</v>
      </c>
      <c r="K43" s="18">
        <f t="shared" si="4"/>
        <v>0</v>
      </c>
      <c r="L43" s="30" t="str">
        <f t="shared" si="5"/>
        <v>ОПУ_3У_Амперметр_СВ6change value to2</v>
      </c>
      <c r="M43" s="30" t="str">
        <f>VLOOKUP(L43,Выполнение!F:F,1,FALSE)</f>
        <v>ОПУ_3У_Амперметр_СВ6change value to2</v>
      </c>
      <c r="N43" s="30">
        <f t="shared" si="0"/>
        <v>1</v>
      </c>
    </row>
    <row r="44" spans="1:14" x14ac:dyDescent="0.25">
      <c r="A44" s="18">
        <v>43</v>
      </c>
      <c r="B44" s="18"/>
      <c r="C44" s="19" t="s">
        <v>100</v>
      </c>
      <c r="D44" s="18" t="s">
        <v>16</v>
      </c>
      <c r="E44" s="18">
        <v>1</v>
      </c>
      <c r="F44" s="20" t="s">
        <v>101</v>
      </c>
      <c r="G44" s="26" t="s">
        <v>71</v>
      </c>
      <c r="H44" s="18">
        <f t="shared" si="1"/>
        <v>0</v>
      </c>
      <c r="I44" s="18">
        <f t="shared" si="2"/>
        <v>0</v>
      </c>
      <c r="J44" s="18">
        <f t="shared" si="3"/>
        <v>0</v>
      </c>
      <c r="K44" s="18">
        <f t="shared" si="4"/>
        <v>1</v>
      </c>
      <c r="L44" s="30" t="str">
        <f t="shared" si="5"/>
        <v>ОПУ_3У_Ключ_СВ6switch value to1</v>
      </c>
      <c r="M44" s="30" t="str">
        <f>VLOOKUP(L44,Выполнение!F:F,1,FALSE)</f>
        <v>ОПУ_3У_Ключ_СВ6switch value to1</v>
      </c>
      <c r="N44" s="30">
        <f t="shared" si="0"/>
        <v>1</v>
      </c>
    </row>
    <row r="45" spans="1:14" ht="45" x14ac:dyDescent="0.25">
      <c r="A45" s="18">
        <v>44</v>
      </c>
      <c r="B45" s="18"/>
      <c r="C45" s="19" t="s">
        <v>102</v>
      </c>
      <c r="D45" s="18" t="s">
        <v>63</v>
      </c>
      <c r="E45" s="18"/>
      <c r="F45" s="23" t="s">
        <v>103</v>
      </c>
      <c r="G45" s="22" t="s">
        <v>14</v>
      </c>
      <c r="H45" s="18">
        <f t="shared" si="1"/>
        <v>0</v>
      </c>
      <c r="I45" s="18">
        <f t="shared" si="2"/>
        <v>0</v>
      </c>
      <c r="J45" s="18">
        <f t="shared" si="3"/>
        <v>1</v>
      </c>
      <c r="K45" s="18">
        <f t="shared" si="4"/>
        <v>0</v>
      </c>
      <c r="L45" s="30" t="str">
        <f t="shared" si="5"/>
        <v>ОПУ_3У_Плакат_СВ6put a sign</v>
      </c>
      <c r="M45" s="30" t="str">
        <f>VLOOKUP(L45,Выполнение!F:F,1,FALSE)</f>
        <v>ОПУ_3У_Плакат_СВ6put a sign</v>
      </c>
      <c r="N45" s="30">
        <f t="shared" si="0"/>
        <v>1</v>
      </c>
    </row>
    <row r="46" spans="1:14" ht="45" x14ac:dyDescent="0.25">
      <c r="A46" s="18">
        <v>45</v>
      </c>
      <c r="B46" s="18"/>
      <c r="C46" s="19" t="s">
        <v>104</v>
      </c>
      <c r="D46" s="18" t="s">
        <v>18</v>
      </c>
      <c r="E46" s="18">
        <v>1</v>
      </c>
      <c r="F46" s="20" t="s">
        <v>105</v>
      </c>
      <c r="G46" s="25" t="s">
        <v>31</v>
      </c>
      <c r="H46" s="18">
        <f t="shared" si="1"/>
        <v>0</v>
      </c>
      <c r="I46" s="18">
        <f t="shared" si="2"/>
        <v>1</v>
      </c>
      <c r="J46" s="18">
        <f t="shared" si="3"/>
        <v>0</v>
      </c>
      <c r="K46" s="18">
        <f t="shared" si="4"/>
        <v>0</v>
      </c>
      <c r="L46" s="30" t="str">
        <f t="shared" si="5"/>
        <v>ОПУ_3У_Киловольтметрchange value to1</v>
      </c>
      <c r="M46" s="30" t="str">
        <f>VLOOKUP(L46,Выполнение!F:F,1,FALSE)</f>
        <v>ОПУ_3У_Киловольтметрchange value to1</v>
      </c>
      <c r="N46" s="30">
        <f t="shared" si="0"/>
        <v>1</v>
      </c>
    </row>
    <row r="47" spans="1:14" ht="60" x14ac:dyDescent="0.25">
      <c r="A47" s="18">
        <v>46</v>
      </c>
      <c r="B47" s="18"/>
      <c r="C47" s="19" t="s">
        <v>106</v>
      </c>
      <c r="D47" s="18" t="s">
        <v>18</v>
      </c>
      <c r="E47" s="18">
        <v>1</v>
      </c>
      <c r="F47" s="20" t="s">
        <v>107</v>
      </c>
      <c r="G47" s="21" t="s">
        <v>13</v>
      </c>
      <c r="H47" s="18">
        <f t="shared" si="1"/>
        <v>1</v>
      </c>
      <c r="I47" s="18">
        <f t="shared" si="2"/>
        <v>0</v>
      </c>
      <c r="J47" s="18">
        <f t="shared" si="3"/>
        <v>0</v>
      </c>
      <c r="K47" s="18">
        <f t="shared" si="4"/>
        <v>0</v>
      </c>
      <c r="L47" s="30" t="str">
        <f t="shared" si="5"/>
        <v>ОПУ_4У_Ключ_РПНТ2change value to1</v>
      </c>
      <c r="M47" s="30" t="str">
        <f>VLOOKUP(L47,Выполнение!F:F,1,FALSE)</f>
        <v>ОПУ_4У_Ключ_РПНТ2change value to1</v>
      </c>
      <c r="N47" s="30">
        <f t="shared" si="0"/>
        <v>1</v>
      </c>
    </row>
    <row r="48" spans="1:14" ht="45" x14ac:dyDescent="0.25">
      <c r="A48" s="18">
        <v>47</v>
      </c>
      <c r="B48" s="18"/>
      <c r="C48" s="19" t="s">
        <v>104</v>
      </c>
      <c r="D48" s="18" t="s">
        <v>18</v>
      </c>
      <c r="E48" s="18">
        <v>2</v>
      </c>
      <c r="F48" s="20" t="s">
        <v>108</v>
      </c>
      <c r="G48" s="25" t="s">
        <v>31</v>
      </c>
      <c r="H48" s="18">
        <f t="shared" si="1"/>
        <v>0</v>
      </c>
      <c r="I48" s="18">
        <f t="shared" si="2"/>
        <v>1</v>
      </c>
      <c r="J48" s="18">
        <f t="shared" si="3"/>
        <v>0</v>
      </c>
      <c r="K48" s="18">
        <f t="shared" si="4"/>
        <v>0</v>
      </c>
      <c r="L48" s="30" t="str">
        <f t="shared" si="5"/>
        <v>ОПУ_3У_Киловольтметрchange value to2</v>
      </c>
      <c r="M48" s="30" t="str">
        <f>VLOOKUP(L48,Выполнение!F:F,1,FALSE)</f>
        <v>ОПУ_3У_Киловольтметрchange value to2</v>
      </c>
      <c r="N48" s="30">
        <f t="shared" si="0"/>
        <v>1</v>
      </c>
    </row>
    <row r="49" spans="1:14" ht="30" x14ac:dyDescent="0.25">
      <c r="A49" s="18">
        <v>48</v>
      </c>
      <c r="B49" s="18"/>
      <c r="C49" s="19" t="s">
        <v>109</v>
      </c>
      <c r="D49" s="18" t="s">
        <v>16</v>
      </c>
      <c r="E49" s="18">
        <v>1</v>
      </c>
      <c r="F49" s="20" t="s">
        <v>110</v>
      </c>
      <c r="G49" s="21" t="s">
        <v>13</v>
      </c>
      <c r="H49" s="18">
        <f t="shared" si="1"/>
        <v>1</v>
      </c>
      <c r="I49" s="18">
        <f t="shared" si="2"/>
        <v>0</v>
      </c>
      <c r="J49" s="18">
        <f t="shared" si="3"/>
        <v>0</v>
      </c>
      <c r="K49" s="18">
        <f t="shared" si="4"/>
        <v>0</v>
      </c>
      <c r="L49" s="30" t="str">
        <f t="shared" si="5"/>
        <v>РУ6_яч11_Автомат_СВ6switch value to1</v>
      </c>
      <c r="M49" s="30" t="str">
        <f>VLOOKUP(L49,Выполнение!F:F,1,FALSE)</f>
        <v>РУ6_яч11_Автомат_СВ6switch value to1</v>
      </c>
      <c r="N49" s="30">
        <f t="shared" si="0"/>
        <v>1</v>
      </c>
    </row>
    <row r="50" spans="1:14" ht="45" x14ac:dyDescent="0.25">
      <c r="A50" s="18">
        <v>49</v>
      </c>
      <c r="B50" s="18"/>
      <c r="C50" s="19" t="s">
        <v>111</v>
      </c>
      <c r="D50" s="18" t="s">
        <v>63</v>
      </c>
      <c r="E50" s="18"/>
      <c r="F50" s="20" t="s">
        <v>112</v>
      </c>
      <c r="G50" s="22" t="s">
        <v>14</v>
      </c>
      <c r="H50" s="18">
        <f t="shared" si="1"/>
        <v>0</v>
      </c>
      <c r="I50" s="18">
        <f t="shared" si="2"/>
        <v>0</v>
      </c>
      <c r="J50" s="18">
        <f t="shared" si="3"/>
        <v>1</v>
      </c>
      <c r="K50" s="18">
        <f t="shared" si="4"/>
        <v>0</v>
      </c>
      <c r="L50" s="30" t="str">
        <f t="shared" si="5"/>
        <v>РУ6_яч11_Плакат_СВ6put a sign</v>
      </c>
      <c r="M50" s="30" t="str">
        <f>VLOOKUP(L50,Выполнение!F:F,1,FALSE)</f>
        <v>РУ6_яч11_Плакат_СВ6put a sign</v>
      </c>
      <c r="N50" s="30">
        <f t="shared" si="0"/>
        <v>1</v>
      </c>
    </row>
    <row r="51" spans="1:14" ht="30" x14ac:dyDescent="0.25">
      <c r="A51" s="18">
        <v>50</v>
      </c>
      <c r="B51" s="18"/>
      <c r="C51" s="19" t="s">
        <v>22</v>
      </c>
      <c r="D51" s="18" t="s">
        <v>19</v>
      </c>
      <c r="E51" s="18">
        <v>3</v>
      </c>
      <c r="F51" s="20" t="s">
        <v>12</v>
      </c>
      <c r="G51" s="22" t="s">
        <v>14</v>
      </c>
      <c r="H51" s="18">
        <f>IF($G51=$H$1,IF($N51=1,1,-1),0)</f>
        <v>0</v>
      </c>
      <c r="I51" s="18">
        <f>IF($G51=$I$1,IF($N51=1,1,-1),0)</f>
        <v>0</v>
      </c>
      <c r="J51" s="18">
        <f>IF($G51=$J$1,IF($N51=1,1,-1),0)</f>
        <v>1</v>
      </c>
      <c r="K51" s="18">
        <f>IF($G51=$K$1,IF($N51=1,1,-1),0)</f>
        <v>0</v>
      </c>
      <c r="L51" s="30" t="str">
        <f>C51&amp;D51&amp;E51</f>
        <v>ОПУ_Перчатки_Проверитьсheck integrity3</v>
      </c>
      <c r="M51" s="30" t="str">
        <f>VLOOKUP(L51,Выполнение!F:F,1,FALSE)</f>
        <v>ОПУ_Перчатки_Проверитьсheck integrity3</v>
      </c>
      <c r="N51" s="30">
        <f t="shared" si="0"/>
        <v>1</v>
      </c>
    </row>
    <row r="52" spans="1:14" x14ac:dyDescent="0.25">
      <c r="A52" s="18">
        <v>51</v>
      </c>
      <c r="B52" s="18"/>
      <c r="C52" s="19" t="s">
        <v>23</v>
      </c>
      <c r="D52" s="18" t="s">
        <v>20</v>
      </c>
      <c r="E52" s="18">
        <v>3</v>
      </c>
      <c r="F52" s="20" t="s">
        <v>41</v>
      </c>
      <c r="G52" s="22" t="s">
        <v>14</v>
      </c>
      <c r="H52" s="18">
        <f t="shared" si="1"/>
        <v>0</v>
      </c>
      <c r="I52" s="18">
        <f t="shared" si="2"/>
        <v>0</v>
      </c>
      <c r="J52" s="18">
        <f t="shared" si="3"/>
        <v>1</v>
      </c>
      <c r="K52" s="18">
        <f t="shared" si="4"/>
        <v>0</v>
      </c>
      <c r="L52" s="30" t="str">
        <f t="shared" ref="L52:L66" si="6">C52&amp;D52&amp;E52</f>
        <v>ОПУ_Перчатки_Надетьput on3</v>
      </c>
      <c r="M52" s="30" t="str">
        <f>VLOOKUP(L52,Выполнение!F:F,1,FALSE)</f>
        <v>ОПУ_Перчатки_Надетьput on3</v>
      </c>
      <c r="N52" s="30">
        <f t="shared" si="0"/>
        <v>1</v>
      </c>
    </row>
    <row r="53" spans="1:14" ht="30" x14ac:dyDescent="0.25">
      <c r="A53" s="18">
        <v>52</v>
      </c>
      <c r="B53" s="18"/>
      <c r="C53" s="19" t="s">
        <v>113</v>
      </c>
      <c r="D53" s="18" t="s">
        <v>114</v>
      </c>
      <c r="E53" s="18"/>
      <c r="F53" s="20" t="s">
        <v>115</v>
      </c>
      <c r="G53" s="21" t="s">
        <v>13</v>
      </c>
      <c r="H53" s="18">
        <f t="shared" si="1"/>
        <v>1</v>
      </c>
      <c r="I53" s="18">
        <f t="shared" si="2"/>
        <v>0</v>
      </c>
      <c r="J53" s="18">
        <f t="shared" si="3"/>
        <v>0</v>
      </c>
      <c r="K53" s="18">
        <f t="shared" si="4"/>
        <v>0</v>
      </c>
      <c r="L53" s="30" t="str">
        <f t="shared" si="6"/>
        <v>РУ6_Ячейка11_Тележкаroll out</v>
      </c>
      <c r="M53" s="30" t="str">
        <f>VLOOKUP(L53,Выполнение!F:F,1,FALSE)</f>
        <v>РУ6_Ячейка11_Тележкаroll out</v>
      </c>
      <c r="N53" s="30">
        <f t="shared" si="0"/>
        <v>1</v>
      </c>
    </row>
    <row r="54" spans="1:14" ht="45" x14ac:dyDescent="0.25">
      <c r="A54" s="18">
        <v>53</v>
      </c>
      <c r="B54" s="18"/>
      <c r="C54" s="19" t="s">
        <v>124</v>
      </c>
      <c r="D54" s="18" t="s">
        <v>63</v>
      </c>
      <c r="E54" s="18"/>
      <c r="F54" s="20" t="s">
        <v>116</v>
      </c>
      <c r="G54" s="22" t="s">
        <v>14</v>
      </c>
      <c r="H54" s="18">
        <f t="shared" si="1"/>
        <v>0</v>
      </c>
      <c r="I54" s="18">
        <f t="shared" si="2"/>
        <v>0</v>
      </c>
      <c r="J54" s="18">
        <f t="shared" si="3"/>
        <v>1</v>
      </c>
      <c r="K54" s="18">
        <f t="shared" si="4"/>
        <v>0</v>
      </c>
      <c r="L54" s="30" t="str">
        <f t="shared" si="6"/>
        <v>РУ6_яч11_Плакат_СВ6_Дверьput a sign</v>
      </c>
      <c r="M54" s="30" t="str">
        <f>VLOOKUP(L54,Выполнение!F:F,1,FALSE)</f>
        <v>РУ6_яч11_Плакат_СВ6_Дверьput a sign</v>
      </c>
      <c r="N54" s="30">
        <f t="shared" si="0"/>
        <v>1</v>
      </c>
    </row>
    <row r="55" spans="1:14" x14ac:dyDescent="0.25">
      <c r="A55" s="18">
        <v>54</v>
      </c>
      <c r="B55" s="18"/>
      <c r="C55" s="19" t="s">
        <v>24</v>
      </c>
      <c r="D55" s="18" t="s">
        <v>21</v>
      </c>
      <c r="E55" s="18"/>
      <c r="F55" s="20" t="s">
        <v>25</v>
      </c>
      <c r="G55" s="22" t="s">
        <v>14</v>
      </c>
      <c r="H55" s="18">
        <f t="shared" si="1"/>
        <v>0</v>
      </c>
      <c r="I55" s="18">
        <f t="shared" si="2"/>
        <v>0</v>
      </c>
      <c r="J55" s="18">
        <f t="shared" si="3"/>
        <v>1</v>
      </c>
      <c r="K55" s="18">
        <f t="shared" si="4"/>
        <v>0</v>
      </c>
      <c r="L55" s="30" t="str">
        <f t="shared" si="6"/>
        <v>РУ6_Дверьdoor interaction</v>
      </c>
      <c r="M55" s="30" t="str">
        <f>VLOOKUP(L55,Выполнение!F:F,1,FALSE)</f>
        <v>РУ6_Дверьdoor interaction</v>
      </c>
      <c r="N55" s="30">
        <f t="shared" si="0"/>
        <v>1</v>
      </c>
    </row>
    <row r="56" spans="1:14" ht="45" x14ac:dyDescent="0.25">
      <c r="A56" s="18">
        <v>55</v>
      </c>
      <c r="B56" s="18"/>
      <c r="C56" s="19" t="s">
        <v>69</v>
      </c>
      <c r="D56" s="18" t="s">
        <v>18</v>
      </c>
      <c r="E56" s="18">
        <v>3</v>
      </c>
      <c r="F56" s="20" t="s">
        <v>117</v>
      </c>
      <c r="G56" s="21" t="s">
        <v>13</v>
      </c>
      <c r="H56" s="18">
        <f t="shared" si="1"/>
        <v>1</v>
      </c>
      <c r="I56" s="18">
        <f t="shared" si="2"/>
        <v>0</v>
      </c>
      <c r="J56" s="18">
        <f t="shared" si="3"/>
        <v>0</v>
      </c>
      <c r="K56" s="18">
        <f t="shared" si="4"/>
        <v>0</v>
      </c>
      <c r="L56" s="30" t="str">
        <f t="shared" si="6"/>
        <v>ОПУ_ШРОТ_Автомат_СВ110change value to3</v>
      </c>
      <c r="M56" s="30" t="str">
        <f>VLOOKUP(L56,Выполнение!F:F,1,FALSE)</f>
        <v>ОПУ_ШРОТ_Автомат_СВ110change value to3</v>
      </c>
      <c r="N56" s="30">
        <f t="shared" si="0"/>
        <v>1</v>
      </c>
    </row>
    <row r="57" spans="1:14" ht="30" x14ac:dyDescent="0.25">
      <c r="A57" s="18">
        <v>56</v>
      </c>
      <c r="B57" s="18"/>
      <c r="C57" s="19" t="s">
        <v>46</v>
      </c>
      <c r="D57" s="18" t="s">
        <v>18</v>
      </c>
      <c r="E57" s="18">
        <v>3</v>
      </c>
      <c r="F57" s="20" t="s">
        <v>47</v>
      </c>
      <c r="G57" s="22" t="s">
        <v>14</v>
      </c>
      <c r="H57" s="18">
        <f t="shared" si="1"/>
        <v>0</v>
      </c>
      <c r="I57" s="18">
        <f t="shared" si="2"/>
        <v>0</v>
      </c>
      <c r="J57" s="18">
        <f t="shared" si="3"/>
        <v>1</v>
      </c>
      <c r="K57" s="18">
        <f t="shared" si="4"/>
        <v>0</v>
      </c>
      <c r="L57" s="30" t="str">
        <f t="shared" si="6"/>
        <v>ОРУ_110_ЗОНТ1change value to3</v>
      </c>
      <c r="M57" s="30" t="str">
        <f>VLOOKUP(L57,Выполнение!F:F,1,FALSE)</f>
        <v>ОРУ_110_ЗОНТ1change value to3</v>
      </c>
      <c r="N57" s="30">
        <f t="shared" si="0"/>
        <v>1</v>
      </c>
    </row>
    <row r="58" spans="1:14" ht="30" x14ac:dyDescent="0.25">
      <c r="A58" s="18">
        <v>57</v>
      </c>
      <c r="B58" s="18"/>
      <c r="C58" s="19" t="s">
        <v>22</v>
      </c>
      <c r="D58" s="18" t="s">
        <v>19</v>
      </c>
      <c r="E58" s="18">
        <v>4</v>
      </c>
      <c r="F58" s="20" t="s">
        <v>40</v>
      </c>
      <c r="G58" s="22" t="s">
        <v>14</v>
      </c>
      <c r="H58" s="18">
        <f t="shared" si="1"/>
        <v>0</v>
      </c>
      <c r="I58" s="18">
        <f t="shared" si="2"/>
        <v>0</v>
      </c>
      <c r="J58" s="18">
        <f t="shared" si="3"/>
        <v>1</v>
      </c>
      <c r="K58" s="18">
        <f t="shared" si="4"/>
        <v>0</v>
      </c>
      <c r="L58" s="30" t="str">
        <f t="shared" si="6"/>
        <v>ОПУ_Перчатки_Проверитьсheck integrity4</v>
      </c>
      <c r="M58" s="30" t="str">
        <f>VLOOKUP(L58,Выполнение!F:F,1,FALSE)</f>
        <v>ОПУ_Перчатки_Проверитьсheck integrity4</v>
      </c>
      <c r="N58" s="30">
        <f t="shared" si="0"/>
        <v>1</v>
      </c>
    </row>
    <row r="59" spans="1:14" x14ac:dyDescent="0.25">
      <c r="A59" s="18">
        <v>58</v>
      </c>
      <c r="B59" s="18"/>
      <c r="C59" s="19" t="s">
        <v>23</v>
      </c>
      <c r="D59" s="18" t="s">
        <v>20</v>
      </c>
      <c r="E59" s="18">
        <v>4</v>
      </c>
      <c r="F59" s="20" t="s">
        <v>118</v>
      </c>
      <c r="G59" s="22" t="s">
        <v>14</v>
      </c>
      <c r="H59" s="18">
        <f t="shared" si="1"/>
        <v>0</v>
      </c>
      <c r="I59" s="18">
        <f t="shared" si="2"/>
        <v>0</v>
      </c>
      <c r="J59" s="18">
        <f t="shared" si="3"/>
        <v>1</v>
      </c>
      <c r="K59" s="18">
        <f t="shared" si="4"/>
        <v>0</v>
      </c>
      <c r="L59" s="30" t="str">
        <f t="shared" si="6"/>
        <v>ОПУ_Перчатки_Надетьput on4</v>
      </c>
      <c r="M59" s="30" t="str">
        <f>VLOOKUP(L59,Выполнение!F:F,1,FALSE)</f>
        <v>ОПУ_Перчатки_Надетьput on4</v>
      </c>
      <c r="N59" s="30">
        <f t="shared" si="0"/>
        <v>1</v>
      </c>
    </row>
    <row r="60" spans="1:14" x14ac:dyDescent="0.25">
      <c r="A60" s="18">
        <v>59</v>
      </c>
      <c r="B60" s="18"/>
      <c r="C60" s="19" t="s">
        <v>48</v>
      </c>
      <c r="D60" s="18" t="s">
        <v>16</v>
      </c>
      <c r="E60" s="18">
        <v>1</v>
      </c>
      <c r="F60" s="20" t="s">
        <v>119</v>
      </c>
      <c r="G60" s="21" t="s">
        <v>13</v>
      </c>
      <c r="H60" s="18">
        <f t="shared" si="1"/>
        <v>1</v>
      </c>
      <c r="I60" s="18">
        <f t="shared" si="2"/>
        <v>0</v>
      </c>
      <c r="J60" s="18">
        <f t="shared" si="3"/>
        <v>0</v>
      </c>
      <c r="K60" s="18">
        <f t="shared" si="4"/>
        <v>0</v>
      </c>
      <c r="L60" s="30" t="str">
        <f t="shared" si="6"/>
        <v>ОРУ_110_ЗОНТ1_Рычагswitch value to1</v>
      </c>
      <c r="M60" s="30" t="str">
        <f>VLOOKUP(L60,Выполнение!F:F,1,FALSE)</f>
        <v>ОРУ_110_ЗОНТ1_Рычагswitch value to1</v>
      </c>
      <c r="N60" s="30">
        <f t="shared" si="0"/>
        <v>1</v>
      </c>
    </row>
    <row r="61" spans="1:14" ht="30" x14ac:dyDescent="0.25">
      <c r="A61" s="18">
        <v>60</v>
      </c>
      <c r="B61" s="18"/>
      <c r="C61" s="19" t="s">
        <v>46</v>
      </c>
      <c r="D61" s="18" t="s">
        <v>18</v>
      </c>
      <c r="E61" s="18">
        <v>4</v>
      </c>
      <c r="F61" s="20" t="s">
        <v>120</v>
      </c>
      <c r="G61" s="25" t="s">
        <v>31</v>
      </c>
      <c r="H61" s="18">
        <f t="shared" si="1"/>
        <v>0</v>
      </c>
      <c r="I61" s="18">
        <f t="shared" si="2"/>
        <v>1</v>
      </c>
      <c r="J61" s="18">
        <f t="shared" si="3"/>
        <v>0</v>
      </c>
      <c r="K61" s="18">
        <f t="shared" si="4"/>
        <v>0</v>
      </c>
      <c r="L61" s="30" t="str">
        <f t="shared" si="6"/>
        <v>ОРУ_110_ЗОНТ1change value to4</v>
      </c>
      <c r="M61" s="30" t="str">
        <f>VLOOKUP(L61,Выполнение!F:F,1,FALSE)</f>
        <v>ОРУ_110_ЗОНТ1change value to4</v>
      </c>
      <c r="N61" s="30">
        <f t="shared" si="0"/>
        <v>1</v>
      </c>
    </row>
    <row r="62" spans="1:14" ht="30" x14ac:dyDescent="0.25">
      <c r="A62" s="18">
        <v>61</v>
      </c>
      <c r="B62" s="18"/>
      <c r="C62" s="19" t="s">
        <v>55</v>
      </c>
      <c r="D62" s="18" t="s">
        <v>18</v>
      </c>
      <c r="E62" s="18">
        <v>3</v>
      </c>
      <c r="F62" s="20" t="s">
        <v>56</v>
      </c>
      <c r="G62" s="22" t="s">
        <v>14</v>
      </c>
      <c r="H62" s="18">
        <f t="shared" si="1"/>
        <v>0</v>
      </c>
      <c r="I62" s="18">
        <f t="shared" si="2"/>
        <v>0</v>
      </c>
      <c r="J62" s="18">
        <f t="shared" si="3"/>
        <v>1</v>
      </c>
      <c r="K62" s="18">
        <f t="shared" si="4"/>
        <v>0</v>
      </c>
      <c r="L62" s="30" t="str">
        <f t="shared" si="6"/>
        <v>ОРУ_110_ЗОНТ2change value to3</v>
      </c>
      <c r="M62" s="30" t="str">
        <f>VLOOKUP(L62,Выполнение!F:F,1,FALSE)</f>
        <v>ОРУ_110_ЗОНТ2change value to3</v>
      </c>
      <c r="N62" s="30">
        <f t="shared" si="0"/>
        <v>1</v>
      </c>
    </row>
    <row r="63" spans="1:14" ht="30" x14ac:dyDescent="0.25">
      <c r="A63" s="18">
        <v>62</v>
      </c>
      <c r="B63" s="18"/>
      <c r="C63" s="19" t="s">
        <v>22</v>
      </c>
      <c r="D63" s="18" t="s">
        <v>19</v>
      </c>
      <c r="E63" s="18">
        <v>5</v>
      </c>
      <c r="F63" s="20" t="s">
        <v>40</v>
      </c>
      <c r="G63" s="22" t="s">
        <v>14</v>
      </c>
      <c r="H63" s="18">
        <f t="shared" si="1"/>
        <v>0</v>
      </c>
      <c r="I63" s="18">
        <f t="shared" si="2"/>
        <v>0</v>
      </c>
      <c r="J63" s="18">
        <f t="shared" si="3"/>
        <v>1</v>
      </c>
      <c r="K63" s="18">
        <f t="shared" si="4"/>
        <v>0</v>
      </c>
      <c r="L63" s="30" t="str">
        <f t="shared" si="6"/>
        <v>ОПУ_Перчатки_Проверитьсheck integrity5</v>
      </c>
      <c r="M63" s="30" t="str">
        <f>VLOOKUP(L63,Выполнение!F:F,1,FALSE)</f>
        <v>ОПУ_Перчатки_Проверитьсheck integrity5</v>
      </c>
      <c r="N63" s="30">
        <f t="shared" si="0"/>
        <v>1</v>
      </c>
    </row>
    <row r="64" spans="1:14" x14ac:dyDescent="0.25">
      <c r="A64" s="18">
        <v>63</v>
      </c>
      <c r="B64" s="18"/>
      <c r="C64" s="19" t="s">
        <v>23</v>
      </c>
      <c r="D64" s="18" t="s">
        <v>20</v>
      </c>
      <c r="E64" s="18">
        <v>5</v>
      </c>
      <c r="F64" s="20" t="s">
        <v>118</v>
      </c>
      <c r="G64" s="22" t="s">
        <v>14</v>
      </c>
      <c r="H64" s="18">
        <f t="shared" si="1"/>
        <v>0</v>
      </c>
      <c r="I64" s="18">
        <f t="shared" si="2"/>
        <v>0</v>
      </c>
      <c r="J64" s="18">
        <f t="shared" si="3"/>
        <v>1</v>
      </c>
      <c r="K64" s="18">
        <f t="shared" si="4"/>
        <v>0</v>
      </c>
      <c r="L64" s="30" t="str">
        <f t="shared" si="6"/>
        <v>ОПУ_Перчатки_Надетьput on5</v>
      </c>
      <c r="M64" s="30" t="str">
        <f>VLOOKUP(L64,Выполнение!F:F,1,FALSE)</f>
        <v>ОПУ_Перчатки_Надетьput on5</v>
      </c>
      <c r="N64" s="30">
        <f t="shared" si="0"/>
        <v>1</v>
      </c>
    </row>
    <row r="65" spans="1:14" x14ac:dyDescent="0.25">
      <c r="A65" s="18">
        <v>64</v>
      </c>
      <c r="B65" s="18"/>
      <c r="C65" s="19" t="s">
        <v>57</v>
      </c>
      <c r="D65" s="18" t="s">
        <v>16</v>
      </c>
      <c r="E65" s="18">
        <v>1</v>
      </c>
      <c r="F65" s="20" t="s">
        <v>121</v>
      </c>
      <c r="G65" s="21" t="s">
        <v>13</v>
      </c>
      <c r="H65" s="18">
        <f t="shared" si="1"/>
        <v>1</v>
      </c>
      <c r="I65" s="18">
        <f t="shared" si="2"/>
        <v>0</v>
      </c>
      <c r="J65" s="18">
        <f t="shared" si="3"/>
        <v>0</v>
      </c>
      <c r="K65" s="18">
        <f t="shared" si="4"/>
        <v>0</v>
      </c>
      <c r="L65" s="30" t="str">
        <f t="shared" si="6"/>
        <v>ОРУ_110_ЗОНТ2_Рычагswitch value to1</v>
      </c>
      <c r="M65" s="30" t="str">
        <f>VLOOKUP(L65,Выполнение!F:F,1,FALSE)</f>
        <v>ОРУ_110_ЗОНТ2_Рычагswitch value to1</v>
      </c>
      <c r="N65" s="30">
        <f t="shared" si="0"/>
        <v>1</v>
      </c>
    </row>
    <row r="66" spans="1:14" ht="30" x14ac:dyDescent="0.25">
      <c r="A66" s="18">
        <v>65</v>
      </c>
      <c r="B66" s="18"/>
      <c r="C66" s="19" t="s">
        <v>55</v>
      </c>
      <c r="D66" s="18" t="s">
        <v>15</v>
      </c>
      <c r="E66" s="18">
        <v>4</v>
      </c>
      <c r="F66" s="20" t="s">
        <v>122</v>
      </c>
      <c r="G66" s="25" t="s">
        <v>31</v>
      </c>
      <c r="H66" s="18">
        <f t="shared" si="1"/>
        <v>0</v>
      </c>
      <c r="I66" s="18">
        <f t="shared" si="2"/>
        <v>1</v>
      </c>
      <c r="J66" s="18">
        <f t="shared" si="3"/>
        <v>0</v>
      </c>
      <c r="K66" s="18">
        <f t="shared" si="4"/>
        <v>0</v>
      </c>
      <c r="L66" s="30" t="str">
        <f t="shared" si="6"/>
        <v>ОРУ_110_ЗОНТ2default_activate4</v>
      </c>
      <c r="M66" s="30" t="str">
        <f>VLOOKUP(L66,Выполнение!F:F,1,FALSE)</f>
        <v>ОРУ_110_ЗОНТ2default_activate4</v>
      </c>
      <c r="N66" s="30">
        <f t="shared" ref="N66" si="7">IFERROR(IF($L66="",0,IF(L66=M66,1,0)),0)</f>
        <v>1</v>
      </c>
    </row>
    <row r="67" spans="1:14" x14ac:dyDescent="0.25">
      <c r="C67" s="13"/>
      <c r="D67" s="14"/>
      <c r="F67" s="15"/>
      <c r="G67" s="7"/>
    </row>
    <row r="68" spans="1:14" x14ac:dyDescent="0.25">
      <c r="D68" s="14"/>
      <c r="F68" s="15"/>
      <c r="G68" s="7"/>
    </row>
    <row r="69" spans="1:14" ht="15.75" thickBot="1" x14ac:dyDescent="0.3">
      <c r="D69" s="14"/>
      <c r="F69" s="15"/>
      <c r="G69" s="7"/>
    </row>
    <row r="70" spans="1:14" ht="15.75" thickBot="1" x14ac:dyDescent="0.3">
      <c r="C70" s="13"/>
      <c r="D70" s="10"/>
      <c r="F70" s="15"/>
      <c r="G70" s="8"/>
    </row>
    <row r="71" spans="1:14" ht="15.75" thickBot="1" x14ac:dyDescent="0.3">
      <c r="D71" s="10"/>
      <c r="F71" s="15"/>
      <c r="G71" s="8"/>
    </row>
    <row r="72" spans="1:14" x14ac:dyDescent="0.25">
      <c r="D72" s="9"/>
      <c r="F72" s="15"/>
      <c r="G72" s="5"/>
    </row>
    <row r="73" spans="1:14" x14ac:dyDescent="0.25">
      <c r="D73" s="9"/>
      <c r="F73" s="15"/>
      <c r="G73" s="8"/>
    </row>
    <row r="74" spans="1:14" x14ac:dyDescent="0.25">
      <c r="C74" s="13"/>
      <c r="D74" s="14"/>
      <c r="F74" s="15"/>
      <c r="G74" s="7"/>
    </row>
    <row r="75" spans="1:14" x14ac:dyDescent="0.25">
      <c r="C75" s="13"/>
      <c r="D75" s="14"/>
      <c r="F75" s="15"/>
      <c r="G75" s="7"/>
    </row>
    <row r="76" spans="1:14" x14ac:dyDescent="0.25">
      <c r="C76" s="16"/>
      <c r="D76" s="14"/>
      <c r="F76" s="15"/>
      <c r="G76" s="7"/>
    </row>
    <row r="77" spans="1:14" x14ac:dyDescent="0.25">
      <c r="C77" s="13"/>
      <c r="D77" s="14"/>
      <c r="F77" s="4"/>
      <c r="G77" s="7"/>
    </row>
    <row r="78" spans="1:14" ht="15.75" thickBot="1" x14ac:dyDescent="0.3">
      <c r="C78" s="13"/>
      <c r="D78" s="14"/>
      <c r="F78" s="4"/>
      <c r="G78" s="7"/>
    </row>
    <row r="79" spans="1:14" ht="15.75" thickBot="1" x14ac:dyDescent="0.3">
      <c r="C79" s="13"/>
      <c r="D79" s="11"/>
      <c r="F79" s="4"/>
      <c r="G79" s="8"/>
    </row>
    <row r="80" spans="1:14" ht="15.75" thickBot="1" x14ac:dyDescent="0.3">
      <c r="D80" s="11"/>
      <c r="F80" s="4"/>
      <c r="G80" s="8"/>
    </row>
    <row r="81" spans="3:7" x14ac:dyDescent="0.25">
      <c r="C81" s="17"/>
      <c r="D81" s="14"/>
      <c r="F81" s="4"/>
      <c r="G81" s="7"/>
    </row>
    <row r="82" spans="3:7" x14ac:dyDescent="0.25">
      <c r="D82" s="14"/>
      <c r="F82" s="4"/>
      <c r="G82" s="6"/>
    </row>
    <row r="83" spans="3:7" x14ac:dyDescent="0.25">
      <c r="C83" s="17"/>
      <c r="D83" s="14"/>
      <c r="F83" s="4"/>
      <c r="G83" s="7"/>
    </row>
    <row r="84" spans="3:7" x14ac:dyDescent="0.25">
      <c r="D84" s="14"/>
      <c r="F84" s="4"/>
      <c r="G84" s="7"/>
    </row>
    <row r="85" spans="3:7" x14ac:dyDescent="0.25">
      <c r="C85" s="13"/>
      <c r="D85" s="14"/>
      <c r="F85" s="4"/>
      <c r="G85" s="7"/>
    </row>
    <row r="86" spans="3:7" x14ac:dyDescent="0.25">
      <c r="C86" s="13"/>
      <c r="D86" s="14"/>
      <c r="F86" s="4"/>
      <c r="G86" s="7"/>
    </row>
    <row r="87" spans="3:7" x14ac:dyDescent="0.25">
      <c r="C87" s="13"/>
      <c r="D87" s="14"/>
      <c r="F87" s="4"/>
      <c r="G87" s="7"/>
    </row>
    <row r="88" spans="3:7" ht="15.75" thickBot="1" x14ac:dyDescent="0.3">
      <c r="C88" s="13"/>
      <c r="D88" s="14"/>
      <c r="F88" s="4"/>
      <c r="G88" s="6"/>
    </row>
    <row r="89" spans="3:7" ht="15.75" thickBot="1" x14ac:dyDescent="0.3">
      <c r="C89" s="13"/>
      <c r="D89" s="12"/>
      <c r="F89" s="4"/>
      <c r="G89" s="8"/>
    </row>
    <row r="90" spans="3:7" ht="15.75" thickBot="1" x14ac:dyDescent="0.3">
      <c r="D90" s="12"/>
      <c r="F90" s="4"/>
      <c r="G90" s="8"/>
    </row>
    <row r="91" spans="3:7" x14ac:dyDescent="0.25">
      <c r="D91" s="14"/>
      <c r="F91" s="4"/>
      <c r="G91" s="6"/>
    </row>
    <row r="92" spans="3:7" x14ac:dyDescent="0.25">
      <c r="C92" s="13"/>
      <c r="D92" s="14"/>
      <c r="F92" s="4"/>
      <c r="G92" s="7"/>
    </row>
    <row r="93" spans="3:7" x14ac:dyDescent="0.25">
      <c r="D93" s="14"/>
      <c r="F93" s="4"/>
      <c r="G93" s="6"/>
    </row>
    <row r="94" spans="3:7" x14ac:dyDescent="0.25">
      <c r="D94" s="14"/>
      <c r="F94" s="4"/>
      <c r="G94" s="7"/>
    </row>
    <row r="95" spans="3:7" x14ac:dyDescent="0.25">
      <c r="D95" s="9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2024-12-09T12:29:50Z</dcterms:modified>
</cp:coreProperties>
</file>