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640" windowHeight="11760" tabRatio="694"/>
  </bookViews>
  <sheets>
    <sheet name=" CAP MANAGEMENT WEEKLY RETREAT" sheetId="10" r:id="rId1"/>
    <sheet name=" CAP MANAGEMENT MONTHLY RETREAT" sheetId="9" r:id="rId2"/>
    <sheet name="Personal Goals" sheetId="5" r:id="rId3"/>
    <sheet name="Tips" sheetId="6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9" l="1"/>
  <c r="D26" i="10" l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B26" i="10"/>
  <c r="C11" i="10"/>
  <c r="C16" i="10" s="1"/>
  <c r="C21" i="10" s="1"/>
  <c r="C26" i="10" s="1"/>
  <c r="C31" i="10" s="1"/>
  <c r="C36" i="10" s="1"/>
  <c r="C41" i="10" s="1"/>
  <c r="R6" i="10"/>
  <c r="Q6" i="10"/>
  <c r="E6" i="10"/>
  <c r="D26" i="9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B26" i="9"/>
  <c r="B46" i="9" s="1"/>
  <c r="B66" i="9" s="1"/>
  <c r="B86" i="9" s="1"/>
  <c r="B106" i="9" s="1"/>
  <c r="B126" i="9" s="1"/>
  <c r="B146" i="9" s="1"/>
  <c r="B166" i="9" s="1"/>
  <c r="B186" i="9" s="1"/>
  <c r="B206" i="9" s="1"/>
  <c r="B226" i="9" s="1"/>
  <c r="C11" i="9"/>
  <c r="C16" i="9" s="1"/>
  <c r="C21" i="9" s="1"/>
  <c r="C26" i="9" s="1"/>
  <c r="C31" i="9" s="1"/>
  <c r="C36" i="9" s="1"/>
  <c r="C41" i="9" s="1"/>
  <c r="C46" i="9" s="1"/>
  <c r="C51" i="9" s="1"/>
  <c r="C56" i="9" s="1"/>
  <c r="C61" i="9" s="1"/>
  <c r="C66" i="9" s="1"/>
  <c r="C71" i="9" s="1"/>
  <c r="C76" i="9" s="1"/>
  <c r="C81" i="9" s="1"/>
  <c r="C86" i="9" s="1"/>
  <c r="C91" i="9" s="1"/>
  <c r="C96" i="9" s="1"/>
  <c r="C101" i="9" s="1"/>
  <c r="C106" i="9" s="1"/>
  <c r="C111" i="9" s="1"/>
  <c r="C116" i="9" s="1"/>
  <c r="C121" i="9" s="1"/>
  <c r="C126" i="9" s="1"/>
  <c r="C131" i="9" s="1"/>
  <c r="C136" i="9" s="1"/>
  <c r="C141" i="9" s="1"/>
  <c r="C146" i="9" s="1"/>
  <c r="C151" i="9" s="1"/>
  <c r="C156" i="9" s="1"/>
  <c r="C161" i="9" s="1"/>
  <c r="C166" i="9" s="1"/>
  <c r="C171" i="9" s="1"/>
  <c r="C176" i="9" s="1"/>
  <c r="C181" i="9" s="1"/>
  <c r="C186" i="9" s="1"/>
  <c r="C191" i="9" s="1"/>
  <c r="C196" i="9" s="1"/>
  <c r="C201" i="9" s="1"/>
  <c r="C206" i="9" s="1"/>
  <c r="C211" i="9" s="1"/>
  <c r="C216" i="9" s="1"/>
  <c r="C221" i="9" s="1"/>
  <c r="C226" i="9" s="1"/>
  <c r="C231" i="9" s="1"/>
  <c r="C236" i="9" s="1"/>
  <c r="C241" i="9" s="1"/>
  <c r="P6" i="9"/>
  <c r="O6" i="9"/>
  <c r="E6" i="9"/>
  <c r="I6" i="9" s="1"/>
  <c r="Q9" i="10" l="1"/>
  <c r="I6" i="10"/>
  <c r="J6" i="10"/>
  <c r="J6" i="9"/>
  <c r="F6" i="9" s="1"/>
  <c r="K6" i="9" l="1"/>
  <c r="E7" i="9" s="1"/>
  <c r="G6" i="9"/>
  <c r="H6" i="9"/>
  <c r="K6" i="10"/>
  <c r="J7" i="9" l="1"/>
  <c r="I7" i="9"/>
  <c r="K7" i="9" l="1"/>
  <c r="E8" i="9" s="1"/>
  <c r="G7" i="9"/>
  <c r="F7" i="9"/>
  <c r="H7" i="9" s="1"/>
  <c r="J8" i="9" l="1"/>
  <c r="I8" i="9"/>
  <c r="K8" i="9" l="1"/>
  <c r="E9" i="9" s="1"/>
  <c r="F8" i="9"/>
  <c r="H8" i="9" s="1"/>
  <c r="G8" i="9" s="1"/>
  <c r="J9" i="9" l="1"/>
  <c r="I9" i="9"/>
  <c r="K9" i="9" l="1"/>
  <c r="E10" i="9" s="1"/>
  <c r="F9" i="9"/>
  <c r="H9" i="9" s="1"/>
  <c r="G9" i="9" s="1"/>
  <c r="J10" i="9" l="1"/>
  <c r="I10" i="9"/>
  <c r="K10" i="9" l="1"/>
  <c r="E11" i="9" s="1"/>
  <c r="F10" i="9"/>
  <c r="H10" i="9" s="1"/>
  <c r="G10" i="9" s="1"/>
  <c r="J11" i="9" l="1"/>
  <c r="I11" i="9"/>
  <c r="K11" i="9" l="1"/>
  <c r="E12" i="9" s="1"/>
  <c r="F11" i="9"/>
  <c r="H11" i="9" s="1"/>
  <c r="G11" i="9" s="1"/>
  <c r="D12" i="5"/>
  <c r="E12" i="5" s="1"/>
  <c r="C12" i="5"/>
  <c r="C11" i="5"/>
  <c r="D11" i="5" s="1"/>
  <c r="E11" i="5" s="1"/>
  <c r="D10" i="5"/>
  <c r="E10" i="5" s="1"/>
  <c r="C10" i="5"/>
  <c r="C9" i="5"/>
  <c r="D9" i="5" s="1"/>
  <c r="E9" i="5" s="1"/>
  <c r="D8" i="5"/>
  <c r="E8" i="5" s="1"/>
  <c r="C8" i="5"/>
  <c r="C7" i="5"/>
  <c r="D7" i="5" s="1"/>
  <c r="E7" i="5" s="1"/>
  <c r="D6" i="5"/>
  <c r="E6" i="5" s="1"/>
  <c r="C6" i="5"/>
  <c r="C5" i="5"/>
  <c r="D5" i="5" s="1"/>
  <c r="E5" i="5" s="1"/>
  <c r="J12" i="9" l="1"/>
  <c r="I12" i="9"/>
  <c r="F12" i="9" l="1"/>
  <c r="H12" i="9" s="1"/>
  <c r="G12" i="9" s="1"/>
  <c r="K12" i="9"/>
  <c r="E13" i="9" s="1"/>
  <c r="J13" i="9" l="1"/>
  <c r="I13" i="9"/>
  <c r="K13" i="9" l="1"/>
  <c r="E14" i="9" s="1"/>
  <c r="F13" i="9"/>
  <c r="H13" i="9" s="1"/>
  <c r="G13" i="9" s="1"/>
  <c r="J14" i="9" l="1"/>
  <c r="I14" i="9"/>
  <c r="K14" i="9" l="1"/>
  <c r="E15" i="9" s="1"/>
  <c r="F14" i="9"/>
  <c r="H14" i="9" s="1"/>
  <c r="G14" i="9" s="1"/>
  <c r="J15" i="9" l="1"/>
  <c r="I15" i="9"/>
  <c r="K15" i="9" l="1"/>
  <c r="E16" i="9" s="1"/>
  <c r="F15" i="9"/>
  <c r="H15" i="9" s="1"/>
  <c r="G15" i="9" s="1"/>
  <c r="J16" i="9" l="1"/>
  <c r="I16" i="9"/>
  <c r="K16" i="9" l="1"/>
  <c r="E17" i="9" s="1"/>
  <c r="F16" i="9"/>
  <c r="H16" i="9" s="1"/>
  <c r="G16" i="9" s="1"/>
  <c r="J17" i="9" l="1"/>
  <c r="I17" i="9"/>
  <c r="F17" i="9" l="1"/>
  <c r="H17" i="9" s="1"/>
  <c r="G17" i="9" s="1"/>
  <c r="K17" i="9"/>
  <c r="E18" i="9" s="1"/>
  <c r="J18" i="9" l="1"/>
  <c r="I18" i="9"/>
  <c r="K18" i="9" l="1"/>
  <c r="E19" i="9" s="1"/>
  <c r="F18" i="9"/>
  <c r="H18" i="9" s="1"/>
  <c r="G18" i="9" s="1"/>
  <c r="J19" i="9" l="1"/>
  <c r="I19" i="9"/>
  <c r="F19" i="9" l="1"/>
  <c r="H19" i="9" s="1"/>
  <c r="G19" i="9" s="1"/>
  <c r="K19" i="9"/>
  <c r="E20" i="9" s="1"/>
  <c r="J20" i="9" l="1"/>
  <c r="I20" i="9"/>
  <c r="K20" i="9" l="1"/>
  <c r="E21" i="9" s="1"/>
  <c r="F20" i="9"/>
  <c r="H20" i="9" s="1"/>
  <c r="G20" i="9" s="1"/>
  <c r="J21" i="9" l="1"/>
  <c r="I21" i="9"/>
  <c r="K21" i="9" l="1"/>
  <c r="E22" i="9" s="1"/>
  <c r="F21" i="9"/>
  <c r="H21" i="9" s="1"/>
  <c r="G21" i="9" s="1"/>
  <c r="J22" i="9" l="1"/>
  <c r="I22" i="9"/>
  <c r="F22" i="9" l="1"/>
  <c r="H22" i="9" s="1"/>
  <c r="G22" i="9" s="1"/>
  <c r="K22" i="9"/>
  <c r="E23" i="9" s="1"/>
  <c r="J23" i="9" l="1"/>
  <c r="I23" i="9"/>
  <c r="F23" i="9" l="1"/>
  <c r="H23" i="9" s="1"/>
  <c r="G23" i="9" s="1"/>
  <c r="K23" i="9"/>
  <c r="E24" i="9" s="1"/>
  <c r="J24" i="9" l="1"/>
  <c r="I24" i="9"/>
  <c r="K24" i="9" l="1"/>
  <c r="E25" i="9" s="1"/>
  <c r="F24" i="9"/>
  <c r="H24" i="9" s="1"/>
  <c r="G24" i="9" s="1"/>
  <c r="J25" i="9" l="1"/>
  <c r="I25" i="9"/>
  <c r="K25" i="9" l="1"/>
  <c r="F25" i="9"/>
  <c r="H25" i="9" s="1"/>
  <c r="G25" i="9" s="1"/>
  <c r="L6" i="9"/>
  <c r="E26" i="9" l="1"/>
  <c r="J26" i="9" l="1"/>
  <c r="I26" i="9"/>
  <c r="F26" i="9" l="1"/>
  <c r="H26" i="9" s="1"/>
  <c r="G26" i="9" s="1"/>
  <c r="K26" i="9"/>
  <c r="E27" i="9" s="1"/>
  <c r="J27" i="9" l="1"/>
  <c r="I27" i="9"/>
  <c r="K27" i="9" l="1"/>
  <c r="E28" i="9" s="1"/>
  <c r="F27" i="9"/>
  <c r="H27" i="9" s="1"/>
  <c r="G27" i="9" s="1"/>
  <c r="J28" i="9" l="1"/>
  <c r="I28" i="9"/>
  <c r="K28" i="9" l="1"/>
  <c r="E29" i="9" s="1"/>
  <c r="F28" i="9"/>
  <c r="H28" i="9" s="1"/>
  <c r="G28" i="9" s="1"/>
  <c r="J29" i="9" l="1"/>
  <c r="I29" i="9"/>
  <c r="F29" i="9" l="1"/>
  <c r="H29" i="9" s="1"/>
  <c r="G29" i="9" s="1"/>
  <c r="K29" i="9"/>
  <c r="E30" i="9" s="1"/>
  <c r="J30" i="9" l="1"/>
  <c r="I30" i="9"/>
  <c r="F30" i="9" l="1"/>
  <c r="H30" i="9" s="1"/>
  <c r="G30" i="9" s="1"/>
  <c r="K30" i="9"/>
  <c r="E31" i="9" s="1"/>
  <c r="J31" i="9" l="1"/>
  <c r="I31" i="9"/>
  <c r="K31" i="9" l="1"/>
  <c r="E32" i="9" s="1"/>
  <c r="F31" i="9"/>
  <c r="H31" i="9" s="1"/>
  <c r="G31" i="9" s="1"/>
  <c r="J32" i="9" l="1"/>
  <c r="I32" i="9"/>
  <c r="F32" i="9" l="1"/>
  <c r="H32" i="9" s="1"/>
  <c r="G32" i="9" s="1"/>
  <c r="K32" i="9"/>
  <c r="E33" i="9" s="1"/>
  <c r="J33" i="9" l="1"/>
  <c r="I33" i="9"/>
  <c r="F33" i="9" l="1"/>
  <c r="H33" i="9" s="1"/>
  <c r="G33" i="9" s="1"/>
  <c r="K33" i="9"/>
  <c r="E34" i="9" s="1"/>
  <c r="J34" i="9" l="1"/>
  <c r="I34" i="9"/>
  <c r="K34" i="9" l="1"/>
  <c r="E35" i="9" s="1"/>
  <c r="F34" i="9"/>
  <c r="H34" i="9" s="1"/>
  <c r="G34" i="9" s="1"/>
  <c r="J35" i="9" l="1"/>
  <c r="I35" i="9"/>
  <c r="F35" i="9" l="1"/>
  <c r="H35" i="9" s="1"/>
  <c r="G35" i="9" s="1"/>
  <c r="K35" i="9"/>
  <c r="E36" i="9" s="1"/>
  <c r="J36" i="9" l="1"/>
  <c r="I36" i="9"/>
  <c r="F36" i="9" l="1"/>
  <c r="H36" i="9" s="1"/>
  <c r="G36" i="9" s="1"/>
  <c r="K36" i="9"/>
  <c r="E37" i="9" s="1"/>
  <c r="J37" i="9" l="1"/>
  <c r="I37" i="9"/>
  <c r="F37" i="9" l="1"/>
  <c r="H37" i="9" s="1"/>
  <c r="G37" i="9" s="1"/>
  <c r="K37" i="9"/>
  <c r="E38" i="9" s="1"/>
  <c r="J38" i="9" l="1"/>
  <c r="I38" i="9"/>
  <c r="F38" i="9" l="1"/>
  <c r="H38" i="9" s="1"/>
  <c r="G38" i="9" s="1"/>
  <c r="K38" i="9"/>
  <c r="E39" i="9" s="1"/>
  <c r="J39" i="9" l="1"/>
  <c r="I39" i="9"/>
  <c r="K39" i="9" l="1"/>
  <c r="E40" i="9" s="1"/>
  <c r="F39" i="9"/>
  <c r="H39" i="9" s="1"/>
  <c r="G39" i="9" s="1"/>
  <c r="J40" i="9" l="1"/>
  <c r="I40" i="9"/>
  <c r="F40" i="9" l="1"/>
  <c r="H40" i="9" s="1"/>
  <c r="G40" i="9" s="1"/>
  <c r="K40" i="9"/>
  <c r="E41" i="9" s="1"/>
  <c r="J41" i="9" l="1"/>
  <c r="I41" i="9"/>
  <c r="K41" i="9" l="1"/>
  <c r="E42" i="9" s="1"/>
  <c r="F41" i="9"/>
  <c r="H41" i="9" s="1"/>
  <c r="G41" i="9" s="1"/>
  <c r="J42" i="9" l="1"/>
  <c r="I42" i="9"/>
  <c r="F42" i="9" l="1"/>
  <c r="H42" i="9" s="1"/>
  <c r="G42" i="9" s="1"/>
  <c r="K42" i="9"/>
  <c r="E43" i="9" s="1"/>
  <c r="J43" i="9" l="1"/>
  <c r="I43" i="9"/>
  <c r="K43" i="9" l="1"/>
  <c r="E44" i="9" s="1"/>
  <c r="F43" i="9"/>
  <c r="H43" i="9" s="1"/>
  <c r="G43" i="9" s="1"/>
  <c r="J44" i="9" l="1"/>
  <c r="I44" i="9"/>
  <c r="K44" i="9" l="1"/>
  <c r="E45" i="9" s="1"/>
  <c r="F44" i="9"/>
  <c r="H44" i="9" s="1"/>
  <c r="G44" i="9" s="1"/>
  <c r="J45" i="9" l="1"/>
  <c r="I45" i="9"/>
  <c r="K45" i="9" l="1"/>
  <c r="F45" i="9"/>
  <c r="H45" i="9" s="1"/>
  <c r="G45" i="9" s="1"/>
  <c r="L26" i="9"/>
  <c r="E46" i="9" l="1"/>
  <c r="J46" i="9" l="1"/>
  <c r="I46" i="9"/>
  <c r="K46" i="9" l="1"/>
  <c r="E47" i="9" s="1"/>
  <c r="F46" i="9"/>
  <c r="H46" i="9" s="1"/>
  <c r="G46" i="9" s="1"/>
  <c r="J47" i="9" l="1"/>
  <c r="I47" i="9"/>
  <c r="F47" i="9" l="1"/>
  <c r="H47" i="9" s="1"/>
  <c r="G47" i="9" s="1"/>
  <c r="K47" i="9"/>
  <c r="E48" i="9" s="1"/>
  <c r="J48" i="9" l="1"/>
  <c r="I48" i="9"/>
  <c r="F48" i="9" l="1"/>
  <c r="H48" i="9" s="1"/>
  <c r="G48" i="9" s="1"/>
  <c r="K48" i="9"/>
  <c r="E49" i="9" s="1"/>
  <c r="J49" i="9" l="1"/>
  <c r="I49" i="9"/>
  <c r="K49" i="9" l="1"/>
  <c r="E50" i="9" s="1"/>
  <c r="F49" i="9"/>
  <c r="H49" i="9" s="1"/>
  <c r="G49" i="9" s="1"/>
  <c r="J50" i="9" l="1"/>
  <c r="I50" i="9"/>
  <c r="F50" i="9" l="1"/>
  <c r="H50" i="9" s="1"/>
  <c r="G50" i="9" s="1"/>
  <c r="K50" i="9"/>
  <c r="E51" i="9" s="1"/>
  <c r="J51" i="9" l="1"/>
  <c r="I51" i="9"/>
  <c r="F51" i="9" l="1"/>
  <c r="H51" i="9" s="1"/>
  <c r="G51" i="9" s="1"/>
  <c r="K51" i="9"/>
  <c r="E52" i="9" s="1"/>
  <c r="J52" i="9" l="1"/>
  <c r="I52" i="9"/>
  <c r="K52" i="9" l="1"/>
  <c r="E53" i="9" s="1"/>
  <c r="F52" i="9"/>
  <c r="H52" i="9" s="1"/>
  <c r="G52" i="9" s="1"/>
  <c r="J53" i="9" l="1"/>
  <c r="I53" i="9"/>
  <c r="F53" i="9" l="1"/>
  <c r="H53" i="9" s="1"/>
  <c r="G53" i="9" s="1"/>
  <c r="K53" i="9"/>
  <c r="E54" i="9" s="1"/>
  <c r="J54" i="9" l="1"/>
  <c r="I54" i="9"/>
  <c r="F54" i="9" l="1"/>
  <c r="H54" i="9" s="1"/>
  <c r="G54" i="9" s="1"/>
  <c r="K54" i="9"/>
  <c r="E55" i="9" s="1"/>
  <c r="J55" i="9" l="1"/>
  <c r="I55" i="9"/>
  <c r="F55" i="9" l="1"/>
  <c r="H55" i="9" s="1"/>
  <c r="G55" i="9" s="1"/>
  <c r="K55" i="9"/>
  <c r="E56" i="9" s="1"/>
  <c r="J56" i="9" l="1"/>
  <c r="I56" i="9"/>
  <c r="F56" i="9" l="1"/>
  <c r="H56" i="9" s="1"/>
  <c r="G56" i="9" s="1"/>
  <c r="K56" i="9"/>
  <c r="E57" i="9" s="1"/>
  <c r="J57" i="9" l="1"/>
  <c r="I57" i="9"/>
  <c r="K57" i="9" l="1"/>
  <c r="E58" i="9" s="1"/>
  <c r="F57" i="9"/>
  <c r="H57" i="9" s="1"/>
  <c r="G57" i="9" s="1"/>
  <c r="J58" i="9" l="1"/>
  <c r="I58" i="9"/>
  <c r="F58" i="9" l="1"/>
  <c r="H58" i="9" s="1"/>
  <c r="G58" i="9" s="1"/>
  <c r="K58" i="9"/>
  <c r="E59" i="9" s="1"/>
  <c r="J59" i="9" l="1"/>
  <c r="I59" i="9"/>
  <c r="F59" i="9" l="1"/>
  <c r="H59" i="9" s="1"/>
  <c r="G59" i="9" s="1"/>
  <c r="K59" i="9"/>
  <c r="E60" i="9" s="1"/>
  <c r="J60" i="9" l="1"/>
  <c r="I60" i="9"/>
  <c r="K60" i="9" l="1"/>
  <c r="E61" i="9" s="1"/>
  <c r="F60" i="9"/>
  <c r="H60" i="9" s="1"/>
  <c r="G60" i="9" s="1"/>
  <c r="J61" i="9" l="1"/>
  <c r="I61" i="9"/>
  <c r="K61" i="9" l="1"/>
  <c r="E62" i="9" s="1"/>
  <c r="F61" i="9"/>
  <c r="H61" i="9" s="1"/>
  <c r="G61" i="9" s="1"/>
  <c r="J62" i="9" l="1"/>
  <c r="I62" i="9"/>
  <c r="K62" i="9" l="1"/>
  <c r="E63" i="9" s="1"/>
  <c r="F62" i="9"/>
  <c r="H62" i="9" s="1"/>
  <c r="G62" i="9" s="1"/>
  <c r="J63" i="9" l="1"/>
  <c r="I63" i="9"/>
  <c r="F63" i="9" l="1"/>
  <c r="H63" i="9" s="1"/>
  <c r="G63" i="9" s="1"/>
  <c r="K63" i="9"/>
  <c r="E64" i="9" s="1"/>
  <c r="J64" i="9" l="1"/>
  <c r="I64" i="9"/>
  <c r="F64" i="9" l="1"/>
  <c r="H64" i="9" s="1"/>
  <c r="G64" i="9" s="1"/>
  <c r="K64" i="9"/>
  <c r="E65" i="9" s="1"/>
  <c r="J65" i="9" l="1"/>
  <c r="I65" i="9"/>
  <c r="F65" i="9" l="1"/>
  <c r="H65" i="9" s="1"/>
  <c r="G65" i="9" s="1"/>
  <c r="K65" i="9"/>
  <c r="E66" i="9" s="1"/>
  <c r="L46" i="9"/>
  <c r="I66" i="9" l="1"/>
  <c r="J66" i="9"/>
  <c r="F66" i="9" l="1"/>
  <c r="H66" i="9" s="1"/>
  <c r="G66" i="9"/>
  <c r="K66" i="9"/>
  <c r="E67" i="9" s="1"/>
  <c r="J67" i="9" l="1"/>
  <c r="I67" i="9"/>
  <c r="F67" i="9" l="1"/>
  <c r="H67" i="9" s="1"/>
  <c r="G67" i="9"/>
  <c r="K67" i="9"/>
  <c r="E68" i="9" s="1"/>
  <c r="J68" i="9" l="1"/>
  <c r="I68" i="9"/>
  <c r="F68" i="9" l="1"/>
  <c r="H68" i="9" s="1"/>
  <c r="G68" i="9"/>
  <c r="K68" i="9"/>
  <c r="E69" i="9" s="1"/>
  <c r="J69" i="9" l="1"/>
  <c r="I69" i="9"/>
  <c r="F69" i="9" l="1"/>
  <c r="H69" i="9" s="1"/>
  <c r="G69" i="9"/>
  <c r="K69" i="9"/>
  <c r="E70" i="9" s="1"/>
  <c r="J70" i="9" l="1"/>
  <c r="I70" i="9"/>
  <c r="F70" i="9" l="1"/>
  <c r="H70" i="9" s="1"/>
  <c r="G70" i="9"/>
  <c r="K70" i="9"/>
  <c r="E71" i="9" s="1"/>
  <c r="J71" i="9" l="1"/>
  <c r="I71" i="9"/>
  <c r="F71" i="9" l="1"/>
  <c r="H71" i="9" s="1"/>
  <c r="G71" i="9"/>
  <c r="K71" i="9"/>
  <c r="E72" i="9" s="1"/>
  <c r="J72" i="9" l="1"/>
  <c r="I72" i="9"/>
  <c r="F72" i="9" l="1"/>
  <c r="H72" i="9" s="1"/>
  <c r="G72" i="9"/>
  <c r="K72" i="9"/>
  <c r="E73" i="9" s="1"/>
  <c r="J73" i="9" l="1"/>
  <c r="I73" i="9"/>
  <c r="F73" i="9" l="1"/>
  <c r="H73" i="9" s="1"/>
  <c r="G73" i="9"/>
  <c r="K73" i="9"/>
  <c r="E74" i="9" s="1"/>
  <c r="J74" i="9" l="1"/>
  <c r="I74" i="9"/>
  <c r="K74" i="9" l="1"/>
  <c r="E75" i="9" s="1"/>
  <c r="F74" i="9"/>
  <c r="H74" i="9" s="1"/>
  <c r="G74" i="9" s="1"/>
  <c r="J75" i="9" l="1"/>
  <c r="I75" i="9"/>
  <c r="K75" i="9" l="1"/>
  <c r="E76" i="9" s="1"/>
  <c r="F75" i="9"/>
  <c r="H75" i="9" s="1"/>
  <c r="G75" i="9" s="1"/>
  <c r="J76" i="9" l="1"/>
  <c r="I76" i="9"/>
  <c r="F76" i="9" l="1"/>
  <c r="H76" i="9" s="1"/>
  <c r="G76" i="9" s="1"/>
  <c r="K76" i="9"/>
  <c r="E77" i="9" s="1"/>
  <c r="J77" i="9" l="1"/>
  <c r="I77" i="9"/>
  <c r="F77" i="9" l="1"/>
  <c r="H77" i="9" s="1"/>
  <c r="G77" i="9" s="1"/>
  <c r="K77" i="9"/>
  <c r="E78" i="9" s="1"/>
  <c r="J78" i="9" l="1"/>
  <c r="I78" i="9"/>
  <c r="K78" i="9" l="1"/>
  <c r="E79" i="9" s="1"/>
  <c r="F78" i="9"/>
  <c r="H78" i="9" s="1"/>
  <c r="G78" i="9" s="1"/>
  <c r="J79" i="9" l="1"/>
  <c r="I79" i="9"/>
  <c r="K79" i="9" l="1"/>
  <c r="E80" i="9" s="1"/>
  <c r="F79" i="9"/>
  <c r="H79" i="9" s="1"/>
  <c r="G79" i="9" s="1"/>
  <c r="J80" i="9" l="1"/>
  <c r="I80" i="9"/>
  <c r="K80" i="9" l="1"/>
  <c r="E81" i="9" s="1"/>
  <c r="F80" i="9"/>
  <c r="H80" i="9" s="1"/>
  <c r="G80" i="9" s="1"/>
  <c r="J81" i="9" l="1"/>
  <c r="I81" i="9"/>
  <c r="F81" i="9" l="1"/>
  <c r="H81" i="9" s="1"/>
  <c r="G81" i="9" s="1"/>
  <c r="K81" i="9"/>
  <c r="E82" i="9" s="1"/>
  <c r="J82" i="9" l="1"/>
  <c r="I82" i="9"/>
  <c r="F82" i="9" l="1"/>
  <c r="H82" i="9" s="1"/>
  <c r="G82" i="9" s="1"/>
  <c r="K82" i="9"/>
  <c r="E83" i="9" s="1"/>
  <c r="J83" i="9" l="1"/>
  <c r="I83" i="9"/>
  <c r="F83" i="9" l="1"/>
  <c r="H83" i="9" s="1"/>
  <c r="G83" i="9" s="1"/>
  <c r="K83" i="9"/>
  <c r="E84" i="9" s="1"/>
  <c r="J84" i="9" l="1"/>
  <c r="I84" i="9"/>
  <c r="K84" i="9" l="1"/>
  <c r="E85" i="9" s="1"/>
  <c r="F84" i="9"/>
  <c r="H84" i="9" s="1"/>
  <c r="G84" i="9" s="1"/>
  <c r="J85" i="9" l="1"/>
  <c r="I85" i="9"/>
  <c r="K85" i="9" l="1"/>
  <c r="F85" i="9"/>
  <c r="H85" i="9" s="1"/>
  <c r="G85" i="9" s="1"/>
  <c r="L66" i="9"/>
  <c r="E86" i="9" l="1"/>
  <c r="J86" i="9" l="1"/>
  <c r="I86" i="9"/>
  <c r="F86" i="9" l="1"/>
  <c r="H86" i="9" s="1"/>
  <c r="G86" i="9"/>
  <c r="K86" i="9"/>
  <c r="E87" i="9" s="1"/>
  <c r="J87" i="9" l="1"/>
  <c r="I87" i="9"/>
  <c r="K87" i="9" l="1"/>
  <c r="E88" i="9" s="1"/>
  <c r="F87" i="9"/>
  <c r="H87" i="9" s="1"/>
  <c r="G87" i="9" s="1"/>
  <c r="J88" i="9" l="1"/>
  <c r="I88" i="9"/>
  <c r="K88" i="9" l="1"/>
  <c r="E89" i="9" s="1"/>
  <c r="F88" i="9"/>
  <c r="H88" i="9" s="1"/>
  <c r="G88" i="9" s="1"/>
  <c r="J89" i="9" l="1"/>
  <c r="I89" i="9"/>
  <c r="F89" i="9" l="1"/>
  <c r="H89" i="9" s="1"/>
  <c r="G89" i="9" s="1"/>
  <c r="K89" i="9"/>
  <c r="E90" i="9" s="1"/>
  <c r="J90" i="9" l="1"/>
  <c r="I90" i="9"/>
  <c r="F90" i="9" l="1"/>
  <c r="H90" i="9" s="1"/>
  <c r="G90" i="9" s="1"/>
  <c r="K90" i="9"/>
  <c r="E91" i="9" s="1"/>
  <c r="J91" i="9" l="1"/>
  <c r="I91" i="9"/>
  <c r="K91" i="9" l="1"/>
  <c r="E92" i="9" s="1"/>
  <c r="F91" i="9"/>
  <c r="H91" i="9" s="1"/>
  <c r="G91" i="9" s="1"/>
  <c r="J92" i="9" l="1"/>
  <c r="I92" i="9"/>
  <c r="F92" i="9" l="1"/>
  <c r="H92" i="9" s="1"/>
  <c r="G92" i="9" s="1"/>
  <c r="K92" i="9"/>
  <c r="E93" i="9" s="1"/>
  <c r="J93" i="9" l="1"/>
  <c r="I93" i="9"/>
  <c r="F93" i="9" l="1"/>
  <c r="H93" i="9" s="1"/>
  <c r="G93" i="9" s="1"/>
  <c r="K93" i="9"/>
  <c r="E94" i="9" s="1"/>
  <c r="J94" i="9" l="1"/>
  <c r="I94" i="9"/>
  <c r="K94" i="9" l="1"/>
  <c r="E95" i="9" s="1"/>
  <c r="F94" i="9"/>
  <c r="H94" i="9" s="1"/>
  <c r="G94" i="9" s="1"/>
  <c r="J95" i="9" l="1"/>
  <c r="I95" i="9"/>
  <c r="F95" i="9" l="1"/>
  <c r="H95" i="9" s="1"/>
  <c r="G95" i="9" s="1"/>
  <c r="K95" i="9"/>
  <c r="E96" i="9" s="1"/>
  <c r="J96" i="9" l="1"/>
  <c r="I96" i="9"/>
  <c r="F96" i="9" l="1"/>
  <c r="H96" i="9" s="1"/>
  <c r="G96" i="9" s="1"/>
  <c r="K96" i="9"/>
  <c r="E97" i="9" s="1"/>
  <c r="J97" i="9" l="1"/>
  <c r="I97" i="9"/>
  <c r="K97" i="9" l="1"/>
  <c r="E98" i="9" s="1"/>
  <c r="F97" i="9"/>
  <c r="H97" i="9" s="1"/>
  <c r="G97" i="9" s="1"/>
  <c r="J98" i="9" l="1"/>
  <c r="I98" i="9"/>
  <c r="K98" i="9" l="1"/>
  <c r="E99" i="9" s="1"/>
  <c r="F98" i="9"/>
  <c r="H98" i="9" s="1"/>
  <c r="G98" i="9" s="1"/>
  <c r="J99" i="9" l="1"/>
  <c r="I99" i="9"/>
  <c r="F99" i="9" l="1"/>
  <c r="H99" i="9" s="1"/>
  <c r="G99" i="9" s="1"/>
  <c r="K99" i="9"/>
  <c r="E100" i="9" s="1"/>
  <c r="J100" i="9" l="1"/>
  <c r="I100" i="9"/>
  <c r="K100" i="9" l="1"/>
  <c r="E101" i="9" s="1"/>
  <c r="F100" i="9"/>
  <c r="H100" i="9" s="1"/>
  <c r="G100" i="9" s="1"/>
  <c r="J101" i="9" l="1"/>
  <c r="I101" i="9"/>
  <c r="F101" i="9" l="1"/>
  <c r="H101" i="9" s="1"/>
  <c r="G101" i="9" s="1"/>
  <c r="K101" i="9"/>
  <c r="E102" i="9" s="1"/>
  <c r="J102" i="9" l="1"/>
  <c r="I102" i="9"/>
  <c r="K102" i="9" l="1"/>
  <c r="E103" i="9" s="1"/>
  <c r="F102" i="9"/>
  <c r="H102" i="9" s="1"/>
  <c r="G102" i="9" s="1"/>
  <c r="J103" i="9" l="1"/>
  <c r="I103" i="9"/>
  <c r="F103" i="9" l="1"/>
  <c r="H103" i="9" s="1"/>
  <c r="G103" i="9" s="1"/>
  <c r="K103" i="9"/>
  <c r="E104" i="9" s="1"/>
  <c r="J104" i="9" l="1"/>
  <c r="I104" i="9"/>
  <c r="F104" i="9" l="1"/>
  <c r="H104" i="9" s="1"/>
  <c r="G104" i="9" s="1"/>
  <c r="K104" i="9"/>
  <c r="E105" i="9" s="1"/>
  <c r="J105" i="9" l="1"/>
  <c r="I105" i="9"/>
  <c r="F105" i="9" l="1"/>
  <c r="H105" i="9" s="1"/>
  <c r="G105" i="9" s="1"/>
  <c r="K105" i="9"/>
  <c r="E106" i="9" s="1"/>
  <c r="L86" i="9"/>
  <c r="J106" i="9" l="1"/>
  <c r="I106" i="9"/>
  <c r="K106" i="9" l="1"/>
  <c r="E107" i="9" s="1"/>
  <c r="F106" i="9"/>
  <c r="H106" i="9" s="1"/>
  <c r="G106" i="9" s="1"/>
  <c r="J107" i="9" l="1"/>
  <c r="I107" i="9"/>
  <c r="K107" i="9" l="1"/>
  <c r="E108" i="9" s="1"/>
  <c r="F107" i="9"/>
  <c r="H107" i="9" s="1"/>
  <c r="G107" i="9" s="1"/>
  <c r="J108" i="9" l="1"/>
  <c r="I108" i="9"/>
  <c r="K108" i="9" l="1"/>
  <c r="E109" i="9" s="1"/>
  <c r="F108" i="9"/>
  <c r="H108" i="9" s="1"/>
  <c r="G108" i="9" s="1"/>
  <c r="J109" i="9" l="1"/>
  <c r="I109" i="9"/>
  <c r="K109" i="9" l="1"/>
  <c r="E110" i="9" s="1"/>
  <c r="F109" i="9"/>
  <c r="H109" i="9" s="1"/>
  <c r="G109" i="9" s="1"/>
  <c r="J110" i="9" l="1"/>
  <c r="I110" i="9"/>
  <c r="K110" i="9" l="1"/>
  <c r="E111" i="9" s="1"/>
  <c r="F110" i="9"/>
  <c r="H110" i="9" s="1"/>
  <c r="G110" i="9" s="1"/>
  <c r="J111" i="9" l="1"/>
  <c r="I111" i="9"/>
  <c r="F111" i="9" l="1"/>
  <c r="H111" i="9" s="1"/>
  <c r="G111" i="9" s="1"/>
  <c r="K111" i="9"/>
  <c r="E112" i="9" s="1"/>
  <c r="J112" i="9" l="1"/>
  <c r="I112" i="9"/>
  <c r="F112" i="9" l="1"/>
  <c r="H112" i="9" s="1"/>
  <c r="G112" i="9" s="1"/>
  <c r="K112" i="9"/>
  <c r="E113" i="9" s="1"/>
  <c r="J113" i="9" l="1"/>
  <c r="I113" i="9"/>
  <c r="F113" i="9" l="1"/>
  <c r="H113" i="9" s="1"/>
  <c r="G113" i="9" s="1"/>
  <c r="K113" i="9"/>
  <c r="E114" i="9" s="1"/>
  <c r="J114" i="9" l="1"/>
  <c r="I114" i="9"/>
  <c r="K114" i="9" l="1"/>
  <c r="E115" i="9" s="1"/>
  <c r="F114" i="9"/>
  <c r="H114" i="9" s="1"/>
  <c r="G114" i="9" s="1"/>
  <c r="J115" i="9" l="1"/>
  <c r="I115" i="9"/>
  <c r="F115" i="9" l="1"/>
  <c r="H115" i="9" s="1"/>
  <c r="G115" i="9" s="1"/>
  <c r="K115" i="9"/>
  <c r="E116" i="9" s="1"/>
  <c r="J116" i="9" l="1"/>
  <c r="I116" i="9"/>
  <c r="K116" i="9" l="1"/>
  <c r="E117" i="9" s="1"/>
  <c r="F116" i="9"/>
  <c r="H116" i="9" s="1"/>
  <c r="G116" i="9" s="1"/>
  <c r="J117" i="9" l="1"/>
  <c r="I117" i="9"/>
  <c r="F117" i="9" l="1"/>
  <c r="H117" i="9" s="1"/>
  <c r="G117" i="9" s="1"/>
  <c r="K117" i="9"/>
  <c r="E118" i="9" s="1"/>
  <c r="J118" i="9" l="1"/>
  <c r="I118" i="9"/>
  <c r="K118" i="9" l="1"/>
  <c r="E119" i="9" s="1"/>
  <c r="F118" i="9"/>
  <c r="H118" i="9" s="1"/>
  <c r="G118" i="9" s="1"/>
  <c r="J119" i="9" l="1"/>
  <c r="I119" i="9"/>
  <c r="K119" i="9" l="1"/>
  <c r="E120" i="9" s="1"/>
  <c r="F119" i="9"/>
  <c r="H119" i="9" s="1"/>
  <c r="G119" i="9" s="1"/>
  <c r="J120" i="9" l="1"/>
  <c r="I120" i="9"/>
  <c r="F120" i="9" l="1"/>
  <c r="H120" i="9" s="1"/>
  <c r="G120" i="9" s="1"/>
  <c r="K120" i="9"/>
  <c r="E121" i="9" s="1"/>
  <c r="J121" i="9" l="1"/>
  <c r="I121" i="9"/>
  <c r="F121" i="9" l="1"/>
  <c r="H121" i="9" s="1"/>
  <c r="G121" i="9" s="1"/>
  <c r="K121" i="9"/>
  <c r="E122" i="9" s="1"/>
  <c r="J122" i="9" l="1"/>
  <c r="I122" i="9"/>
  <c r="F122" i="9" l="1"/>
  <c r="H122" i="9" s="1"/>
  <c r="G122" i="9" s="1"/>
  <c r="K122" i="9"/>
  <c r="E123" i="9" s="1"/>
  <c r="J123" i="9" l="1"/>
  <c r="I123" i="9"/>
  <c r="K123" i="9" l="1"/>
  <c r="E124" i="9" s="1"/>
  <c r="F123" i="9"/>
  <c r="H123" i="9" s="1"/>
  <c r="G123" i="9" s="1"/>
  <c r="J124" i="9" l="1"/>
  <c r="I124" i="9"/>
  <c r="K124" i="9" l="1"/>
  <c r="E125" i="9" s="1"/>
  <c r="F124" i="9"/>
  <c r="H124" i="9" s="1"/>
  <c r="G124" i="9" s="1"/>
  <c r="J125" i="9" l="1"/>
  <c r="I125" i="9"/>
  <c r="F6" i="10"/>
  <c r="H6" i="10" s="1"/>
  <c r="G6" i="10" s="1"/>
  <c r="E7" i="10"/>
  <c r="K125" i="9" l="1"/>
  <c r="F125" i="9"/>
  <c r="H125" i="9" s="1"/>
  <c r="G125" i="9" s="1"/>
  <c r="L106" i="9"/>
  <c r="J7" i="10"/>
  <c r="K7" i="10" s="1"/>
  <c r="E8" i="10" s="1"/>
  <c r="I7" i="10"/>
  <c r="E126" i="9" l="1"/>
  <c r="J8" i="10"/>
  <c r="K8" i="10" s="1"/>
  <c r="E9" i="10" s="1"/>
  <c r="I8" i="10"/>
  <c r="F7" i="10"/>
  <c r="H7" i="10" s="1"/>
  <c r="G7" i="10" s="1"/>
  <c r="J126" i="9" l="1"/>
  <c r="I126" i="9"/>
  <c r="J9" i="10"/>
  <c r="K9" i="10" s="1"/>
  <c r="E10" i="10" s="1"/>
  <c r="I9" i="10"/>
  <c r="F8" i="10"/>
  <c r="H8" i="10" s="1"/>
  <c r="G8" i="10" s="1"/>
  <c r="F9" i="10"/>
  <c r="H9" i="10" s="1"/>
  <c r="F126" i="9" l="1"/>
  <c r="H126" i="9" s="1"/>
  <c r="G126" i="9"/>
  <c r="K126" i="9"/>
  <c r="E127" i="9" s="1"/>
  <c r="J10" i="10"/>
  <c r="F10" i="10" s="1"/>
  <c r="H10" i="10" s="1"/>
  <c r="I10" i="10"/>
  <c r="G9" i="10"/>
  <c r="J127" i="9" l="1"/>
  <c r="I127" i="9"/>
  <c r="G10" i="10"/>
  <c r="L6" i="10"/>
  <c r="K10" i="10"/>
  <c r="E11" i="10" l="1"/>
  <c r="K127" i="9"/>
  <c r="E128" i="9" s="1"/>
  <c r="F127" i="9"/>
  <c r="H127" i="9" s="1"/>
  <c r="G127" i="9" s="1"/>
  <c r="J11" i="10"/>
  <c r="I11" i="10"/>
  <c r="J128" i="9" l="1"/>
  <c r="I128" i="9"/>
  <c r="K11" i="10"/>
  <c r="E12" i="10" s="1"/>
  <c r="F11" i="10"/>
  <c r="H11" i="10" s="1"/>
  <c r="G11" i="10" s="1"/>
  <c r="F128" i="9" l="1"/>
  <c r="H128" i="9" s="1"/>
  <c r="G128" i="9" s="1"/>
  <c r="K128" i="9"/>
  <c r="E129" i="9" s="1"/>
  <c r="J12" i="10"/>
  <c r="I12" i="10"/>
  <c r="J129" i="9" l="1"/>
  <c r="I129" i="9"/>
  <c r="K12" i="10"/>
  <c r="E13" i="10" s="1"/>
  <c r="F12" i="10"/>
  <c r="H12" i="10" s="1"/>
  <c r="G12" i="10" s="1"/>
  <c r="F129" i="9" l="1"/>
  <c r="H129" i="9" s="1"/>
  <c r="G129" i="9" s="1"/>
  <c r="K129" i="9"/>
  <c r="E130" i="9" s="1"/>
  <c r="J13" i="10"/>
  <c r="I13" i="10"/>
  <c r="J130" i="9" l="1"/>
  <c r="I130" i="9"/>
  <c r="K13" i="10"/>
  <c r="E14" i="10" s="1"/>
  <c r="F13" i="10"/>
  <c r="H13" i="10" s="1"/>
  <c r="G13" i="10" s="1"/>
  <c r="F130" i="9" l="1"/>
  <c r="H130" i="9" s="1"/>
  <c r="G130" i="9" s="1"/>
  <c r="K130" i="9"/>
  <c r="E131" i="9" s="1"/>
  <c r="J14" i="10"/>
  <c r="I14" i="10"/>
  <c r="J131" i="9" l="1"/>
  <c r="I131" i="9"/>
  <c r="F14" i="10"/>
  <c r="H14" i="10" s="1"/>
  <c r="G14" i="10" s="1"/>
  <c r="K14" i="10"/>
  <c r="E15" i="10" s="1"/>
  <c r="F131" i="9" l="1"/>
  <c r="H131" i="9" s="1"/>
  <c r="G131" i="9" s="1"/>
  <c r="K131" i="9"/>
  <c r="E132" i="9" s="1"/>
  <c r="J15" i="10"/>
  <c r="I15" i="10"/>
  <c r="J132" i="9" l="1"/>
  <c r="I132" i="9"/>
  <c r="K15" i="10"/>
  <c r="F15" i="10"/>
  <c r="H15" i="10" s="1"/>
  <c r="G15" i="10" s="1"/>
  <c r="L11" i="10"/>
  <c r="F132" i="9" l="1"/>
  <c r="H132" i="9" s="1"/>
  <c r="G132" i="9" s="1"/>
  <c r="K132" i="9"/>
  <c r="E133" i="9" s="1"/>
  <c r="E16" i="10"/>
  <c r="I16" i="10" s="1"/>
  <c r="J16" i="10"/>
  <c r="J133" i="9" l="1"/>
  <c r="I133" i="9"/>
  <c r="K16" i="10"/>
  <c r="E17" i="10" s="1"/>
  <c r="F16" i="10"/>
  <c r="H16" i="10" s="1"/>
  <c r="G16" i="10" s="1"/>
  <c r="F133" i="9" l="1"/>
  <c r="H133" i="9" s="1"/>
  <c r="G133" i="9" s="1"/>
  <c r="K133" i="9"/>
  <c r="E134" i="9" s="1"/>
  <c r="J17" i="10"/>
  <c r="I17" i="10"/>
  <c r="J134" i="9" l="1"/>
  <c r="I134" i="9"/>
  <c r="F17" i="10"/>
  <c r="H17" i="10" s="1"/>
  <c r="G17" i="10" s="1"/>
  <c r="K17" i="10"/>
  <c r="E18" i="10" s="1"/>
  <c r="K134" i="9" l="1"/>
  <c r="E135" i="9" s="1"/>
  <c r="F134" i="9"/>
  <c r="H134" i="9" s="1"/>
  <c r="G134" i="9" s="1"/>
  <c r="J18" i="10"/>
  <c r="I18" i="10"/>
  <c r="J135" i="9" l="1"/>
  <c r="I135" i="9"/>
  <c r="F18" i="10"/>
  <c r="H18" i="10" s="1"/>
  <c r="G18" i="10" s="1"/>
  <c r="K18" i="10"/>
  <c r="E19" i="10" s="1"/>
  <c r="K135" i="9" l="1"/>
  <c r="E136" i="9" s="1"/>
  <c r="F135" i="9"/>
  <c r="H135" i="9" s="1"/>
  <c r="G135" i="9" s="1"/>
  <c r="J19" i="10"/>
  <c r="I19" i="10"/>
  <c r="J136" i="9" l="1"/>
  <c r="I136" i="9"/>
  <c r="K19" i="10"/>
  <c r="E20" i="10" s="1"/>
  <c r="F19" i="10"/>
  <c r="H19" i="10" s="1"/>
  <c r="G19" i="10" s="1"/>
  <c r="F136" i="9" l="1"/>
  <c r="H136" i="9" s="1"/>
  <c r="G136" i="9" s="1"/>
  <c r="K136" i="9"/>
  <c r="E137" i="9" s="1"/>
  <c r="J20" i="10"/>
  <c r="I20" i="10"/>
  <c r="J137" i="9" l="1"/>
  <c r="I137" i="9"/>
  <c r="K20" i="10"/>
  <c r="F20" i="10"/>
  <c r="H20" i="10" s="1"/>
  <c r="G20" i="10" s="1"/>
  <c r="L16" i="10"/>
  <c r="K137" i="9" l="1"/>
  <c r="E138" i="9" s="1"/>
  <c r="F137" i="9"/>
  <c r="H137" i="9" s="1"/>
  <c r="G137" i="9" s="1"/>
  <c r="E21" i="10"/>
  <c r="I21" i="10" s="1"/>
  <c r="J21" i="10"/>
  <c r="J138" i="9" l="1"/>
  <c r="I138" i="9"/>
  <c r="K21" i="10"/>
  <c r="E22" i="10" s="1"/>
  <c r="F21" i="10"/>
  <c r="H21" i="10" s="1"/>
  <c r="G21" i="10" s="1"/>
  <c r="F138" i="9" l="1"/>
  <c r="H138" i="9" s="1"/>
  <c r="G138" i="9" s="1"/>
  <c r="K138" i="9"/>
  <c r="E139" i="9" s="1"/>
  <c r="J22" i="10"/>
  <c r="I22" i="10"/>
  <c r="J139" i="9" l="1"/>
  <c r="I139" i="9"/>
  <c r="F22" i="10"/>
  <c r="H22" i="10" s="1"/>
  <c r="G22" i="10" s="1"/>
  <c r="K22" i="10"/>
  <c r="E23" i="10" s="1"/>
  <c r="F139" i="9" l="1"/>
  <c r="H139" i="9" s="1"/>
  <c r="G139" i="9" s="1"/>
  <c r="K139" i="9"/>
  <c r="E140" i="9" s="1"/>
  <c r="J23" i="10"/>
  <c r="I23" i="10"/>
  <c r="J140" i="9" l="1"/>
  <c r="I140" i="9"/>
  <c r="K23" i="10"/>
  <c r="E24" i="10" s="1"/>
  <c r="F23" i="10"/>
  <c r="H23" i="10" s="1"/>
  <c r="G23" i="10" s="1"/>
  <c r="F140" i="9" l="1"/>
  <c r="H140" i="9" s="1"/>
  <c r="G140" i="9" s="1"/>
  <c r="K140" i="9"/>
  <c r="E141" i="9" s="1"/>
  <c r="J24" i="10"/>
  <c r="I24" i="10"/>
  <c r="J141" i="9" l="1"/>
  <c r="I141" i="9"/>
  <c r="K24" i="10"/>
  <c r="E25" i="10" s="1"/>
  <c r="F24" i="10"/>
  <c r="H24" i="10" s="1"/>
  <c r="G24" i="10" s="1"/>
  <c r="K141" i="9" l="1"/>
  <c r="E142" i="9" s="1"/>
  <c r="F141" i="9"/>
  <c r="H141" i="9" s="1"/>
  <c r="G141" i="9" s="1"/>
  <c r="J25" i="10"/>
  <c r="I25" i="10"/>
  <c r="J142" i="9" l="1"/>
  <c r="I142" i="9"/>
  <c r="K25" i="10"/>
  <c r="F25" i="10"/>
  <c r="H25" i="10" s="1"/>
  <c r="G25" i="10" s="1"/>
  <c r="L21" i="10"/>
  <c r="K142" i="9" l="1"/>
  <c r="E143" i="9" s="1"/>
  <c r="F142" i="9"/>
  <c r="H142" i="9" s="1"/>
  <c r="G142" i="9" s="1"/>
  <c r="E26" i="10"/>
  <c r="I26" i="10" s="1"/>
  <c r="J26" i="10"/>
  <c r="J143" i="9" l="1"/>
  <c r="I143" i="9"/>
  <c r="F26" i="10"/>
  <c r="H26" i="10" s="1"/>
  <c r="G26" i="10" s="1"/>
  <c r="K26" i="10"/>
  <c r="E27" i="10" s="1"/>
  <c r="F143" i="9" l="1"/>
  <c r="H143" i="9" s="1"/>
  <c r="G143" i="9" s="1"/>
  <c r="K143" i="9"/>
  <c r="E144" i="9" s="1"/>
  <c r="J27" i="10"/>
  <c r="I27" i="10"/>
  <c r="J144" i="9" l="1"/>
  <c r="I144" i="9"/>
  <c r="K27" i="10"/>
  <c r="E28" i="10" s="1"/>
  <c r="F27" i="10"/>
  <c r="H27" i="10" s="1"/>
  <c r="G27" i="10" s="1"/>
  <c r="F144" i="9" l="1"/>
  <c r="H144" i="9" s="1"/>
  <c r="G144" i="9" s="1"/>
  <c r="K144" i="9"/>
  <c r="E145" i="9" s="1"/>
  <c r="J28" i="10"/>
  <c r="I28" i="10"/>
  <c r="J145" i="9" l="1"/>
  <c r="I145" i="9"/>
  <c r="F28" i="10"/>
  <c r="H28" i="10" s="1"/>
  <c r="G28" i="10" s="1"/>
  <c r="K28" i="10"/>
  <c r="E29" i="10" s="1"/>
  <c r="K145" i="9" l="1"/>
  <c r="F145" i="9"/>
  <c r="H145" i="9" s="1"/>
  <c r="G145" i="9" s="1"/>
  <c r="L126" i="9"/>
  <c r="J29" i="10"/>
  <c r="I29" i="10"/>
  <c r="E146" i="9" l="1"/>
  <c r="K29" i="10"/>
  <c r="E30" i="10" s="1"/>
  <c r="F29" i="10"/>
  <c r="H29" i="10" s="1"/>
  <c r="G29" i="10" s="1"/>
  <c r="J146" i="9" l="1"/>
  <c r="I146" i="9"/>
  <c r="J30" i="10"/>
  <c r="I30" i="10"/>
  <c r="K146" i="9" l="1"/>
  <c r="E147" i="9" s="1"/>
  <c r="F146" i="9"/>
  <c r="H146" i="9" s="1"/>
  <c r="G146" i="9" s="1"/>
  <c r="F30" i="10"/>
  <c r="H30" i="10" s="1"/>
  <c r="G30" i="10" s="1"/>
  <c r="K30" i="10"/>
  <c r="L26" i="10"/>
  <c r="J147" i="9" l="1"/>
  <c r="I147" i="9"/>
  <c r="E31" i="10"/>
  <c r="K147" i="9" l="1"/>
  <c r="E148" i="9" s="1"/>
  <c r="F147" i="9"/>
  <c r="H147" i="9" s="1"/>
  <c r="G147" i="9" s="1"/>
  <c r="J31" i="10"/>
  <c r="I31" i="10"/>
  <c r="J148" i="9" l="1"/>
  <c r="I148" i="9"/>
  <c r="K31" i="10"/>
  <c r="E32" i="10" s="1"/>
  <c r="F31" i="10"/>
  <c r="H31" i="10" s="1"/>
  <c r="G31" i="10" s="1"/>
  <c r="K148" i="9" l="1"/>
  <c r="E149" i="9" s="1"/>
  <c r="F148" i="9"/>
  <c r="H148" i="9" s="1"/>
  <c r="G148" i="9" s="1"/>
  <c r="J32" i="10"/>
  <c r="I32" i="10"/>
  <c r="J149" i="9" l="1"/>
  <c r="I149" i="9"/>
  <c r="K32" i="10"/>
  <c r="E33" i="10" s="1"/>
  <c r="F32" i="10"/>
  <c r="H32" i="10" s="1"/>
  <c r="G32" i="10" s="1"/>
  <c r="K149" i="9" l="1"/>
  <c r="E150" i="9" s="1"/>
  <c r="F149" i="9"/>
  <c r="H149" i="9" s="1"/>
  <c r="G149" i="9" s="1"/>
  <c r="J33" i="10"/>
  <c r="I33" i="10"/>
  <c r="J150" i="9" l="1"/>
  <c r="I150" i="9"/>
  <c r="K33" i="10"/>
  <c r="E34" i="10" s="1"/>
  <c r="F33" i="10"/>
  <c r="H33" i="10" s="1"/>
  <c r="G33" i="10" s="1"/>
  <c r="F150" i="9" l="1"/>
  <c r="H150" i="9" s="1"/>
  <c r="G150" i="9" s="1"/>
  <c r="K150" i="9"/>
  <c r="E151" i="9" s="1"/>
  <c r="J34" i="10"/>
  <c r="I34" i="10"/>
  <c r="J151" i="9" l="1"/>
  <c r="I151" i="9"/>
  <c r="F34" i="10"/>
  <c r="H34" i="10" s="1"/>
  <c r="G34" i="10" s="1"/>
  <c r="K34" i="10"/>
  <c r="E35" i="10" s="1"/>
  <c r="F151" i="9" l="1"/>
  <c r="H151" i="9" s="1"/>
  <c r="G151" i="9" s="1"/>
  <c r="K151" i="9"/>
  <c r="E152" i="9" s="1"/>
  <c r="J35" i="10"/>
  <c r="I35" i="10"/>
  <c r="J152" i="9" l="1"/>
  <c r="I152" i="9"/>
  <c r="K35" i="10"/>
  <c r="F35" i="10"/>
  <c r="H35" i="10" s="1"/>
  <c r="G35" i="10" s="1"/>
  <c r="L31" i="10"/>
  <c r="F152" i="9" l="1"/>
  <c r="H152" i="9" s="1"/>
  <c r="G152" i="9" s="1"/>
  <c r="K152" i="9"/>
  <c r="E153" i="9" s="1"/>
  <c r="E36" i="10"/>
  <c r="I36" i="10" s="1"/>
  <c r="J36" i="10"/>
  <c r="J153" i="9" l="1"/>
  <c r="I153" i="9"/>
  <c r="K36" i="10"/>
  <c r="E37" i="10" s="1"/>
  <c r="F36" i="10"/>
  <c r="H36" i="10" s="1"/>
  <c r="G36" i="10" s="1"/>
  <c r="K153" i="9" l="1"/>
  <c r="E154" i="9" s="1"/>
  <c r="F153" i="9"/>
  <c r="H153" i="9" s="1"/>
  <c r="G153" i="9" s="1"/>
  <c r="J37" i="10"/>
  <c r="I37" i="10"/>
  <c r="J154" i="9" l="1"/>
  <c r="I154" i="9"/>
  <c r="F37" i="10"/>
  <c r="H37" i="10" s="1"/>
  <c r="G37" i="10" s="1"/>
  <c r="K37" i="10"/>
  <c r="E38" i="10" s="1"/>
  <c r="K154" i="9" l="1"/>
  <c r="E155" i="9" s="1"/>
  <c r="F154" i="9"/>
  <c r="H154" i="9" s="1"/>
  <c r="G154" i="9" s="1"/>
  <c r="J38" i="10"/>
  <c r="I38" i="10"/>
  <c r="J155" i="9" l="1"/>
  <c r="I155" i="9"/>
  <c r="K38" i="10"/>
  <c r="E39" i="10" s="1"/>
  <c r="F38" i="10"/>
  <c r="H38" i="10" s="1"/>
  <c r="G38" i="10" s="1"/>
  <c r="K155" i="9" l="1"/>
  <c r="E156" i="9" s="1"/>
  <c r="F155" i="9"/>
  <c r="H155" i="9" s="1"/>
  <c r="G155" i="9" s="1"/>
  <c r="J39" i="10"/>
  <c r="I39" i="10"/>
  <c r="J156" i="9" l="1"/>
  <c r="I156" i="9"/>
  <c r="F39" i="10"/>
  <c r="H39" i="10" s="1"/>
  <c r="G39" i="10" s="1"/>
  <c r="K39" i="10"/>
  <c r="E40" i="10" s="1"/>
  <c r="F156" i="9" l="1"/>
  <c r="H156" i="9" s="1"/>
  <c r="G156" i="9" s="1"/>
  <c r="K156" i="9"/>
  <c r="E157" i="9" s="1"/>
  <c r="J40" i="10"/>
  <c r="I40" i="10"/>
  <c r="J157" i="9" l="1"/>
  <c r="I157" i="9"/>
  <c r="F40" i="10"/>
  <c r="H40" i="10" s="1"/>
  <c r="G40" i="10" s="1"/>
  <c r="K40" i="10"/>
  <c r="L36" i="10"/>
  <c r="F157" i="9" l="1"/>
  <c r="H157" i="9" s="1"/>
  <c r="G157" i="9" s="1"/>
  <c r="K157" i="9"/>
  <c r="E158" i="9" s="1"/>
  <c r="E41" i="10"/>
  <c r="I41" i="10" s="1"/>
  <c r="J41" i="10"/>
  <c r="J158" i="9" l="1"/>
  <c r="I158" i="9"/>
  <c r="K41" i="10"/>
  <c r="E42" i="10" s="1"/>
  <c r="F41" i="10"/>
  <c r="H41" i="10" s="1"/>
  <c r="G41" i="10" s="1"/>
  <c r="F158" i="9" l="1"/>
  <c r="H158" i="9" s="1"/>
  <c r="G158" i="9" s="1"/>
  <c r="K158" i="9"/>
  <c r="E159" i="9" s="1"/>
  <c r="J42" i="10"/>
  <c r="I42" i="10"/>
  <c r="J159" i="9" l="1"/>
  <c r="I159" i="9"/>
  <c r="F42" i="10"/>
  <c r="H42" i="10" s="1"/>
  <c r="G42" i="10" s="1"/>
  <c r="K42" i="10"/>
  <c r="E43" i="10" s="1"/>
  <c r="K159" i="9" l="1"/>
  <c r="E160" i="9" s="1"/>
  <c r="F159" i="9"/>
  <c r="H159" i="9" s="1"/>
  <c r="G159" i="9" s="1"/>
  <c r="J43" i="10"/>
  <c r="I43" i="10"/>
  <c r="J160" i="9" l="1"/>
  <c r="I160" i="9"/>
  <c r="K43" i="10"/>
  <c r="E44" i="10" s="1"/>
  <c r="F43" i="10"/>
  <c r="H43" i="10" s="1"/>
  <c r="G43" i="10" s="1"/>
  <c r="F160" i="9" l="1"/>
  <c r="H160" i="9" s="1"/>
  <c r="G160" i="9" s="1"/>
  <c r="K160" i="9"/>
  <c r="E161" i="9" s="1"/>
  <c r="J44" i="10"/>
  <c r="I44" i="10"/>
  <c r="J161" i="9" l="1"/>
  <c r="I161" i="9"/>
  <c r="K44" i="10"/>
  <c r="E45" i="10" s="1"/>
  <c r="F44" i="10"/>
  <c r="H44" i="10" s="1"/>
  <c r="G44" i="10" s="1"/>
  <c r="K161" i="9" l="1"/>
  <c r="E162" i="9" s="1"/>
  <c r="F161" i="9"/>
  <c r="H161" i="9" s="1"/>
  <c r="G161" i="9" s="1"/>
  <c r="J45" i="10"/>
  <c r="I45" i="10"/>
  <c r="J162" i="9" l="1"/>
  <c r="I162" i="9"/>
  <c r="K45" i="10"/>
  <c r="N6" i="10" s="1"/>
  <c r="F45" i="10"/>
  <c r="H45" i="10" s="1"/>
  <c r="G45" i="10" s="1"/>
  <c r="L41" i="10"/>
  <c r="M6" i="10" s="1"/>
  <c r="F162" i="9" l="1"/>
  <c r="H162" i="9" s="1"/>
  <c r="G162" i="9" s="1"/>
  <c r="K162" i="9"/>
  <c r="E163" i="9" s="1"/>
  <c r="J163" i="9" l="1"/>
  <c r="I163" i="9"/>
  <c r="K163" i="9" l="1"/>
  <c r="E164" i="9" s="1"/>
  <c r="F163" i="9"/>
  <c r="H163" i="9" s="1"/>
  <c r="G163" i="9" s="1"/>
  <c r="J164" i="9" l="1"/>
  <c r="I164" i="9"/>
  <c r="K164" i="9" l="1"/>
  <c r="E165" i="9" s="1"/>
  <c r="F164" i="9"/>
  <c r="H164" i="9" s="1"/>
  <c r="G164" i="9" s="1"/>
  <c r="J165" i="9" l="1"/>
  <c r="I165" i="9"/>
  <c r="K165" i="9" l="1"/>
  <c r="F165" i="9"/>
  <c r="H165" i="9" s="1"/>
  <c r="G165" i="9" s="1"/>
  <c r="L146" i="9"/>
  <c r="E166" i="9" l="1"/>
  <c r="J166" i="9" l="1"/>
  <c r="I166" i="9"/>
  <c r="K166" i="9" l="1"/>
  <c r="E167" i="9" s="1"/>
  <c r="F166" i="9"/>
  <c r="H166" i="9" s="1"/>
  <c r="G166" i="9" s="1"/>
  <c r="J167" i="9" l="1"/>
  <c r="I167" i="9"/>
  <c r="K167" i="9" l="1"/>
  <c r="E168" i="9" s="1"/>
  <c r="F167" i="9"/>
  <c r="H167" i="9" s="1"/>
  <c r="G167" i="9" s="1"/>
  <c r="J168" i="9" l="1"/>
  <c r="I168" i="9"/>
  <c r="K168" i="9" l="1"/>
  <c r="E169" i="9" s="1"/>
  <c r="F168" i="9"/>
  <c r="H168" i="9" s="1"/>
  <c r="G168" i="9" s="1"/>
  <c r="J169" i="9" l="1"/>
  <c r="I169" i="9"/>
  <c r="K169" i="9" l="1"/>
  <c r="E170" i="9" s="1"/>
  <c r="F169" i="9"/>
  <c r="H169" i="9" s="1"/>
  <c r="G169" i="9" s="1"/>
  <c r="J170" i="9" l="1"/>
  <c r="I170" i="9"/>
  <c r="F170" i="9" l="1"/>
  <c r="H170" i="9" s="1"/>
  <c r="G170" i="9" s="1"/>
  <c r="K170" i="9"/>
  <c r="E171" i="9" s="1"/>
  <c r="J171" i="9" l="1"/>
  <c r="I171" i="9"/>
  <c r="K171" i="9" l="1"/>
  <c r="E172" i="9" s="1"/>
  <c r="F171" i="9"/>
  <c r="H171" i="9" s="1"/>
  <c r="G171" i="9" s="1"/>
  <c r="J172" i="9" l="1"/>
  <c r="I172" i="9"/>
  <c r="K172" i="9" l="1"/>
  <c r="E173" i="9" s="1"/>
  <c r="F172" i="9"/>
  <c r="H172" i="9" s="1"/>
  <c r="G172" i="9" s="1"/>
  <c r="J173" i="9" l="1"/>
  <c r="I173" i="9"/>
  <c r="F173" i="9" l="1"/>
  <c r="H173" i="9" s="1"/>
  <c r="G173" i="9" s="1"/>
  <c r="K173" i="9"/>
  <c r="E174" i="9" s="1"/>
  <c r="J174" i="9" l="1"/>
  <c r="I174" i="9"/>
  <c r="K174" i="9" l="1"/>
  <c r="E175" i="9" s="1"/>
  <c r="F174" i="9"/>
  <c r="H174" i="9" s="1"/>
  <c r="G174" i="9" s="1"/>
  <c r="J175" i="9" l="1"/>
  <c r="I175" i="9"/>
  <c r="K175" i="9" l="1"/>
  <c r="E176" i="9" s="1"/>
  <c r="F175" i="9"/>
  <c r="H175" i="9" s="1"/>
  <c r="G175" i="9" s="1"/>
  <c r="J176" i="9" l="1"/>
  <c r="I176" i="9"/>
  <c r="F176" i="9" l="1"/>
  <c r="H176" i="9" s="1"/>
  <c r="G176" i="9" s="1"/>
  <c r="K176" i="9"/>
  <c r="E177" i="9" s="1"/>
  <c r="J177" i="9" l="1"/>
  <c r="I177" i="9"/>
  <c r="K177" i="9" l="1"/>
  <c r="E178" i="9" s="1"/>
  <c r="F177" i="9"/>
  <c r="H177" i="9" s="1"/>
  <c r="G177" i="9" s="1"/>
  <c r="J178" i="9" l="1"/>
  <c r="I178" i="9"/>
  <c r="K178" i="9" l="1"/>
  <c r="E179" i="9" s="1"/>
  <c r="F178" i="9"/>
  <c r="H178" i="9" s="1"/>
  <c r="G178" i="9" s="1"/>
  <c r="J179" i="9" l="1"/>
  <c r="I179" i="9"/>
  <c r="K179" i="9" l="1"/>
  <c r="E180" i="9" s="1"/>
  <c r="F179" i="9"/>
  <c r="H179" i="9" s="1"/>
  <c r="G179" i="9" s="1"/>
  <c r="J180" i="9" l="1"/>
  <c r="I180" i="9"/>
  <c r="F180" i="9" l="1"/>
  <c r="H180" i="9" s="1"/>
  <c r="G180" i="9" s="1"/>
  <c r="K180" i="9"/>
  <c r="E181" i="9" s="1"/>
  <c r="J181" i="9" l="1"/>
  <c r="I181" i="9"/>
  <c r="F181" i="9" l="1"/>
  <c r="H181" i="9" s="1"/>
  <c r="G181" i="9" s="1"/>
  <c r="K181" i="9"/>
  <c r="E182" i="9" s="1"/>
  <c r="J182" i="9" l="1"/>
  <c r="I182" i="9"/>
  <c r="F182" i="9" l="1"/>
  <c r="H182" i="9" s="1"/>
  <c r="G182" i="9" s="1"/>
  <c r="K182" i="9"/>
  <c r="E183" i="9" s="1"/>
  <c r="J183" i="9" l="1"/>
  <c r="I183" i="9"/>
  <c r="K183" i="9" l="1"/>
  <c r="E184" i="9" s="1"/>
  <c r="F183" i="9"/>
  <c r="H183" i="9" s="1"/>
  <c r="G183" i="9" s="1"/>
  <c r="J184" i="9" l="1"/>
  <c r="I184" i="9"/>
  <c r="K184" i="9" l="1"/>
  <c r="E185" i="9" s="1"/>
  <c r="F184" i="9"/>
  <c r="H184" i="9" s="1"/>
  <c r="G184" i="9" s="1"/>
  <c r="J185" i="9" l="1"/>
  <c r="I185" i="9"/>
  <c r="F185" i="9" l="1"/>
  <c r="H185" i="9" s="1"/>
  <c r="G185" i="9" s="1"/>
  <c r="K185" i="9"/>
  <c r="E186" i="9" s="1"/>
  <c r="L166" i="9"/>
  <c r="J186" i="9" l="1"/>
  <c r="I186" i="9"/>
  <c r="F186" i="9" l="1"/>
  <c r="H186" i="9" s="1"/>
  <c r="G186" i="9" s="1"/>
  <c r="K186" i="9"/>
  <c r="E187" i="9" s="1"/>
  <c r="I187" i="9" l="1"/>
  <c r="J187" i="9"/>
  <c r="F187" i="9" l="1"/>
  <c r="H187" i="9" s="1"/>
  <c r="G187" i="9"/>
  <c r="K187" i="9"/>
  <c r="E188" i="9" s="1"/>
  <c r="J188" i="9" l="1"/>
  <c r="I188" i="9"/>
  <c r="F188" i="9" l="1"/>
  <c r="H188" i="9" s="1"/>
  <c r="G188" i="9"/>
  <c r="K188" i="9"/>
  <c r="E189" i="9" s="1"/>
  <c r="J189" i="9" l="1"/>
  <c r="I189" i="9"/>
  <c r="K189" i="9" l="1"/>
  <c r="E190" i="9" s="1"/>
  <c r="F189" i="9"/>
  <c r="H189" i="9" s="1"/>
  <c r="G189" i="9" s="1"/>
  <c r="J190" i="9" l="1"/>
  <c r="I190" i="9"/>
  <c r="F190" i="9" l="1"/>
  <c r="H190" i="9" s="1"/>
  <c r="G190" i="9" s="1"/>
  <c r="K190" i="9"/>
  <c r="E191" i="9" s="1"/>
  <c r="J191" i="9" l="1"/>
  <c r="I191" i="9"/>
  <c r="K191" i="9" l="1"/>
  <c r="E192" i="9" s="1"/>
  <c r="F191" i="9"/>
  <c r="H191" i="9" s="1"/>
  <c r="G191" i="9" s="1"/>
  <c r="J192" i="9" l="1"/>
  <c r="I192" i="9"/>
  <c r="K192" i="9" l="1"/>
  <c r="E193" i="9" s="1"/>
  <c r="F192" i="9"/>
  <c r="H192" i="9" s="1"/>
  <c r="G192" i="9" s="1"/>
  <c r="J193" i="9" l="1"/>
  <c r="I193" i="9"/>
  <c r="F193" i="9" l="1"/>
  <c r="H193" i="9" s="1"/>
  <c r="G193" i="9" s="1"/>
  <c r="K193" i="9"/>
  <c r="E194" i="9" s="1"/>
  <c r="J194" i="9" l="1"/>
  <c r="I194" i="9"/>
  <c r="K194" i="9" l="1"/>
  <c r="E195" i="9" s="1"/>
  <c r="F194" i="9"/>
  <c r="H194" i="9" s="1"/>
  <c r="G194" i="9" s="1"/>
  <c r="J195" i="9" l="1"/>
  <c r="I195" i="9"/>
  <c r="K195" i="9" l="1"/>
  <c r="E196" i="9" s="1"/>
  <c r="F195" i="9"/>
  <c r="H195" i="9" s="1"/>
  <c r="G195" i="9" s="1"/>
  <c r="J196" i="9" l="1"/>
  <c r="I196" i="9"/>
  <c r="K196" i="9" l="1"/>
  <c r="E197" i="9" s="1"/>
  <c r="F196" i="9"/>
  <c r="H196" i="9" s="1"/>
  <c r="G196" i="9" s="1"/>
  <c r="J197" i="9" l="1"/>
  <c r="I197" i="9"/>
  <c r="F197" i="9" l="1"/>
  <c r="H197" i="9" s="1"/>
  <c r="G197" i="9" s="1"/>
  <c r="K197" i="9"/>
  <c r="E198" i="9" s="1"/>
  <c r="J198" i="9" l="1"/>
  <c r="I198" i="9"/>
  <c r="F198" i="9" l="1"/>
  <c r="H198" i="9" s="1"/>
  <c r="G198" i="9" s="1"/>
  <c r="K198" i="9"/>
  <c r="E199" i="9" s="1"/>
  <c r="J199" i="9" l="1"/>
  <c r="I199" i="9"/>
  <c r="F199" i="9" l="1"/>
  <c r="H199" i="9" s="1"/>
  <c r="G199" i="9" s="1"/>
  <c r="K199" i="9"/>
  <c r="E200" i="9" s="1"/>
  <c r="J200" i="9" l="1"/>
  <c r="I200" i="9"/>
  <c r="K200" i="9" l="1"/>
  <c r="E201" i="9" s="1"/>
  <c r="F200" i="9"/>
  <c r="H200" i="9" s="1"/>
  <c r="G200" i="9" s="1"/>
  <c r="J201" i="9" l="1"/>
  <c r="I201" i="9"/>
  <c r="K201" i="9" l="1"/>
  <c r="E202" i="9" s="1"/>
  <c r="F201" i="9"/>
  <c r="H201" i="9" s="1"/>
  <c r="G201" i="9" s="1"/>
  <c r="J202" i="9" l="1"/>
  <c r="I202" i="9"/>
  <c r="F202" i="9" l="1"/>
  <c r="H202" i="9" s="1"/>
  <c r="G202" i="9" s="1"/>
  <c r="K202" i="9"/>
  <c r="E203" i="9" s="1"/>
  <c r="J203" i="9" l="1"/>
  <c r="I203" i="9"/>
  <c r="F203" i="9" l="1"/>
  <c r="H203" i="9" s="1"/>
  <c r="G203" i="9" s="1"/>
  <c r="K203" i="9"/>
  <c r="E204" i="9" s="1"/>
  <c r="J204" i="9" l="1"/>
  <c r="I204" i="9"/>
  <c r="K204" i="9" l="1"/>
  <c r="E205" i="9" s="1"/>
  <c r="F204" i="9"/>
  <c r="H204" i="9" s="1"/>
  <c r="G204" i="9" s="1"/>
  <c r="J205" i="9" l="1"/>
  <c r="I205" i="9"/>
  <c r="K205" i="9" l="1"/>
  <c r="F205" i="9"/>
  <c r="H205" i="9" s="1"/>
  <c r="G205" i="9" s="1"/>
  <c r="L186" i="9"/>
  <c r="E206" i="9" l="1"/>
  <c r="J206" i="9" l="1"/>
  <c r="I206" i="9"/>
  <c r="K206" i="9" l="1"/>
  <c r="E207" i="9" s="1"/>
  <c r="F206" i="9"/>
  <c r="H206" i="9" s="1"/>
  <c r="G206" i="9" s="1"/>
  <c r="J207" i="9" l="1"/>
  <c r="I207" i="9"/>
  <c r="K207" i="9" l="1"/>
  <c r="E208" i="9" s="1"/>
  <c r="F207" i="9"/>
  <c r="H207" i="9" s="1"/>
  <c r="G207" i="9" s="1"/>
  <c r="J208" i="9" l="1"/>
  <c r="I208" i="9"/>
  <c r="K208" i="9" l="1"/>
  <c r="E209" i="9" s="1"/>
  <c r="F208" i="9"/>
  <c r="H208" i="9" s="1"/>
  <c r="G208" i="9" s="1"/>
  <c r="J209" i="9" l="1"/>
  <c r="I209" i="9"/>
  <c r="K209" i="9" l="1"/>
  <c r="E210" i="9" s="1"/>
  <c r="F209" i="9"/>
  <c r="H209" i="9" s="1"/>
  <c r="G209" i="9" s="1"/>
  <c r="J210" i="9" l="1"/>
  <c r="I210" i="9"/>
  <c r="F210" i="9" l="1"/>
  <c r="H210" i="9" s="1"/>
  <c r="G210" i="9" s="1"/>
  <c r="K210" i="9"/>
  <c r="E211" i="9" s="1"/>
  <c r="J211" i="9" l="1"/>
  <c r="I211" i="9"/>
  <c r="K211" i="9" l="1"/>
  <c r="E212" i="9" s="1"/>
  <c r="F211" i="9"/>
  <c r="H211" i="9" s="1"/>
  <c r="G211" i="9" s="1"/>
  <c r="J212" i="9" l="1"/>
  <c r="I212" i="9"/>
  <c r="K212" i="9" l="1"/>
  <c r="E213" i="9" s="1"/>
  <c r="F212" i="9"/>
  <c r="H212" i="9" s="1"/>
  <c r="G212" i="9" s="1"/>
  <c r="J213" i="9" l="1"/>
  <c r="I213" i="9"/>
  <c r="F213" i="9" l="1"/>
  <c r="H213" i="9" s="1"/>
  <c r="G213" i="9" s="1"/>
  <c r="K213" i="9"/>
  <c r="E214" i="9" s="1"/>
  <c r="J214" i="9" l="1"/>
  <c r="I214" i="9"/>
  <c r="F214" i="9" l="1"/>
  <c r="H214" i="9" s="1"/>
  <c r="G214" i="9" s="1"/>
  <c r="K214" i="9"/>
  <c r="E215" i="9" s="1"/>
  <c r="J215" i="9" l="1"/>
  <c r="I215" i="9"/>
  <c r="K215" i="9" l="1"/>
  <c r="E216" i="9" s="1"/>
  <c r="F215" i="9"/>
  <c r="H215" i="9" s="1"/>
  <c r="G215" i="9" s="1"/>
  <c r="J216" i="9" l="1"/>
  <c r="I216" i="9"/>
  <c r="F216" i="9" l="1"/>
  <c r="H216" i="9" s="1"/>
  <c r="G216" i="9" s="1"/>
  <c r="K216" i="9"/>
  <c r="E217" i="9" s="1"/>
  <c r="J217" i="9" l="1"/>
  <c r="I217" i="9"/>
  <c r="K217" i="9" l="1"/>
  <c r="E218" i="9" s="1"/>
  <c r="F217" i="9"/>
  <c r="H217" i="9" s="1"/>
  <c r="G217" i="9" s="1"/>
  <c r="J218" i="9" l="1"/>
  <c r="I218" i="9"/>
  <c r="F218" i="9" l="1"/>
  <c r="H218" i="9" s="1"/>
  <c r="G218" i="9" s="1"/>
  <c r="K218" i="9"/>
  <c r="E219" i="9" s="1"/>
  <c r="J219" i="9" l="1"/>
  <c r="I219" i="9"/>
  <c r="K219" i="9" l="1"/>
  <c r="E220" i="9" s="1"/>
  <c r="F219" i="9"/>
  <c r="H219" i="9" s="1"/>
  <c r="G219" i="9" s="1"/>
  <c r="J220" i="9" l="1"/>
  <c r="I220" i="9"/>
  <c r="K220" i="9" l="1"/>
  <c r="E221" i="9" s="1"/>
  <c r="F220" i="9"/>
  <c r="H220" i="9" s="1"/>
  <c r="G220" i="9" s="1"/>
  <c r="J221" i="9" l="1"/>
  <c r="I221" i="9"/>
  <c r="K221" i="9" l="1"/>
  <c r="E222" i="9" s="1"/>
  <c r="F221" i="9"/>
  <c r="H221" i="9" s="1"/>
  <c r="G221" i="9" s="1"/>
  <c r="J222" i="9" l="1"/>
  <c r="I222" i="9"/>
  <c r="K222" i="9" l="1"/>
  <c r="E223" i="9" s="1"/>
  <c r="F222" i="9"/>
  <c r="H222" i="9" s="1"/>
  <c r="G222" i="9" s="1"/>
  <c r="J223" i="9" l="1"/>
  <c r="I223" i="9"/>
  <c r="F223" i="9" l="1"/>
  <c r="H223" i="9" s="1"/>
  <c r="G223" i="9" s="1"/>
  <c r="K223" i="9"/>
  <c r="E224" i="9" s="1"/>
  <c r="J224" i="9" l="1"/>
  <c r="I224" i="9"/>
  <c r="K224" i="9" l="1"/>
  <c r="E225" i="9" s="1"/>
  <c r="F224" i="9"/>
  <c r="H224" i="9" s="1"/>
  <c r="G224" i="9" s="1"/>
  <c r="J225" i="9" l="1"/>
  <c r="I225" i="9"/>
  <c r="K225" i="9" l="1"/>
  <c r="E226" i="9" s="1"/>
  <c r="F225" i="9"/>
  <c r="H225" i="9" s="1"/>
  <c r="G225" i="9" s="1"/>
  <c r="L206" i="9"/>
  <c r="J226" i="9" l="1"/>
  <c r="I226" i="9"/>
  <c r="F226" i="9" l="1"/>
  <c r="H226" i="9" s="1"/>
  <c r="G226" i="9"/>
  <c r="K226" i="9"/>
  <c r="E227" i="9" s="1"/>
  <c r="J227" i="9" l="1"/>
  <c r="I227" i="9"/>
  <c r="F227" i="9" l="1"/>
  <c r="H227" i="9" s="1"/>
  <c r="G227" i="9"/>
  <c r="K227" i="9"/>
  <c r="E228" i="9" s="1"/>
  <c r="J228" i="9" l="1"/>
  <c r="I228" i="9"/>
  <c r="F228" i="9" l="1"/>
  <c r="H228" i="9" s="1"/>
  <c r="G228" i="9"/>
  <c r="K228" i="9"/>
  <c r="E229" i="9" s="1"/>
  <c r="J229" i="9" l="1"/>
  <c r="I229" i="9"/>
  <c r="K229" i="9" l="1"/>
  <c r="E230" i="9" s="1"/>
  <c r="F229" i="9"/>
  <c r="H229" i="9" s="1"/>
  <c r="G229" i="9" s="1"/>
  <c r="J230" i="9" l="1"/>
  <c r="I230" i="9"/>
  <c r="K230" i="9" l="1"/>
  <c r="E231" i="9" s="1"/>
  <c r="F230" i="9"/>
  <c r="H230" i="9" s="1"/>
  <c r="G230" i="9" s="1"/>
  <c r="J231" i="9" l="1"/>
  <c r="I231" i="9"/>
  <c r="F231" i="9" l="1"/>
  <c r="H231" i="9" s="1"/>
  <c r="G231" i="9" s="1"/>
  <c r="K231" i="9"/>
  <c r="E232" i="9" s="1"/>
  <c r="J232" i="9" l="1"/>
  <c r="I232" i="9"/>
  <c r="F232" i="9" l="1"/>
  <c r="H232" i="9" s="1"/>
  <c r="G232" i="9" s="1"/>
  <c r="K232" i="9"/>
  <c r="E233" i="9" s="1"/>
  <c r="J233" i="9" l="1"/>
  <c r="I233" i="9"/>
  <c r="K233" i="9" l="1"/>
  <c r="E234" i="9" s="1"/>
  <c r="F233" i="9"/>
  <c r="H233" i="9" s="1"/>
  <c r="G233" i="9" s="1"/>
  <c r="J234" i="9" l="1"/>
  <c r="I234" i="9"/>
  <c r="K234" i="9" l="1"/>
  <c r="E235" i="9" s="1"/>
  <c r="F234" i="9"/>
  <c r="H234" i="9" s="1"/>
  <c r="G234" i="9" s="1"/>
  <c r="J235" i="9" l="1"/>
  <c r="I235" i="9"/>
  <c r="F235" i="9" l="1"/>
  <c r="H235" i="9" s="1"/>
  <c r="G235" i="9" s="1"/>
  <c r="K235" i="9"/>
  <c r="E236" i="9" s="1"/>
  <c r="J236" i="9" l="1"/>
  <c r="I236" i="9"/>
  <c r="F236" i="9" l="1"/>
  <c r="H236" i="9" s="1"/>
  <c r="G236" i="9" s="1"/>
  <c r="K236" i="9"/>
  <c r="E237" i="9" s="1"/>
  <c r="J237" i="9" l="1"/>
  <c r="I237" i="9"/>
  <c r="K237" i="9" l="1"/>
  <c r="E238" i="9" s="1"/>
  <c r="F237" i="9"/>
  <c r="H237" i="9" s="1"/>
  <c r="G237" i="9" s="1"/>
  <c r="J238" i="9" l="1"/>
  <c r="I238" i="9"/>
  <c r="K238" i="9" l="1"/>
  <c r="E239" i="9" s="1"/>
  <c r="F238" i="9"/>
  <c r="H238" i="9" s="1"/>
  <c r="G238" i="9" s="1"/>
  <c r="J239" i="9" l="1"/>
  <c r="I239" i="9"/>
  <c r="F239" i="9" l="1"/>
  <c r="H239" i="9" s="1"/>
  <c r="G239" i="9" s="1"/>
  <c r="K239" i="9"/>
  <c r="E240" i="9" s="1"/>
  <c r="J240" i="9" l="1"/>
  <c r="I240" i="9"/>
  <c r="F240" i="9" l="1"/>
  <c r="H240" i="9" s="1"/>
  <c r="G240" i="9" s="1"/>
  <c r="K240" i="9"/>
  <c r="E241" i="9" s="1"/>
  <c r="J241" i="9" l="1"/>
  <c r="I241" i="9"/>
  <c r="F241" i="9" l="1"/>
  <c r="H241" i="9" s="1"/>
  <c r="G241" i="9" s="1"/>
  <c r="K241" i="9"/>
  <c r="E242" i="9" s="1"/>
  <c r="J242" i="9" l="1"/>
  <c r="I242" i="9"/>
  <c r="K242" i="9" l="1"/>
  <c r="E243" i="9" s="1"/>
  <c r="F242" i="9"/>
  <c r="H242" i="9" s="1"/>
  <c r="G242" i="9" s="1"/>
  <c r="J243" i="9" l="1"/>
  <c r="I243" i="9"/>
  <c r="K243" i="9" l="1"/>
  <c r="E244" i="9" s="1"/>
  <c r="F243" i="9"/>
  <c r="H243" i="9" s="1"/>
  <c r="G243" i="9" s="1"/>
  <c r="J244" i="9" l="1"/>
  <c r="I244" i="9"/>
  <c r="K244" i="9" l="1"/>
  <c r="E245" i="9" s="1"/>
  <c r="F244" i="9"/>
  <c r="H244" i="9" s="1"/>
  <c r="G244" i="9" s="1"/>
  <c r="J245" i="9" l="1"/>
  <c r="I245" i="9"/>
  <c r="F245" i="9" l="1"/>
  <c r="H245" i="9" s="1"/>
  <c r="G245" i="9" s="1"/>
  <c r="K245" i="9"/>
  <c r="L226" i="9"/>
</calcChain>
</file>

<file path=xl/comments1.xml><?xml version="1.0" encoding="utf-8"?>
<comments xmlns="http://schemas.openxmlformats.org/spreadsheetml/2006/main">
  <authors>
    <author>Author</author>
  </authors>
  <commentList>
    <comment ref="E5" authorId="0">
      <text>
        <r>
          <rPr>
            <sz val="9"/>
            <color indexed="81"/>
            <rFont val="Tahoma"/>
            <family val="2"/>
          </rPr>
          <t>ENTER YOUR AVAILABLE CAPITAL IN CELL I3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 xml:space="preserve">
WITHDRAWALS ARE MANDATORY</t>
        </r>
      </text>
    </comment>
    <comment ref="E6" authorId="0">
      <text>
        <r>
          <rPr>
            <sz val="9"/>
            <color indexed="81"/>
            <rFont val="Tahoma"/>
            <family val="2"/>
          </rPr>
          <t>THIS IS YOUR INITIAL CAPITAL</t>
        </r>
      </text>
    </comment>
    <comment ref="F6" authorId="0">
      <text>
        <r>
          <rPr>
            <sz val="9"/>
            <color indexed="81"/>
            <rFont val="Tahoma"/>
            <family val="2"/>
          </rPr>
          <t>OPERATE WITH THIS AMOUNT IN IQ OPTION</t>
        </r>
      </text>
    </comment>
    <comment ref="P6" authorId="0">
      <text>
        <r>
          <rPr>
            <sz val="9"/>
            <color indexed="81"/>
            <rFont val="Tahoma"/>
            <family val="2"/>
          </rPr>
          <t>ENTER FIRST CANDLE OPERATION AMOUNT (COLUMN F)</t>
        </r>
      </text>
    </comment>
    <comment ref="Q6" authorId="0">
      <text>
        <r>
          <rPr>
            <sz val="9"/>
            <color indexed="81"/>
            <rFont val="Tahoma"/>
            <family val="2"/>
          </rPr>
          <t>ENTER WITH THIS AMOUNT TO THE SECOND SAIL</t>
        </r>
      </text>
    </comment>
    <comment ref="R6" authorId="0">
      <text>
        <r>
          <rPr>
            <sz val="9"/>
            <color indexed="81"/>
            <rFont val="Tahoma"/>
            <family val="2"/>
          </rPr>
          <t>ENTER THE THIRD CANDLE WITH THIS AMOUNT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ENTER YOUR AVAILABLE CAPITAL IN CELL I3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WITHDRAWALS ARE MANDATORY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THIS IS YOUR INITIAL CAPITAL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OPERATE WITH THIS AMOUNT IN IQ OPTION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ENTER FIRST CANDLE OPERATION AMOUNT (COLUMN F)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ENTER WITH THIS AMOUNT TO THE SECOND SAIL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ENTER THE THIRD CANDLE WITH THIS AMOUNT</t>
        </r>
      </text>
    </comment>
  </commentList>
</comments>
</file>

<file path=xl/sharedStrings.xml><?xml version="1.0" encoding="utf-8"?>
<sst xmlns="http://schemas.openxmlformats.org/spreadsheetml/2006/main" count="78" uniqueCount="53">
  <si>
    <t>Personal Goals:</t>
  </si>
  <si>
    <t>Daily</t>
  </si>
  <si>
    <t xml:space="preserve">Weekly </t>
  </si>
  <si>
    <t>Monthly</t>
  </si>
  <si>
    <t>Yearly</t>
  </si>
  <si>
    <t>Job Income Equivalent</t>
  </si>
  <si>
    <t>40hr/week @12.50/hr</t>
  </si>
  <si>
    <t>40hr/week @31.25/hr</t>
  </si>
  <si>
    <t>40hr/week @62.50/hr</t>
  </si>
  <si>
    <t>40hr/week @81.25/hr</t>
  </si>
  <si>
    <t>40hr/week @93.75/hr</t>
  </si>
  <si>
    <t>40hr/week @125.00/hr</t>
  </si>
  <si>
    <t>40hr/week @187.50/hr</t>
  </si>
  <si>
    <t>40hr/week @250.00/hr</t>
  </si>
  <si>
    <t>Tips:</t>
  </si>
  <si>
    <t>1) 4hr Candles: 5am, 9am, 1pm, 5pm, 9pm, 1am</t>
  </si>
  <si>
    <t>2) Check the News</t>
  </si>
  <si>
    <t>3) Perfect Set Up: Arrow, Color Change, TDI Outside Break</t>
  </si>
  <si>
    <t>4) Trade With the Trend</t>
  </si>
  <si>
    <t>Minimum Payout</t>
  </si>
  <si>
    <t>5) Check TradingBhavishya Weekly Session Predictions</t>
  </si>
  <si>
    <t>Maximum Risk per Day %</t>
  </si>
  <si>
    <t>DAILY COMPOUND INTEREST BASED CAPITAL MANAGEMENT</t>
  </si>
  <si>
    <t>MARTINGAL TO APPLY</t>
  </si>
  <si>
    <t>ENTER YOUR INITIAL CAPITAL</t>
  </si>
  <si>
    <t>FIRST SAIL OPERATION AMOUNT</t>
  </si>
  <si>
    <t xml:space="preserve">
FIRST MG (FOR SECOND CANDLE)</t>
  </si>
  <si>
    <t xml:space="preserve">
LAST MG (FOR THIRD CANDLE)</t>
  </si>
  <si>
    <t>MES</t>
  </si>
  <si>
    <t>WEEK</t>
  </si>
  <si>
    <t xml:space="preserve">
DAY</t>
  </si>
  <si>
    <t>CAPITAL (USD)</t>
  </si>
  <si>
    <t xml:space="preserve">
OPERATION AMOUNT </t>
  </si>
  <si>
    <t>DAILY GOAL (10%)</t>
  </si>
  <si>
    <t>CAPITAL + 10%</t>
  </si>
  <si>
    <t xml:space="preserve">
MONTHLY WITHDRAWAL (50% PROFIT)</t>
  </si>
  <si>
    <t>Contact Telegram</t>
  </si>
  <si>
    <t>Group Telegram</t>
  </si>
  <si>
    <t xml:space="preserve">
FIRST SAIL OPERATION AMOUNT</t>
  </si>
  <si>
    <t>MONTH</t>
  </si>
  <si>
    <t>OPERATION AMOUNT</t>
  </si>
  <si>
    <t xml:space="preserve">
WEEKLY WITHDRAWAL (50% PROFIT)</t>
  </si>
  <si>
    <t>ACCUMULATED WITHDRAWAL IN 02 MONTHS (USD)</t>
  </si>
  <si>
    <t xml:space="preserve">
TOTAL CAPITAL IN 02 MONTHS (USD)</t>
  </si>
  <si>
    <t>MAXIMUM TRADES PER DAY</t>
  </si>
  <si>
    <t>Daily Goal Profit %</t>
  </si>
  <si>
    <t>Start Balance</t>
  </si>
  <si>
    <t>MAXIMUM RISK PER DAY ($)</t>
  </si>
  <si>
    <t>PROFIT PER TRADE ($)</t>
  </si>
  <si>
    <t>JOIN : https://t.me/Trading_Emperor</t>
  </si>
  <si>
    <t>TRADINGEMPEROR - BEST MONEY MANAGEMENT TEMPLATE</t>
  </si>
  <si>
    <t>Website : www.tradingemperor.com</t>
  </si>
  <si>
    <t>Contact: @TradingEmperors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</si>
</sst>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_(* #,##0.00_);_(* \(#,##0.00\);_(* &quot;-&quot;??_);_(@_)"/>
    <numFmt numFmtId="166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rgb="FF00CC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CC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ont="1" applyFill="1" applyBorder="1"/>
    <xf numFmtId="164" fontId="3" fillId="2" borderId="8" xfId="0" applyNumberFormat="1" applyFont="1" applyFill="1" applyBorder="1"/>
    <xf numFmtId="164" fontId="0" fillId="2" borderId="8" xfId="0" applyNumberFormat="1" applyFont="1" applyFill="1" applyBorder="1"/>
    <xf numFmtId="0" fontId="4" fillId="2" borderId="8" xfId="0" applyFont="1" applyFill="1" applyBorder="1"/>
    <xf numFmtId="0" fontId="0" fillId="2" borderId="8" xfId="0" applyFont="1" applyFill="1" applyBorder="1"/>
    <xf numFmtId="164" fontId="3" fillId="2" borderId="9" xfId="0" applyNumberFormat="1" applyFont="1" applyFill="1" applyBorder="1"/>
    <xf numFmtId="164" fontId="0" fillId="2" borderId="9" xfId="0" applyNumberFormat="1" applyFont="1" applyFill="1" applyBorder="1"/>
    <xf numFmtId="0" fontId="0" fillId="2" borderId="9" xfId="0" applyFont="1" applyFill="1" applyBorder="1"/>
    <xf numFmtId="0" fontId="3" fillId="2" borderId="7" xfId="0" applyFont="1" applyFill="1" applyBorder="1" applyAlignment="1">
      <alignment horizontal="center"/>
    </xf>
    <xf numFmtId="0" fontId="5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6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3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0" xfId="0" applyProtection="1">
      <protection locked="0"/>
    </xf>
    <xf numFmtId="2" fontId="10" fillId="5" borderId="23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 wrapText="1"/>
    </xf>
    <xf numFmtId="9" fontId="1" fillId="3" borderId="21" xfId="0" applyNumberFormat="1" applyFont="1" applyFill="1" applyBorder="1" applyAlignment="1" applyProtection="1">
      <alignment horizontal="center" vertical="center" wrapText="1"/>
    </xf>
    <xf numFmtId="166" fontId="0" fillId="0" borderId="0" xfId="0" applyNumberFormat="1" applyProtection="1">
      <protection locked="0"/>
    </xf>
    <xf numFmtId="0" fontId="0" fillId="0" borderId="4" xfId="0" applyBorder="1" applyAlignment="1" applyProtection="1">
      <alignment horizontal="center" vertical="center"/>
    </xf>
    <xf numFmtId="165" fontId="0" fillId="7" borderId="4" xfId="2" applyFont="1" applyFill="1" applyBorder="1" applyProtection="1"/>
    <xf numFmtId="165" fontId="0" fillId="8" borderId="4" xfId="2" applyFont="1" applyFill="1" applyBorder="1" applyProtection="1"/>
    <xf numFmtId="165" fontId="0" fillId="9" borderId="4" xfId="2" applyFont="1" applyFill="1" applyBorder="1" applyProtection="1"/>
    <xf numFmtId="165" fontId="0" fillId="0" borderId="4" xfId="2" applyFont="1" applyBorder="1" applyProtection="1"/>
    <xf numFmtId="2" fontId="15" fillId="10" borderId="4" xfId="0" applyNumberFormat="1" applyFont="1" applyFill="1" applyBorder="1" applyProtection="1">
      <protection locked="0"/>
    </xf>
    <xf numFmtId="165" fontId="16" fillId="0" borderId="4" xfId="2" applyFont="1" applyBorder="1" applyProtection="1">
      <protection locked="0"/>
    </xf>
    <xf numFmtId="166" fontId="0" fillId="0" borderId="4" xfId="0" applyNumberFormat="1" applyBorder="1" applyProtection="1"/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10" fontId="0" fillId="0" borderId="0" xfId="1" applyNumberFormat="1" applyFont="1" applyProtection="1">
      <protection locked="0"/>
    </xf>
    <xf numFmtId="0" fontId="0" fillId="0" borderId="0" xfId="0" applyProtection="1"/>
    <xf numFmtId="166" fontId="8" fillId="5" borderId="4" xfId="0" applyNumberFormat="1" applyFont="1" applyFill="1" applyBorder="1" applyProtection="1"/>
    <xf numFmtId="0" fontId="0" fillId="0" borderId="21" xfId="0" applyBorder="1" applyAlignment="1" applyProtection="1">
      <alignment horizontal="center" vertical="center"/>
    </xf>
    <xf numFmtId="166" fontId="0" fillId="0" borderId="21" xfId="0" applyNumberFormat="1" applyBorder="1" applyProtection="1"/>
    <xf numFmtId="165" fontId="0" fillId="8" borderId="21" xfId="2" applyFont="1" applyFill="1" applyBorder="1" applyProtection="1"/>
    <xf numFmtId="165" fontId="0" fillId="9" borderId="21" xfId="2" applyFont="1" applyFill="1" applyBorder="1" applyProtection="1"/>
    <xf numFmtId="165" fontId="0" fillId="0" borderId="21" xfId="2" applyFont="1" applyBorder="1" applyProtection="1"/>
    <xf numFmtId="0" fontId="0" fillId="0" borderId="0" xfId="0" applyAlignment="1" applyProtection="1">
      <alignment horizontal="center"/>
      <protection locked="0"/>
    </xf>
    <xf numFmtId="0" fontId="1" fillId="0" borderId="0" xfId="0" applyFont="1" applyBorder="1" applyAlignment="1">
      <alignment vertical="center" wrapText="1"/>
    </xf>
    <xf numFmtId="0" fontId="17" fillId="0" borderId="0" xfId="0" applyFont="1" applyAlignment="1" applyProtection="1">
      <alignment vertical="top" wrapText="1"/>
      <protection locked="0"/>
    </xf>
    <xf numFmtId="165" fontId="0" fillId="0" borderId="4" xfId="2" applyFont="1" applyFill="1" applyBorder="1" applyProtection="1"/>
    <xf numFmtId="165" fontId="0" fillId="12" borderId="4" xfId="2" applyFont="1" applyFill="1" applyBorder="1" applyProtection="1"/>
    <xf numFmtId="9" fontId="0" fillId="9" borderId="5" xfId="0" applyNumberFormat="1" applyFill="1" applyBorder="1" applyAlignment="1" applyProtection="1">
      <alignment horizontal="center"/>
      <protection locked="0"/>
    </xf>
    <xf numFmtId="9" fontId="0" fillId="9" borderId="5" xfId="0" applyNumberFormat="1" applyFill="1" applyBorder="1" applyAlignment="1" applyProtection="1">
      <alignment horizontal="center" vertical="center"/>
      <protection locked="0"/>
    </xf>
    <xf numFmtId="2" fontId="0" fillId="4" borderId="2" xfId="0" applyNumberForma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wrapText="1"/>
    </xf>
    <xf numFmtId="0" fontId="1" fillId="0" borderId="3" xfId="0" applyFont="1" applyBorder="1" applyAlignment="1" applyProtection="1">
      <alignment horizontal="left" wrapText="1"/>
    </xf>
    <xf numFmtId="0" fontId="1" fillId="0" borderId="3" xfId="0" applyFont="1" applyBorder="1" applyAlignment="1" applyProtection="1">
      <alignment horizontal="left" vertical="center" wrapText="1"/>
    </xf>
    <xf numFmtId="0" fontId="11" fillId="0" borderId="0" xfId="3" applyProtection="1"/>
    <xf numFmtId="9" fontId="0" fillId="11" borderId="24" xfId="0" applyNumberFormat="1" applyFill="1" applyBorder="1" applyAlignment="1" applyProtection="1">
      <alignment horizontal="center"/>
      <protection locked="0"/>
    </xf>
    <xf numFmtId="9" fontId="0" fillId="11" borderId="25" xfId="0" applyNumberForma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 vertical="center"/>
    </xf>
    <xf numFmtId="166" fontId="1" fillId="0" borderId="23" xfId="0" applyNumberFormat="1" applyFont="1" applyBorder="1" applyAlignment="1" applyProtection="1">
      <alignment horizontal="center" vertical="center" wrapText="1"/>
    </xf>
    <xf numFmtId="166" fontId="1" fillId="0" borderId="29" xfId="0" applyNumberFormat="1" applyFont="1" applyBorder="1" applyAlignment="1" applyProtection="1">
      <alignment horizontal="center" vertical="center" wrapText="1"/>
    </xf>
    <xf numFmtId="166" fontId="1" fillId="0" borderId="21" xfId="0" applyNumberFormat="1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</xf>
    <xf numFmtId="0" fontId="1" fillId="4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2" fillId="0" borderId="19" xfId="3" applyFont="1" applyBorder="1" applyAlignment="1" applyProtection="1">
      <alignment horizontal="center"/>
    </xf>
    <xf numFmtId="0" fontId="12" fillId="0" borderId="20" xfId="3" applyFont="1" applyBorder="1" applyAlignment="1" applyProtection="1">
      <alignment horizontal="center"/>
    </xf>
    <xf numFmtId="0" fontId="12" fillId="0" borderId="22" xfId="3" applyFont="1" applyBorder="1" applyAlignment="1" applyProtection="1">
      <alignment horizontal="center"/>
    </xf>
    <xf numFmtId="0" fontId="13" fillId="0" borderId="4" xfId="0" applyFont="1" applyBorder="1" applyAlignment="1" applyProtection="1">
      <alignment horizontal="center" vertical="center"/>
    </xf>
    <xf numFmtId="0" fontId="14" fillId="0" borderId="21" xfId="0" applyFont="1" applyBorder="1" applyAlignment="1" applyProtection="1">
      <alignment horizontal="center" vertical="center"/>
    </xf>
    <xf numFmtId="0" fontId="8" fillId="5" borderId="4" xfId="0" applyFont="1" applyFill="1" applyBorder="1" applyAlignment="1" applyProtection="1">
      <alignment horizontal="center" vertical="center" wrapText="1"/>
    </xf>
    <xf numFmtId="0" fontId="8" fillId="5" borderId="4" xfId="0" applyFont="1" applyFill="1" applyBorder="1" applyAlignment="1" applyProtection="1">
      <alignment horizontal="center" vertical="center"/>
    </xf>
    <xf numFmtId="0" fontId="1" fillId="5" borderId="4" xfId="0" applyFont="1" applyFill="1" applyBorder="1" applyAlignment="1" applyProtection="1">
      <alignment horizontal="center"/>
    </xf>
    <xf numFmtId="0" fontId="9" fillId="5" borderId="26" xfId="0" applyFont="1" applyFill="1" applyBorder="1" applyAlignment="1" applyProtection="1">
      <alignment horizontal="right"/>
    </xf>
    <xf numFmtId="0" fontId="9" fillId="5" borderId="27" xfId="0" applyFont="1" applyFill="1" applyBorder="1" applyAlignment="1" applyProtection="1">
      <alignment horizontal="right"/>
    </xf>
    <xf numFmtId="0" fontId="9" fillId="5" borderId="28" xfId="0" applyFont="1" applyFill="1" applyBorder="1" applyAlignment="1" applyProtection="1">
      <alignment horizontal="right"/>
    </xf>
    <xf numFmtId="0" fontId="1" fillId="6" borderId="4" xfId="0" applyFont="1" applyFill="1" applyBorder="1" applyAlignment="1" applyProtection="1">
      <alignment horizontal="center" vertical="center" wrapText="1"/>
    </xf>
    <xf numFmtId="166" fontId="1" fillId="0" borderId="23" xfId="0" applyNumberFormat="1" applyFont="1" applyBorder="1" applyAlignment="1" applyProtection="1">
      <alignment horizontal="center" vertical="center"/>
    </xf>
    <xf numFmtId="166" fontId="1" fillId="0" borderId="29" xfId="0" applyNumberFormat="1" applyFont="1" applyBorder="1" applyAlignment="1" applyProtection="1">
      <alignment horizontal="center" vertical="center"/>
    </xf>
    <xf numFmtId="166" fontId="1" fillId="0" borderId="21" xfId="0" applyNumberFormat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  <color rgb="FFFF99FF"/>
      <color rgb="FFFFCC00"/>
      <color rgb="FFFFCCFF"/>
      <color rgb="FFFF7C80"/>
      <color rgb="FFFF866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Trading_Emperor" TargetMode="External"/><Relationship Id="rId2" Type="http://schemas.openxmlformats.org/officeDocument/2006/relationships/hyperlink" Target="https://t.me/Trading_Emperors" TargetMode="External"/><Relationship Id="rId1" Type="http://schemas.openxmlformats.org/officeDocument/2006/relationships/hyperlink" Target="https://t.me/Trading_Emperor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Trading_Emperors" TargetMode="External"/><Relationship Id="rId2" Type="http://schemas.openxmlformats.org/officeDocument/2006/relationships/hyperlink" Target="https://t.me/Trading_Emperors" TargetMode="External"/><Relationship Id="rId1" Type="http://schemas.openxmlformats.org/officeDocument/2006/relationships/hyperlink" Target="https://t.me/Trading_Emperor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9"/>
  <sheetViews>
    <sheetView tabSelected="1" zoomScale="85" zoomScaleNormal="85" workbookViewId="0">
      <selection activeCell="L3" sqref="L3"/>
    </sheetView>
  </sheetViews>
  <sheetFormatPr defaultColWidth="11.42578125" defaultRowHeight="15" x14ac:dyDescent="0.25"/>
  <cols>
    <col min="1" max="1" width="6.85546875" style="22" customWidth="1"/>
    <col min="2" max="2" width="8.5703125" style="22" customWidth="1"/>
    <col min="3" max="3" width="11.42578125" style="22"/>
    <col min="4" max="4" width="4.85546875" style="38" customWidth="1"/>
    <col min="5" max="5" width="16.28515625" style="22" bestFit="1" customWidth="1"/>
    <col min="6" max="9" width="13.7109375" style="22" customWidth="1"/>
    <col min="10" max="10" width="14.5703125" style="22" bestFit="1" customWidth="1"/>
    <col min="11" max="11" width="16.28515625" style="22" bestFit="1" customWidth="1"/>
    <col min="12" max="12" width="14.5703125" style="22" bestFit="1" customWidth="1"/>
    <col min="13" max="13" width="14.42578125" style="22" customWidth="1"/>
    <col min="14" max="14" width="13.5703125" style="22" customWidth="1"/>
    <col min="15" max="15" width="8.28515625" style="22" customWidth="1"/>
    <col min="16" max="16" width="19.42578125" style="22" customWidth="1"/>
    <col min="17" max="17" width="12.42578125" style="22" customWidth="1"/>
    <col min="18" max="18" width="13" style="22" customWidth="1"/>
    <col min="19" max="16384" width="11.42578125" style="22"/>
  </cols>
  <sheetData>
    <row r="2" spans="1:21" ht="15.75" x14ac:dyDescent="0.25">
      <c r="B2" s="76" t="s">
        <v>22</v>
      </c>
      <c r="C2" s="77"/>
      <c r="D2" s="77"/>
      <c r="E2" s="77"/>
      <c r="F2" s="77"/>
      <c r="G2" s="77"/>
      <c r="H2" s="77"/>
      <c r="I2" s="77"/>
      <c r="J2" s="77"/>
      <c r="K2" s="77"/>
      <c r="L2" s="77"/>
      <c r="P2" s="78" t="s">
        <v>23</v>
      </c>
      <c r="Q2" s="78"/>
      <c r="R2" s="78"/>
    </row>
    <row r="3" spans="1:21" ht="26.25" customHeight="1" thickBot="1" x14ac:dyDescent="0.4">
      <c r="B3" s="79" t="s">
        <v>24</v>
      </c>
      <c r="C3" s="80"/>
      <c r="D3" s="80"/>
      <c r="E3" s="80"/>
      <c r="F3" s="80"/>
      <c r="G3" s="80"/>
      <c r="H3" s="80"/>
      <c r="I3" s="80"/>
      <c r="J3" s="80"/>
      <c r="K3" s="81"/>
      <c r="L3" s="23">
        <v>1000</v>
      </c>
      <c r="P3" s="82" t="s">
        <v>38</v>
      </c>
      <c r="Q3" s="82" t="s">
        <v>26</v>
      </c>
      <c r="R3" s="82" t="s">
        <v>27</v>
      </c>
    </row>
    <row r="4" spans="1:21" s="24" customFormat="1" ht="19.5" thickBot="1" x14ac:dyDescent="0.35">
      <c r="A4" s="70"/>
      <c r="B4" s="71" t="s">
        <v>50</v>
      </c>
      <c r="C4" s="72"/>
      <c r="D4" s="72"/>
      <c r="E4" s="72"/>
      <c r="F4" s="72"/>
      <c r="G4" s="72"/>
      <c r="H4" s="72"/>
      <c r="I4" s="72"/>
      <c r="J4" s="72"/>
      <c r="K4" s="72"/>
      <c r="L4" s="73"/>
      <c r="O4" s="22"/>
      <c r="P4" s="82"/>
      <c r="Q4" s="82"/>
      <c r="R4" s="82"/>
    </row>
    <row r="5" spans="1:21" ht="75" x14ac:dyDescent="0.25">
      <c r="A5" s="70"/>
      <c r="B5" s="25" t="s">
        <v>39</v>
      </c>
      <c r="C5" s="25" t="s">
        <v>29</v>
      </c>
      <c r="D5" s="26" t="s">
        <v>30</v>
      </c>
      <c r="E5" s="25" t="s">
        <v>31</v>
      </c>
      <c r="F5" s="26" t="s">
        <v>40</v>
      </c>
      <c r="G5" s="26" t="s">
        <v>44</v>
      </c>
      <c r="H5" s="26" t="s">
        <v>48</v>
      </c>
      <c r="I5" s="26" t="s">
        <v>47</v>
      </c>
      <c r="J5" s="27" t="s">
        <v>33</v>
      </c>
      <c r="K5" s="25" t="s">
        <v>34</v>
      </c>
      <c r="L5" s="26" t="s">
        <v>41</v>
      </c>
      <c r="M5" s="56" t="s">
        <v>42</v>
      </c>
      <c r="N5" s="56" t="s">
        <v>43</v>
      </c>
      <c r="P5" s="82"/>
      <c r="Q5" s="82"/>
      <c r="R5" s="82"/>
      <c r="T5" s="28"/>
    </row>
    <row r="6" spans="1:21" ht="15" customHeight="1" x14ac:dyDescent="0.3">
      <c r="A6" s="70"/>
      <c r="B6" s="74">
        <v>1</v>
      </c>
      <c r="C6" s="63">
        <v>1</v>
      </c>
      <c r="D6" s="29">
        <v>1</v>
      </c>
      <c r="E6" s="30">
        <f>+L3</f>
        <v>1000</v>
      </c>
      <c r="F6" s="31">
        <f>+J6/10</f>
        <v>10</v>
      </c>
      <c r="G6" s="51">
        <f>ROUNDUP(J6/H6,0)</f>
        <v>14</v>
      </c>
      <c r="H6" s="32">
        <f>+F6*75%</f>
        <v>7.5</v>
      </c>
      <c r="I6" s="52">
        <f>+E6*5%</f>
        <v>50</v>
      </c>
      <c r="J6" s="32">
        <f t="shared" ref="J6:J45" si="0">10%*E6</f>
        <v>100</v>
      </c>
      <c r="K6" s="33">
        <f t="shared" ref="K6:K45" si="1">+J6+E6</f>
        <v>1100</v>
      </c>
      <c r="L6" s="64">
        <f>+SUM(J6:J10)*50%</f>
        <v>305.255</v>
      </c>
      <c r="M6" s="42">
        <f>+L6+L11+L16+L21+L26+L31+L36+L41</f>
        <v>7424.8644903676814</v>
      </c>
      <c r="N6" s="42">
        <f>+K45</f>
        <v>10395.155360739513</v>
      </c>
      <c r="P6" s="34">
        <v>1</v>
      </c>
      <c r="Q6" s="35">
        <f>+P6*2.5</f>
        <v>2.5</v>
      </c>
      <c r="R6" s="35">
        <f>5*P6</f>
        <v>5</v>
      </c>
      <c r="S6" s="28"/>
    </row>
    <row r="7" spans="1:21" ht="15" customHeight="1" x14ac:dyDescent="0.25">
      <c r="A7" s="70"/>
      <c r="B7" s="74"/>
      <c r="C7" s="63"/>
      <c r="D7" s="29">
        <v>2</v>
      </c>
      <c r="E7" s="36">
        <f>+K6</f>
        <v>1100</v>
      </c>
      <c r="F7" s="31">
        <f>+J7/10</f>
        <v>11</v>
      </c>
      <c r="G7" s="51">
        <f t="shared" ref="G7:G45" si="2">ROUNDUP(J7/H7,0)</f>
        <v>14</v>
      </c>
      <c r="H7" s="32">
        <f t="shared" ref="H7:H45" si="3">+F7*75%</f>
        <v>8.25</v>
      </c>
      <c r="I7" s="52">
        <f t="shared" ref="I7:I45" si="4">+E7*5%</f>
        <v>55</v>
      </c>
      <c r="J7" s="32">
        <f t="shared" si="0"/>
        <v>110</v>
      </c>
      <c r="K7" s="33">
        <f t="shared" si="1"/>
        <v>1210</v>
      </c>
      <c r="L7" s="65"/>
      <c r="M7" s="41"/>
      <c r="N7" s="41"/>
    </row>
    <row r="8" spans="1:21" ht="15" customHeight="1" thickBot="1" x14ac:dyDescent="0.3">
      <c r="A8" s="70"/>
      <c r="B8" s="74"/>
      <c r="C8" s="63"/>
      <c r="D8" s="29">
        <v>3</v>
      </c>
      <c r="E8" s="36">
        <f>+K7</f>
        <v>1210</v>
      </c>
      <c r="F8" s="31">
        <f t="shared" ref="F8:F22" si="5">+J8/10</f>
        <v>12.1</v>
      </c>
      <c r="G8" s="51">
        <f t="shared" si="2"/>
        <v>14</v>
      </c>
      <c r="H8" s="32">
        <f t="shared" si="3"/>
        <v>9.0749999999999993</v>
      </c>
      <c r="I8" s="52">
        <f t="shared" si="4"/>
        <v>60.5</v>
      </c>
      <c r="J8" s="32">
        <f t="shared" si="0"/>
        <v>121</v>
      </c>
      <c r="K8" s="33">
        <f t="shared" si="1"/>
        <v>1331</v>
      </c>
      <c r="L8" s="65"/>
      <c r="M8" s="41"/>
      <c r="N8" s="41"/>
      <c r="Q8" s="37"/>
      <c r="R8" s="28"/>
    </row>
    <row r="9" spans="1:21" ht="15" customHeight="1" x14ac:dyDescent="0.25">
      <c r="A9" s="70"/>
      <c r="B9" s="74"/>
      <c r="C9" s="63"/>
      <c r="D9" s="29">
        <v>4</v>
      </c>
      <c r="E9" s="36">
        <f t="shared" ref="E9:E10" si="6">+K8</f>
        <v>1331</v>
      </c>
      <c r="F9" s="31">
        <f t="shared" si="5"/>
        <v>13.309999999999999</v>
      </c>
      <c r="G9" s="51">
        <f t="shared" si="2"/>
        <v>14</v>
      </c>
      <c r="H9" s="32">
        <f t="shared" si="3"/>
        <v>9.9824999999999982</v>
      </c>
      <c r="I9" s="52">
        <f t="shared" si="4"/>
        <v>66.55</v>
      </c>
      <c r="J9" s="32">
        <f t="shared" si="0"/>
        <v>133.1</v>
      </c>
      <c r="K9" s="33">
        <f t="shared" si="1"/>
        <v>1464.1</v>
      </c>
      <c r="L9" s="65"/>
      <c r="M9" s="41"/>
      <c r="N9" s="41"/>
      <c r="P9" s="57" t="s">
        <v>46</v>
      </c>
      <c r="Q9" s="55">
        <f>E6</f>
        <v>1000</v>
      </c>
      <c r="R9" s="39"/>
      <c r="S9" s="39"/>
      <c r="T9" s="39"/>
      <c r="U9" s="39"/>
    </row>
    <row r="10" spans="1:21" ht="15" customHeight="1" x14ac:dyDescent="0.25">
      <c r="A10" s="70"/>
      <c r="B10" s="74"/>
      <c r="C10" s="63"/>
      <c r="D10" s="29">
        <v>5</v>
      </c>
      <c r="E10" s="36">
        <f t="shared" si="6"/>
        <v>1464.1</v>
      </c>
      <c r="F10" s="31">
        <f t="shared" si="5"/>
        <v>14.641</v>
      </c>
      <c r="G10" s="51">
        <f t="shared" si="2"/>
        <v>14</v>
      </c>
      <c r="H10" s="32">
        <f t="shared" si="3"/>
        <v>10.98075</v>
      </c>
      <c r="I10" s="52">
        <f t="shared" si="4"/>
        <v>73.204999999999998</v>
      </c>
      <c r="J10" s="32">
        <f t="shared" si="0"/>
        <v>146.41</v>
      </c>
      <c r="K10" s="33">
        <f t="shared" si="1"/>
        <v>1610.51</v>
      </c>
      <c r="L10" s="66"/>
      <c r="M10" s="41"/>
      <c r="N10" s="41"/>
      <c r="P10" s="58" t="s">
        <v>19</v>
      </c>
      <c r="Q10" s="54">
        <v>0.75</v>
      </c>
      <c r="R10" s="39"/>
      <c r="S10" s="39"/>
      <c r="T10" s="39"/>
      <c r="U10" s="39"/>
    </row>
    <row r="11" spans="1:21" ht="15" customHeight="1" x14ac:dyDescent="0.25">
      <c r="A11" s="70"/>
      <c r="B11" s="74"/>
      <c r="C11" s="75">
        <f>+C6+1</f>
        <v>2</v>
      </c>
      <c r="D11" s="43">
        <v>6</v>
      </c>
      <c r="E11" s="44">
        <f>+K10-L6</f>
        <v>1305.2550000000001</v>
      </c>
      <c r="F11" s="45">
        <f t="shared" si="5"/>
        <v>13.052550000000002</v>
      </c>
      <c r="G11" s="51">
        <f t="shared" si="2"/>
        <v>14</v>
      </c>
      <c r="H11" s="32">
        <f t="shared" si="3"/>
        <v>9.789412500000001</v>
      </c>
      <c r="I11" s="52">
        <f t="shared" si="4"/>
        <v>65.262750000000011</v>
      </c>
      <c r="J11" s="46">
        <f t="shared" si="0"/>
        <v>130.52550000000002</v>
      </c>
      <c r="K11" s="47">
        <f t="shared" si="1"/>
        <v>1435.7805000000001</v>
      </c>
      <c r="L11" s="64">
        <f>+SUM(J11:J15)*50%</f>
        <v>398.43561502500006</v>
      </c>
      <c r="M11" s="41"/>
      <c r="N11" s="41"/>
      <c r="P11" s="59" t="s">
        <v>45</v>
      </c>
      <c r="Q11" s="53">
        <v>0.1</v>
      </c>
      <c r="R11" s="39"/>
      <c r="S11" s="39"/>
      <c r="T11" s="39"/>
      <c r="U11" s="39"/>
    </row>
    <row r="12" spans="1:21" ht="15" customHeight="1" x14ac:dyDescent="0.25">
      <c r="A12" s="70"/>
      <c r="B12" s="74"/>
      <c r="C12" s="63"/>
      <c r="D12" s="29">
        <v>7</v>
      </c>
      <c r="E12" s="36">
        <f t="shared" ref="E12:E24" si="7">+K11</f>
        <v>1435.7805000000001</v>
      </c>
      <c r="F12" s="31">
        <f t="shared" si="5"/>
        <v>14.357805000000003</v>
      </c>
      <c r="G12" s="51">
        <f t="shared" si="2"/>
        <v>14</v>
      </c>
      <c r="H12" s="32">
        <f t="shared" si="3"/>
        <v>10.768353750000003</v>
      </c>
      <c r="I12" s="52">
        <f t="shared" si="4"/>
        <v>71.789025000000009</v>
      </c>
      <c r="J12" s="32">
        <f t="shared" si="0"/>
        <v>143.57805000000002</v>
      </c>
      <c r="K12" s="33">
        <f t="shared" si="1"/>
        <v>1579.3585500000002</v>
      </c>
      <c r="L12" s="65"/>
      <c r="M12" s="41"/>
      <c r="N12" s="41"/>
      <c r="P12" s="67" t="s">
        <v>21</v>
      </c>
      <c r="Q12" s="61">
        <v>0.05</v>
      </c>
      <c r="R12" s="39"/>
      <c r="S12" s="39"/>
      <c r="T12" s="39"/>
      <c r="U12" s="39"/>
    </row>
    <row r="13" spans="1:21" ht="15" customHeight="1" thickBot="1" x14ac:dyDescent="0.3">
      <c r="A13" s="70"/>
      <c r="B13" s="74"/>
      <c r="C13" s="63"/>
      <c r="D13" s="29">
        <v>8</v>
      </c>
      <c r="E13" s="36">
        <f t="shared" si="7"/>
        <v>1579.3585500000002</v>
      </c>
      <c r="F13" s="31">
        <f t="shared" si="5"/>
        <v>15.793585500000002</v>
      </c>
      <c r="G13" s="51">
        <f t="shared" si="2"/>
        <v>14</v>
      </c>
      <c r="H13" s="32">
        <f t="shared" si="3"/>
        <v>11.845189125000001</v>
      </c>
      <c r="I13" s="52">
        <f t="shared" si="4"/>
        <v>78.967927500000016</v>
      </c>
      <c r="J13" s="32">
        <f t="shared" si="0"/>
        <v>157.93585500000003</v>
      </c>
      <c r="K13" s="33">
        <f t="shared" si="1"/>
        <v>1737.2944050000001</v>
      </c>
      <c r="L13" s="65"/>
      <c r="M13" s="41"/>
      <c r="N13" s="41"/>
      <c r="P13" s="68"/>
      <c r="Q13" s="62"/>
      <c r="R13" s="39"/>
      <c r="S13" s="39"/>
      <c r="T13" s="39"/>
      <c r="U13" s="39"/>
    </row>
    <row r="14" spans="1:21" ht="15" customHeight="1" x14ac:dyDescent="0.25">
      <c r="A14" s="70"/>
      <c r="B14" s="74"/>
      <c r="C14" s="63"/>
      <c r="D14" s="29">
        <v>9</v>
      </c>
      <c r="E14" s="36">
        <f t="shared" si="7"/>
        <v>1737.2944050000001</v>
      </c>
      <c r="F14" s="31">
        <f t="shared" si="5"/>
        <v>17.372944050000001</v>
      </c>
      <c r="G14" s="51">
        <f t="shared" si="2"/>
        <v>14</v>
      </c>
      <c r="H14" s="32">
        <f t="shared" si="3"/>
        <v>13.029708037500001</v>
      </c>
      <c r="I14" s="52">
        <f t="shared" si="4"/>
        <v>86.864720250000005</v>
      </c>
      <c r="J14" s="32">
        <f t="shared" si="0"/>
        <v>173.72944050000001</v>
      </c>
      <c r="K14" s="33">
        <f t="shared" si="1"/>
        <v>1911.0238455000001</v>
      </c>
      <c r="L14" s="65"/>
      <c r="M14" s="41"/>
      <c r="N14" s="41"/>
      <c r="O14" s="48"/>
      <c r="Q14" s="50"/>
      <c r="R14" s="39"/>
      <c r="S14" s="39"/>
      <c r="T14" s="39"/>
      <c r="U14" s="39"/>
    </row>
    <row r="15" spans="1:21" ht="15" customHeight="1" x14ac:dyDescent="0.25">
      <c r="A15" s="70"/>
      <c r="B15" s="74"/>
      <c r="C15" s="63"/>
      <c r="D15" s="29">
        <v>10</v>
      </c>
      <c r="E15" s="36">
        <f t="shared" si="7"/>
        <v>1911.0238455000001</v>
      </c>
      <c r="F15" s="31">
        <f t="shared" si="5"/>
        <v>19.110238455000001</v>
      </c>
      <c r="G15" s="51">
        <f t="shared" si="2"/>
        <v>14</v>
      </c>
      <c r="H15" s="32">
        <f t="shared" si="3"/>
        <v>14.332678841250001</v>
      </c>
      <c r="I15" s="52">
        <f t="shared" si="4"/>
        <v>95.551192275000005</v>
      </c>
      <c r="J15" s="32">
        <f t="shared" si="0"/>
        <v>191.10238455000001</v>
      </c>
      <c r="K15" s="33">
        <f t="shared" si="1"/>
        <v>2102.1262300500002</v>
      </c>
      <c r="L15" s="66"/>
      <c r="M15" s="41"/>
      <c r="N15" s="41"/>
      <c r="R15" s="39"/>
      <c r="S15" s="39"/>
      <c r="T15" s="39"/>
      <c r="U15" s="39"/>
    </row>
    <row r="16" spans="1:21" ht="15" customHeight="1" x14ac:dyDescent="0.25">
      <c r="A16" s="70"/>
      <c r="B16" s="74"/>
      <c r="C16" s="63">
        <f>+C11+1</f>
        <v>3</v>
      </c>
      <c r="D16" s="29">
        <v>11</v>
      </c>
      <c r="E16" s="36">
        <f>+K15-L11</f>
        <v>1703.6906150250002</v>
      </c>
      <c r="F16" s="31">
        <f t="shared" si="5"/>
        <v>17.036906150250001</v>
      </c>
      <c r="G16" s="51">
        <f t="shared" si="2"/>
        <v>14</v>
      </c>
      <c r="H16" s="32">
        <f t="shared" si="3"/>
        <v>12.7776796126875</v>
      </c>
      <c r="I16" s="52">
        <f t="shared" si="4"/>
        <v>85.184530751250009</v>
      </c>
      <c r="J16" s="32">
        <f t="shared" si="0"/>
        <v>170.36906150250002</v>
      </c>
      <c r="K16" s="33">
        <f t="shared" si="1"/>
        <v>1874.0596765275002</v>
      </c>
      <c r="L16" s="64">
        <f>+SUM(J16:J20)*50%</f>
        <v>520.06007868945642</v>
      </c>
      <c r="M16" s="41"/>
      <c r="N16" s="41"/>
      <c r="S16" s="39"/>
    </row>
    <row r="17" spans="1:19" ht="15" customHeight="1" x14ac:dyDescent="0.25">
      <c r="A17" s="70"/>
      <c r="B17" s="74"/>
      <c r="C17" s="63"/>
      <c r="D17" s="29">
        <v>12</v>
      </c>
      <c r="E17" s="36">
        <f t="shared" si="7"/>
        <v>1874.0596765275002</v>
      </c>
      <c r="F17" s="31">
        <f t="shared" si="5"/>
        <v>18.740596765275004</v>
      </c>
      <c r="G17" s="51">
        <f t="shared" si="2"/>
        <v>14</v>
      </c>
      <c r="H17" s="32">
        <f t="shared" si="3"/>
        <v>14.055447573956254</v>
      </c>
      <c r="I17" s="52">
        <f t="shared" si="4"/>
        <v>93.702983826375018</v>
      </c>
      <c r="J17" s="32">
        <f t="shared" si="0"/>
        <v>187.40596765275004</v>
      </c>
      <c r="K17" s="33">
        <f t="shared" si="1"/>
        <v>2061.4656441802504</v>
      </c>
      <c r="L17" s="65"/>
      <c r="M17" s="41"/>
      <c r="N17" s="41"/>
      <c r="Q17" s="28"/>
      <c r="R17" s="40"/>
      <c r="S17" s="39"/>
    </row>
    <row r="18" spans="1:19" ht="15" customHeight="1" x14ac:dyDescent="0.25">
      <c r="A18" s="70"/>
      <c r="B18" s="74"/>
      <c r="C18" s="63"/>
      <c r="D18" s="29">
        <v>13</v>
      </c>
      <c r="E18" s="36">
        <f t="shared" si="7"/>
        <v>2061.4656441802504</v>
      </c>
      <c r="F18" s="31">
        <f t="shared" si="5"/>
        <v>20.614656441802502</v>
      </c>
      <c r="G18" s="51">
        <f t="shared" si="2"/>
        <v>14</v>
      </c>
      <c r="H18" s="32">
        <f t="shared" si="3"/>
        <v>15.460992331351877</v>
      </c>
      <c r="I18" s="52">
        <f t="shared" si="4"/>
        <v>103.07328220901252</v>
      </c>
      <c r="J18" s="32">
        <f t="shared" si="0"/>
        <v>206.14656441802504</v>
      </c>
      <c r="K18" s="33">
        <f t="shared" si="1"/>
        <v>2267.6122085982752</v>
      </c>
      <c r="L18" s="65"/>
      <c r="M18" s="41"/>
      <c r="N18" s="41"/>
      <c r="O18" s="69" t="s">
        <v>49</v>
      </c>
      <c r="P18" s="69"/>
      <c r="Q18" s="69"/>
      <c r="S18" s="41"/>
    </row>
    <row r="19" spans="1:19" ht="15" customHeight="1" x14ac:dyDescent="0.25">
      <c r="A19" s="70"/>
      <c r="B19" s="74"/>
      <c r="C19" s="63"/>
      <c r="D19" s="29">
        <v>14</v>
      </c>
      <c r="E19" s="36">
        <f t="shared" si="7"/>
        <v>2267.6122085982752</v>
      </c>
      <c r="F19" s="31">
        <f t="shared" si="5"/>
        <v>22.676122085982751</v>
      </c>
      <c r="G19" s="51">
        <f t="shared" si="2"/>
        <v>14</v>
      </c>
      <c r="H19" s="32">
        <f t="shared" si="3"/>
        <v>17.007091564487062</v>
      </c>
      <c r="I19" s="52">
        <f t="shared" si="4"/>
        <v>113.38061042991376</v>
      </c>
      <c r="J19" s="32">
        <f t="shared" si="0"/>
        <v>226.76122085982752</v>
      </c>
      <c r="K19" s="33">
        <f t="shared" si="1"/>
        <v>2494.3734294581027</v>
      </c>
      <c r="L19" s="65"/>
      <c r="M19" s="41"/>
      <c r="N19" s="41"/>
      <c r="Q19" s="28"/>
    </row>
    <row r="20" spans="1:19" ht="15" customHeight="1" x14ac:dyDescent="0.25">
      <c r="A20" s="70"/>
      <c r="B20" s="74"/>
      <c r="C20" s="63"/>
      <c r="D20" s="29">
        <v>15</v>
      </c>
      <c r="E20" s="36">
        <f t="shared" si="7"/>
        <v>2494.3734294581027</v>
      </c>
      <c r="F20" s="31">
        <f t="shared" si="5"/>
        <v>24.943734294581027</v>
      </c>
      <c r="G20" s="51">
        <f t="shared" si="2"/>
        <v>14</v>
      </c>
      <c r="H20" s="32">
        <f t="shared" si="3"/>
        <v>18.707800720935772</v>
      </c>
      <c r="I20" s="52">
        <f t="shared" si="4"/>
        <v>124.71867147290514</v>
      </c>
      <c r="J20" s="32">
        <f t="shared" si="0"/>
        <v>249.43734294581029</v>
      </c>
      <c r="K20" s="33">
        <f t="shared" si="1"/>
        <v>2743.8107724039128</v>
      </c>
      <c r="L20" s="66"/>
      <c r="M20" s="41"/>
      <c r="N20" s="41"/>
    </row>
    <row r="21" spans="1:19" ht="15" customHeight="1" x14ac:dyDescent="0.25">
      <c r="A21" s="70"/>
      <c r="B21" s="74"/>
      <c r="C21" s="63">
        <f t="shared" ref="C21" si="8">+C16+1</f>
        <v>4</v>
      </c>
      <c r="D21" s="29">
        <v>16</v>
      </c>
      <c r="E21" s="36">
        <f>+K20-L16</f>
        <v>2223.7506937144562</v>
      </c>
      <c r="F21" s="31">
        <f t="shared" si="5"/>
        <v>22.237506937144566</v>
      </c>
      <c r="G21" s="51">
        <f t="shared" si="2"/>
        <v>14</v>
      </c>
      <c r="H21" s="32">
        <f t="shared" si="3"/>
        <v>16.678130202858426</v>
      </c>
      <c r="I21" s="52">
        <f t="shared" si="4"/>
        <v>111.18753468572282</v>
      </c>
      <c r="J21" s="32">
        <f t="shared" si="0"/>
        <v>222.37506937144565</v>
      </c>
      <c r="K21" s="33">
        <f t="shared" si="1"/>
        <v>2446.1257630859018</v>
      </c>
      <c r="L21" s="64">
        <f>+SUM(J21:J25)*50%</f>
        <v>678.81101800980639</v>
      </c>
      <c r="M21" s="41"/>
      <c r="N21" s="41"/>
    </row>
    <row r="22" spans="1:19" ht="15" customHeight="1" x14ac:dyDescent="0.25">
      <c r="A22" s="70"/>
      <c r="B22" s="74"/>
      <c r="C22" s="63"/>
      <c r="D22" s="29">
        <v>17</v>
      </c>
      <c r="E22" s="36">
        <f t="shared" si="7"/>
        <v>2446.1257630859018</v>
      </c>
      <c r="F22" s="31">
        <f t="shared" si="5"/>
        <v>24.461257630859016</v>
      </c>
      <c r="G22" s="51">
        <f t="shared" si="2"/>
        <v>14</v>
      </c>
      <c r="H22" s="32">
        <f t="shared" si="3"/>
        <v>18.345943223144261</v>
      </c>
      <c r="I22" s="52">
        <f t="shared" si="4"/>
        <v>122.30628815429509</v>
      </c>
      <c r="J22" s="32">
        <f t="shared" si="0"/>
        <v>244.61257630859018</v>
      </c>
      <c r="K22" s="33">
        <f t="shared" si="1"/>
        <v>2690.738339394492</v>
      </c>
      <c r="L22" s="65"/>
      <c r="M22" s="41"/>
      <c r="N22" s="41"/>
      <c r="Q22" s="28"/>
    </row>
    <row r="23" spans="1:19" ht="15" customHeight="1" x14ac:dyDescent="0.25">
      <c r="A23" s="70"/>
      <c r="B23" s="74"/>
      <c r="C23" s="63"/>
      <c r="D23" s="29">
        <v>18</v>
      </c>
      <c r="E23" s="36">
        <f t="shared" si="7"/>
        <v>2690.738339394492</v>
      </c>
      <c r="F23" s="31">
        <f>+J23/10</f>
        <v>26.907383393944922</v>
      </c>
      <c r="G23" s="51">
        <f t="shared" si="2"/>
        <v>14</v>
      </c>
      <c r="H23" s="32">
        <f t="shared" si="3"/>
        <v>20.180537545458691</v>
      </c>
      <c r="I23" s="52">
        <f t="shared" si="4"/>
        <v>134.53691696972462</v>
      </c>
      <c r="J23" s="32">
        <f t="shared" si="0"/>
        <v>269.07383393944923</v>
      </c>
      <c r="K23" s="33">
        <f t="shared" si="1"/>
        <v>2959.8121733339412</v>
      </c>
      <c r="L23" s="65"/>
      <c r="M23" s="41"/>
      <c r="N23" s="41"/>
    </row>
    <row r="24" spans="1:19" ht="15" customHeight="1" x14ac:dyDescent="0.25">
      <c r="A24" s="70"/>
      <c r="B24" s="74"/>
      <c r="C24" s="63"/>
      <c r="D24" s="29">
        <v>19</v>
      </c>
      <c r="E24" s="36">
        <f t="shared" si="7"/>
        <v>2959.8121733339412</v>
      </c>
      <c r="F24" s="31">
        <f>+J24/10</f>
        <v>29.598121733339411</v>
      </c>
      <c r="G24" s="51">
        <f t="shared" si="2"/>
        <v>14</v>
      </c>
      <c r="H24" s="32">
        <f t="shared" si="3"/>
        <v>22.198591300004558</v>
      </c>
      <c r="I24" s="52">
        <f t="shared" si="4"/>
        <v>147.99060866669706</v>
      </c>
      <c r="J24" s="32">
        <f t="shared" si="0"/>
        <v>295.98121733339411</v>
      </c>
      <c r="K24" s="33">
        <f t="shared" si="1"/>
        <v>3255.7933906673352</v>
      </c>
      <c r="L24" s="65"/>
      <c r="M24" s="41"/>
      <c r="N24" s="41"/>
    </row>
    <row r="25" spans="1:19" ht="15" customHeight="1" x14ac:dyDescent="0.25">
      <c r="A25" s="70"/>
      <c r="B25" s="74"/>
      <c r="C25" s="63"/>
      <c r="D25" s="29">
        <v>20</v>
      </c>
      <c r="E25" s="36">
        <f>+K24</f>
        <v>3255.7933906673352</v>
      </c>
      <c r="F25" s="31">
        <f t="shared" ref="F25:F45" si="9">+J25/10</f>
        <v>32.557933906673355</v>
      </c>
      <c r="G25" s="51">
        <f t="shared" si="2"/>
        <v>14</v>
      </c>
      <c r="H25" s="32">
        <f t="shared" si="3"/>
        <v>24.418450430005016</v>
      </c>
      <c r="I25" s="52">
        <f t="shared" si="4"/>
        <v>162.78966953336678</v>
      </c>
      <c r="J25" s="32">
        <f t="shared" si="0"/>
        <v>325.57933906673355</v>
      </c>
      <c r="K25" s="33">
        <f t="shared" si="1"/>
        <v>3581.3727297340688</v>
      </c>
      <c r="L25" s="66"/>
      <c r="M25" s="41"/>
      <c r="N25" s="41"/>
    </row>
    <row r="26" spans="1:19" ht="15" customHeight="1" x14ac:dyDescent="0.25">
      <c r="A26" s="70"/>
      <c r="B26" s="74">
        <f>+B6+1</f>
        <v>2</v>
      </c>
      <c r="C26" s="63">
        <f>+C21+1</f>
        <v>5</v>
      </c>
      <c r="D26" s="29">
        <f>+D25+1</f>
        <v>21</v>
      </c>
      <c r="E26" s="36">
        <f>+K25-L21</f>
        <v>2902.5617117242623</v>
      </c>
      <c r="F26" s="31">
        <f>+J26/10</f>
        <v>29.025617117242625</v>
      </c>
      <c r="G26" s="51">
        <f t="shared" si="2"/>
        <v>14</v>
      </c>
      <c r="H26" s="32">
        <f t="shared" si="3"/>
        <v>21.769212837931967</v>
      </c>
      <c r="I26" s="52">
        <f t="shared" si="4"/>
        <v>145.12808558621313</v>
      </c>
      <c r="J26" s="32">
        <f t="shared" si="0"/>
        <v>290.25617117242626</v>
      </c>
      <c r="K26" s="33">
        <f t="shared" si="1"/>
        <v>3192.8178828966884</v>
      </c>
      <c r="L26" s="64">
        <f>+SUM(J26:J30)*50%</f>
        <v>886.02147531238961</v>
      </c>
      <c r="M26" s="41"/>
      <c r="N26" s="41"/>
    </row>
    <row r="27" spans="1:19" ht="15" customHeight="1" x14ac:dyDescent="0.25">
      <c r="A27" s="70"/>
      <c r="B27" s="74"/>
      <c r="C27" s="63"/>
      <c r="D27" s="29">
        <f t="shared" ref="D27:D45" si="10">+D26+1</f>
        <v>22</v>
      </c>
      <c r="E27" s="36">
        <f>+K26</f>
        <v>3192.8178828966884</v>
      </c>
      <c r="F27" s="31">
        <f t="shared" si="9"/>
        <v>31.928178828966885</v>
      </c>
      <c r="G27" s="51">
        <f t="shared" si="2"/>
        <v>14</v>
      </c>
      <c r="H27" s="32">
        <f t="shared" si="3"/>
        <v>23.946134121725166</v>
      </c>
      <c r="I27" s="52">
        <f t="shared" si="4"/>
        <v>159.64089414483442</v>
      </c>
      <c r="J27" s="32">
        <f t="shared" si="0"/>
        <v>319.28178828966884</v>
      </c>
      <c r="K27" s="33">
        <f t="shared" si="1"/>
        <v>3512.0996711863572</v>
      </c>
      <c r="L27" s="65"/>
      <c r="M27" s="41"/>
      <c r="N27" s="41"/>
    </row>
    <row r="28" spans="1:19" ht="15" customHeight="1" x14ac:dyDescent="0.25">
      <c r="A28" s="70"/>
      <c r="B28" s="74"/>
      <c r="C28" s="63"/>
      <c r="D28" s="29">
        <f t="shared" si="10"/>
        <v>23</v>
      </c>
      <c r="E28" s="36">
        <f t="shared" ref="E28:E45" si="11">+K27</f>
        <v>3512.0996711863572</v>
      </c>
      <c r="F28" s="31">
        <f t="shared" si="9"/>
        <v>35.120996711863576</v>
      </c>
      <c r="G28" s="51">
        <f t="shared" si="2"/>
        <v>14</v>
      </c>
      <c r="H28" s="32">
        <f t="shared" si="3"/>
        <v>26.340747533897684</v>
      </c>
      <c r="I28" s="52">
        <f t="shared" si="4"/>
        <v>175.60498355931787</v>
      </c>
      <c r="J28" s="32">
        <f t="shared" si="0"/>
        <v>351.20996711863575</v>
      </c>
      <c r="K28" s="33">
        <f t="shared" si="1"/>
        <v>3863.3096383049929</v>
      </c>
      <c r="L28" s="65"/>
      <c r="M28" s="41"/>
      <c r="N28" s="41"/>
    </row>
    <row r="29" spans="1:19" ht="15" customHeight="1" x14ac:dyDescent="0.25">
      <c r="A29" s="70"/>
      <c r="B29" s="74"/>
      <c r="C29" s="63"/>
      <c r="D29" s="29">
        <f t="shared" si="10"/>
        <v>24</v>
      </c>
      <c r="E29" s="36">
        <f t="shared" si="11"/>
        <v>3863.3096383049929</v>
      </c>
      <c r="F29" s="31">
        <f t="shared" si="9"/>
        <v>38.633096383049931</v>
      </c>
      <c r="G29" s="51">
        <f t="shared" si="2"/>
        <v>14</v>
      </c>
      <c r="H29" s="32">
        <f t="shared" si="3"/>
        <v>28.974822287287449</v>
      </c>
      <c r="I29" s="52">
        <f t="shared" si="4"/>
        <v>193.16548191524964</v>
      </c>
      <c r="J29" s="32">
        <f t="shared" si="0"/>
        <v>386.33096383049929</v>
      </c>
      <c r="K29" s="33">
        <f t="shared" si="1"/>
        <v>4249.6406021354924</v>
      </c>
      <c r="L29" s="65"/>
      <c r="M29" s="41"/>
      <c r="N29" s="41"/>
    </row>
    <row r="30" spans="1:19" ht="15" customHeight="1" x14ac:dyDescent="0.25">
      <c r="A30" s="70"/>
      <c r="B30" s="74"/>
      <c r="C30" s="63"/>
      <c r="D30" s="29">
        <f t="shared" si="10"/>
        <v>25</v>
      </c>
      <c r="E30" s="36">
        <f t="shared" si="11"/>
        <v>4249.6406021354924</v>
      </c>
      <c r="F30" s="31">
        <f t="shared" si="9"/>
        <v>42.496406021354929</v>
      </c>
      <c r="G30" s="51">
        <f t="shared" si="2"/>
        <v>14</v>
      </c>
      <c r="H30" s="32">
        <f t="shared" si="3"/>
        <v>31.872304516016197</v>
      </c>
      <c r="I30" s="52">
        <f t="shared" si="4"/>
        <v>212.48203010677463</v>
      </c>
      <c r="J30" s="32">
        <f t="shared" si="0"/>
        <v>424.96406021354926</v>
      </c>
      <c r="K30" s="33">
        <f t="shared" si="1"/>
        <v>4674.604662349042</v>
      </c>
      <c r="L30" s="66"/>
      <c r="M30" s="41"/>
      <c r="N30" s="41"/>
    </row>
    <row r="31" spans="1:19" ht="15" customHeight="1" x14ac:dyDescent="0.25">
      <c r="A31" s="70"/>
      <c r="B31" s="74"/>
      <c r="C31" s="63">
        <f t="shared" ref="C31" si="12">+C26+1</f>
        <v>6</v>
      </c>
      <c r="D31" s="29">
        <f t="shared" si="10"/>
        <v>26</v>
      </c>
      <c r="E31" s="36">
        <f>+K30-L26</f>
        <v>3788.5831870366524</v>
      </c>
      <c r="F31" s="31">
        <f t="shared" si="9"/>
        <v>37.885831870366523</v>
      </c>
      <c r="G31" s="51">
        <f t="shared" si="2"/>
        <v>14</v>
      </c>
      <c r="H31" s="32">
        <f t="shared" si="3"/>
        <v>28.414373902774891</v>
      </c>
      <c r="I31" s="52">
        <f t="shared" si="4"/>
        <v>189.42915935183262</v>
      </c>
      <c r="J31" s="32">
        <f t="shared" si="0"/>
        <v>378.85831870366525</v>
      </c>
      <c r="K31" s="33">
        <f t="shared" si="1"/>
        <v>4167.4415057403176</v>
      </c>
      <c r="L31" s="64">
        <f>+SUM(J31:J35)*50%</f>
        <v>1156.4839607588735</v>
      </c>
      <c r="M31" s="41"/>
      <c r="N31" s="41"/>
    </row>
    <row r="32" spans="1:19" ht="15" customHeight="1" x14ac:dyDescent="0.25">
      <c r="A32" s="70"/>
      <c r="B32" s="74"/>
      <c r="C32" s="63"/>
      <c r="D32" s="29">
        <f t="shared" si="10"/>
        <v>27</v>
      </c>
      <c r="E32" s="36">
        <f t="shared" si="11"/>
        <v>4167.4415057403176</v>
      </c>
      <c r="F32" s="31">
        <f t="shared" si="9"/>
        <v>41.674415057403181</v>
      </c>
      <c r="G32" s="51">
        <f t="shared" si="2"/>
        <v>14</v>
      </c>
      <c r="H32" s="32">
        <f t="shared" si="3"/>
        <v>31.255811293052385</v>
      </c>
      <c r="I32" s="52">
        <f t="shared" si="4"/>
        <v>208.37207528701589</v>
      </c>
      <c r="J32" s="32">
        <f t="shared" si="0"/>
        <v>416.74415057403178</v>
      </c>
      <c r="K32" s="33">
        <f t="shared" si="1"/>
        <v>4584.1856563143492</v>
      </c>
      <c r="L32" s="65"/>
      <c r="M32" s="41"/>
      <c r="N32" s="41"/>
    </row>
    <row r="33" spans="1:14" ht="15" customHeight="1" x14ac:dyDescent="0.25">
      <c r="A33" s="70"/>
      <c r="B33" s="74"/>
      <c r="C33" s="63"/>
      <c r="D33" s="29">
        <f t="shared" si="10"/>
        <v>28</v>
      </c>
      <c r="E33" s="36">
        <f t="shared" si="11"/>
        <v>4584.1856563143492</v>
      </c>
      <c r="F33" s="31">
        <f t="shared" si="9"/>
        <v>45.841856563143494</v>
      </c>
      <c r="G33" s="51">
        <f t="shared" si="2"/>
        <v>14</v>
      </c>
      <c r="H33" s="32">
        <f t="shared" si="3"/>
        <v>34.381392422357621</v>
      </c>
      <c r="I33" s="52">
        <f t="shared" si="4"/>
        <v>229.20928281571747</v>
      </c>
      <c r="J33" s="32">
        <f t="shared" si="0"/>
        <v>458.41856563143494</v>
      </c>
      <c r="K33" s="33">
        <f t="shared" si="1"/>
        <v>5042.604221945784</v>
      </c>
      <c r="L33" s="65"/>
      <c r="M33" s="41"/>
      <c r="N33" s="41"/>
    </row>
    <row r="34" spans="1:14" ht="15" customHeight="1" x14ac:dyDescent="0.25">
      <c r="A34" s="70"/>
      <c r="B34" s="74"/>
      <c r="C34" s="63"/>
      <c r="D34" s="29">
        <f t="shared" si="10"/>
        <v>29</v>
      </c>
      <c r="E34" s="36">
        <f t="shared" si="11"/>
        <v>5042.604221945784</v>
      </c>
      <c r="F34" s="31">
        <f t="shared" si="9"/>
        <v>50.426042219457841</v>
      </c>
      <c r="G34" s="51">
        <f t="shared" si="2"/>
        <v>14</v>
      </c>
      <c r="H34" s="32">
        <f t="shared" si="3"/>
        <v>37.819531664593384</v>
      </c>
      <c r="I34" s="52">
        <f t="shared" si="4"/>
        <v>252.13021109728922</v>
      </c>
      <c r="J34" s="32">
        <f t="shared" si="0"/>
        <v>504.26042219457844</v>
      </c>
      <c r="K34" s="33">
        <f t="shared" si="1"/>
        <v>5546.8646441403625</v>
      </c>
      <c r="L34" s="65"/>
      <c r="M34" s="41"/>
      <c r="N34" s="41"/>
    </row>
    <row r="35" spans="1:14" ht="15" customHeight="1" x14ac:dyDescent="0.25">
      <c r="A35" s="70"/>
      <c r="B35" s="74"/>
      <c r="C35" s="63"/>
      <c r="D35" s="29">
        <f t="shared" si="10"/>
        <v>30</v>
      </c>
      <c r="E35" s="36">
        <f t="shared" si="11"/>
        <v>5546.8646441403625</v>
      </c>
      <c r="F35" s="31">
        <f t="shared" si="9"/>
        <v>55.468646441403635</v>
      </c>
      <c r="G35" s="51">
        <f t="shared" si="2"/>
        <v>14</v>
      </c>
      <c r="H35" s="32">
        <f t="shared" si="3"/>
        <v>41.60148483105273</v>
      </c>
      <c r="I35" s="52">
        <f t="shared" si="4"/>
        <v>277.34323220701816</v>
      </c>
      <c r="J35" s="32">
        <f t="shared" si="0"/>
        <v>554.68646441403632</v>
      </c>
      <c r="K35" s="33">
        <f t="shared" si="1"/>
        <v>6101.5511085543985</v>
      </c>
      <c r="L35" s="66"/>
      <c r="M35" s="41"/>
      <c r="N35" s="41"/>
    </row>
    <row r="36" spans="1:14" ht="15" customHeight="1" x14ac:dyDescent="0.25">
      <c r="A36" s="70"/>
      <c r="B36" s="74"/>
      <c r="C36" s="63">
        <f t="shared" ref="C36" si="13">+C31+1</f>
        <v>7</v>
      </c>
      <c r="D36" s="29">
        <f t="shared" si="10"/>
        <v>31</v>
      </c>
      <c r="E36" s="36">
        <f>+K35-L31</f>
        <v>4945.0671477955248</v>
      </c>
      <c r="F36" s="31">
        <f t="shared" si="9"/>
        <v>49.450671477955254</v>
      </c>
      <c r="G36" s="51">
        <f t="shared" si="2"/>
        <v>14</v>
      </c>
      <c r="H36" s="32">
        <f t="shared" si="3"/>
        <v>37.088003608466437</v>
      </c>
      <c r="I36" s="52">
        <f t="shared" si="4"/>
        <v>247.25335738977626</v>
      </c>
      <c r="J36" s="32">
        <f t="shared" si="0"/>
        <v>494.50671477955251</v>
      </c>
      <c r="K36" s="33">
        <f t="shared" si="1"/>
        <v>5439.5738625750773</v>
      </c>
      <c r="L36" s="64">
        <f>+SUM(J36:J40)*50%</f>
        <v>1509.5064722003231</v>
      </c>
      <c r="M36" s="41"/>
      <c r="N36" s="41"/>
    </row>
    <row r="37" spans="1:14" ht="15" customHeight="1" x14ac:dyDescent="0.25">
      <c r="A37" s="70"/>
      <c r="B37" s="74"/>
      <c r="C37" s="63"/>
      <c r="D37" s="29">
        <f t="shared" si="10"/>
        <v>32</v>
      </c>
      <c r="E37" s="36">
        <f t="shared" si="11"/>
        <v>5439.5738625750773</v>
      </c>
      <c r="F37" s="31">
        <f t="shared" si="9"/>
        <v>54.395738625750781</v>
      </c>
      <c r="G37" s="51">
        <f t="shared" si="2"/>
        <v>14</v>
      </c>
      <c r="H37" s="32">
        <f t="shared" si="3"/>
        <v>40.796803969313089</v>
      </c>
      <c r="I37" s="52">
        <f t="shared" si="4"/>
        <v>271.97869312875389</v>
      </c>
      <c r="J37" s="32">
        <f t="shared" si="0"/>
        <v>543.95738625750778</v>
      </c>
      <c r="K37" s="33">
        <f t="shared" si="1"/>
        <v>5983.5312488325853</v>
      </c>
      <c r="L37" s="65"/>
      <c r="M37" s="41"/>
      <c r="N37" s="41"/>
    </row>
    <row r="38" spans="1:14" ht="15" customHeight="1" x14ac:dyDescent="0.25">
      <c r="A38" s="70"/>
      <c r="B38" s="74"/>
      <c r="C38" s="63"/>
      <c r="D38" s="29">
        <f t="shared" si="10"/>
        <v>33</v>
      </c>
      <c r="E38" s="36">
        <f t="shared" si="11"/>
        <v>5983.5312488325853</v>
      </c>
      <c r="F38" s="31">
        <f t="shared" si="9"/>
        <v>59.835312488325862</v>
      </c>
      <c r="G38" s="51">
        <f t="shared" si="2"/>
        <v>14</v>
      </c>
      <c r="H38" s="32">
        <f t="shared" si="3"/>
        <v>44.876484366244398</v>
      </c>
      <c r="I38" s="52">
        <f t="shared" si="4"/>
        <v>299.1765624416293</v>
      </c>
      <c r="J38" s="32">
        <f t="shared" si="0"/>
        <v>598.3531248832586</v>
      </c>
      <c r="K38" s="33">
        <f t="shared" si="1"/>
        <v>6581.884373715844</v>
      </c>
      <c r="L38" s="65"/>
      <c r="M38" s="41"/>
      <c r="N38" s="41"/>
    </row>
    <row r="39" spans="1:14" ht="15" customHeight="1" x14ac:dyDescent="0.25">
      <c r="A39" s="70"/>
      <c r="B39" s="74"/>
      <c r="C39" s="63"/>
      <c r="D39" s="29">
        <f t="shared" si="10"/>
        <v>34</v>
      </c>
      <c r="E39" s="36">
        <f t="shared" si="11"/>
        <v>6581.884373715844</v>
      </c>
      <c r="F39" s="31">
        <f t="shared" si="9"/>
        <v>65.818843737158446</v>
      </c>
      <c r="G39" s="51">
        <f t="shared" si="2"/>
        <v>14</v>
      </c>
      <c r="H39" s="32">
        <f t="shared" si="3"/>
        <v>49.364132802868838</v>
      </c>
      <c r="I39" s="52">
        <f t="shared" si="4"/>
        <v>329.09421868579221</v>
      </c>
      <c r="J39" s="32">
        <f t="shared" si="0"/>
        <v>658.18843737158443</v>
      </c>
      <c r="K39" s="33">
        <f t="shared" si="1"/>
        <v>7240.0728110874288</v>
      </c>
      <c r="L39" s="65"/>
      <c r="M39" s="41"/>
      <c r="N39" s="41"/>
    </row>
    <row r="40" spans="1:14" ht="15" customHeight="1" x14ac:dyDescent="0.25">
      <c r="A40" s="70"/>
      <c r="B40" s="74"/>
      <c r="C40" s="63"/>
      <c r="D40" s="29">
        <f t="shared" si="10"/>
        <v>35</v>
      </c>
      <c r="E40" s="36">
        <f t="shared" si="11"/>
        <v>7240.0728110874288</v>
      </c>
      <c r="F40" s="31">
        <f t="shared" si="9"/>
        <v>72.400728110874297</v>
      </c>
      <c r="G40" s="51">
        <f t="shared" si="2"/>
        <v>14</v>
      </c>
      <c r="H40" s="32">
        <f t="shared" si="3"/>
        <v>54.300546083155723</v>
      </c>
      <c r="I40" s="52">
        <f t="shared" si="4"/>
        <v>362.00364055437149</v>
      </c>
      <c r="J40" s="32">
        <f t="shared" si="0"/>
        <v>724.00728110874297</v>
      </c>
      <c r="K40" s="33">
        <f t="shared" si="1"/>
        <v>7964.0800921961718</v>
      </c>
      <c r="L40" s="66"/>
      <c r="M40" s="41"/>
      <c r="N40" s="41"/>
    </row>
    <row r="41" spans="1:14" ht="15" customHeight="1" x14ac:dyDescent="0.25">
      <c r="A41" s="70"/>
      <c r="B41" s="74"/>
      <c r="C41" s="63">
        <f>+C36+1</f>
        <v>8</v>
      </c>
      <c r="D41" s="29">
        <f t="shared" si="10"/>
        <v>36</v>
      </c>
      <c r="E41" s="36">
        <f>+K40-L36</f>
        <v>6454.5736199958483</v>
      </c>
      <c r="F41" s="31">
        <f t="shared" si="9"/>
        <v>64.545736199958498</v>
      </c>
      <c r="G41" s="51">
        <f t="shared" si="2"/>
        <v>14</v>
      </c>
      <c r="H41" s="32">
        <f t="shared" si="3"/>
        <v>48.409302149968873</v>
      </c>
      <c r="I41" s="52">
        <f t="shared" si="4"/>
        <v>322.72868099979246</v>
      </c>
      <c r="J41" s="32">
        <f t="shared" si="0"/>
        <v>645.45736199958492</v>
      </c>
      <c r="K41" s="33">
        <f t="shared" si="1"/>
        <v>7100.0309819954327</v>
      </c>
      <c r="L41" s="64">
        <f>+SUM(J41:J45)*50%</f>
        <v>1970.2908703718329</v>
      </c>
      <c r="M41" s="41"/>
      <c r="N41" s="41"/>
    </row>
    <row r="42" spans="1:14" ht="15" customHeight="1" x14ac:dyDescent="0.25">
      <c r="A42" s="70"/>
      <c r="B42" s="74"/>
      <c r="C42" s="63"/>
      <c r="D42" s="29">
        <f t="shared" si="10"/>
        <v>37</v>
      </c>
      <c r="E42" s="36">
        <f t="shared" si="11"/>
        <v>7100.0309819954327</v>
      </c>
      <c r="F42" s="31">
        <f>+J42/10</f>
        <v>71.000309819954325</v>
      </c>
      <c r="G42" s="51">
        <f t="shared" si="2"/>
        <v>14</v>
      </c>
      <c r="H42" s="32">
        <f t="shared" si="3"/>
        <v>53.25023236496574</v>
      </c>
      <c r="I42" s="52">
        <f t="shared" si="4"/>
        <v>355.00154909977164</v>
      </c>
      <c r="J42" s="32">
        <f t="shared" si="0"/>
        <v>710.00309819954327</v>
      </c>
      <c r="K42" s="33">
        <f t="shared" si="1"/>
        <v>7810.034080194976</v>
      </c>
      <c r="L42" s="65"/>
      <c r="M42" s="41"/>
      <c r="N42" s="41"/>
    </row>
    <row r="43" spans="1:14" ht="15" customHeight="1" x14ac:dyDescent="0.25">
      <c r="A43" s="70"/>
      <c r="B43" s="74"/>
      <c r="C43" s="63"/>
      <c r="D43" s="29">
        <f t="shared" si="10"/>
        <v>38</v>
      </c>
      <c r="E43" s="36">
        <f t="shared" si="11"/>
        <v>7810.034080194976</v>
      </c>
      <c r="F43" s="31">
        <f t="shared" si="9"/>
        <v>78.10034080194977</v>
      </c>
      <c r="G43" s="51">
        <f t="shared" si="2"/>
        <v>14</v>
      </c>
      <c r="H43" s="32">
        <f t="shared" si="3"/>
        <v>58.575255601462331</v>
      </c>
      <c r="I43" s="52">
        <f t="shared" si="4"/>
        <v>390.50170400974883</v>
      </c>
      <c r="J43" s="32">
        <f t="shared" si="0"/>
        <v>781.00340801949767</v>
      </c>
      <c r="K43" s="33">
        <f t="shared" si="1"/>
        <v>8591.0374882144733</v>
      </c>
      <c r="L43" s="65"/>
      <c r="M43" s="41"/>
      <c r="N43" s="41"/>
    </row>
    <row r="44" spans="1:14" ht="15" customHeight="1" x14ac:dyDescent="0.25">
      <c r="A44" s="70"/>
      <c r="B44" s="74"/>
      <c r="C44" s="63"/>
      <c r="D44" s="29">
        <f t="shared" si="10"/>
        <v>39</v>
      </c>
      <c r="E44" s="36">
        <f t="shared" si="11"/>
        <v>8591.0374882144733</v>
      </c>
      <c r="F44" s="31">
        <f t="shared" si="9"/>
        <v>85.910374882144737</v>
      </c>
      <c r="G44" s="51">
        <f t="shared" si="2"/>
        <v>14</v>
      </c>
      <c r="H44" s="32">
        <f t="shared" si="3"/>
        <v>64.432781161608546</v>
      </c>
      <c r="I44" s="52">
        <f t="shared" si="4"/>
        <v>429.55187441072371</v>
      </c>
      <c r="J44" s="32">
        <f t="shared" si="0"/>
        <v>859.10374882144743</v>
      </c>
      <c r="K44" s="33">
        <f t="shared" si="1"/>
        <v>9450.1412370359212</v>
      </c>
      <c r="L44" s="65"/>
      <c r="M44" s="41"/>
      <c r="N44" s="41"/>
    </row>
    <row r="45" spans="1:14" ht="15" customHeight="1" x14ac:dyDescent="0.25">
      <c r="A45" s="70"/>
      <c r="B45" s="74"/>
      <c r="C45" s="63"/>
      <c r="D45" s="29">
        <f t="shared" si="10"/>
        <v>40</v>
      </c>
      <c r="E45" s="36">
        <f t="shared" si="11"/>
        <v>9450.1412370359212</v>
      </c>
      <c r="F45" s="31">
        <f t="shared" si="9"/>
        <v>94.501412370359219</v>
      </c>
      <c r="G45" s="51">
        <f t="shared" si="2"/>
        <v>14</v>
      </c>
      <c r="H45" s="32">
        <f t="shared" si="3"/>
        <v>70.876059277769414</v>
      </c>
      <c r="I45" s="52">
        <f t="shared" si="4"/>
        <v>472.5070618517961</v>
      </c>
      <c r="J45" s="32">
        <f t="shared" si="0"/>
        <v>945.01412370359219</v>
      </c>
      <c r="K45" s="33">
        <f t="shared" si="1"/>
        <v>10395.155360739513</v>
      </c>
      <c r="L45" s="66"/>
      <c r="M45" s="41"/>
      <c r="N45" s="41"/>
    </row>
    <row r="46" spans="1:14" x14ac:dyDescent="0.25">
      <c r="A46" s="70"/>
      <c r="B46" s="41" t="s">
        <v>51</v>
      </c>
      <c r="C46" s="41"/>
      <c r="E46" s="41"/>
    </row>
    <row r="47" spans="1:14" x14ac:dyDescent="0.25">
      <c r="A47" s="70"/>
      <c r="B47" s="41" t="s">
        <v>52</v>
      </c>
      <c r="C47" s="41"/>
      <c r="E47" s="41"/>
    </row>
    <row r="48" spans="1:14" x14ac:dyDescent="0.25">
      <c r="A48" s="70"/>
      <c r="B48" s="60" t="s">
        <v>36</v>
      </c>
      <c r="C48" s="41"/>
      <c r="E48" s="41"/>
    </row>
    <row r="49" spans="1:5" x14ac:dyDescent="0.25">
      <c r="A49" s="70"/>
      <c r="B49" s="60" t="s">
        <v>37</v>
      </c>
      <c r="C49" s="41"/>
      <c r="E49" s="41"/>
    </row>
  </sheetData>
  <sheetProtection algorithmName="SHA-512" hashValue="h9lACZju5KYCYcqfqLFkmSmRyBm/nfFTr3YAMm7etUIdszbEtxnO5nrYaYF6B9tR+sdYcwwJ4/SPOxpMrbHwZw==" saltValue="ej/ODt+egI8+rE0QgWuWdw==" spinCount="100000" sheet="1" objects="1" scenarios="1"/>
  <mergeCells count="29">
    <mergeCell ref="B2:L2"/>
    <mergeCell ref="P2:R2"/>
    <mergeCell ref="B3:K3"/>
    <mergeCell ref="P3:P5"/>
    <mergeCell ref="Q3:Q5"/>
    <mergeCell ref="R3:R5"/>
    <mergeCell ref="A4:A49"/>
    <mergeCell ref="B4:L4"/>
    <mergeCell ref="B6:B25"/>
    <mergeCell ref="C6:C10"/>
    <mergeCell ref="L6:L10"/>
    <mergeCell ref="C11:C15"/>
    <mergeCell ref="L11:L15"/>
    <mergeCell ref="C36:C40"/>
    <mergeCell ref="L36:L40"/>
    <mergeCell ref="C41:C45"/>
    <mergeCell ref="B26:B45"/>
    <mergeCell ref="C26:C30"/>
    <mergeCell ref="L26:L30"/>
    <mergeCell ref="C31:C35"/>
    <mergeCell ref="L31:L35"/>
    <mergeCell ref="L41:L45"/>
    <mergeCell ref="Q12:Q13"/>
    <mergeCell ref="C16:C20"/>
    <mergeCell ref="L16:L20"/>
    <mergeCell ref="C21:C25"/>
    <mergeCell ref="L21:L25"/>
    <mergeCell ref="P12:P13"/>
    <mergeCell ref="O18:Q18"/>
  </mergeCells>
  <hyperlinks>
    <hyperlink ref="B48" r:id="rId1"/>
    <hyperlink ref="B49" r:id="rId2"/>
    <hyperlink ref="B4:L4" r:id="rId3" display="TRADINGEMPEROR - BEST MONEY MANAGEMENT TEMPLATE"/>
  </hyperlinks>
  <pageMargins left="0.7" right="0.7" top="0.75" bottom="0.75" header="0.3" footer="0.3"/>
  <pageSetup orientation="portrait" r:id="rId4"/>
  <ignoredErrors>
    <ignoredError sqref="E11 E16 E26 E21 E31 E36 E41" formula="1"/>
    <ignoredError sqref="Q9" unlockedFormula="1"/>
  </ignoredErrors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249"/>
  <sheetViews>
    <sheetView topLeftCell="A22" zoomScale="85" zoomScaleNormal="85" workbookViewId="0">
      <selection activeCell="J85" sqref="J85"/>
    </sheetView>
  </sheetViews>
  <sheetFormatPr defaultColWidth="11.42578125" defaultRowHeight="15" x14ac:dyDescent="0.25"/>
  <cols>
    <col min="1" max="1" width="6.85546875" style="22" customWidth="1"/>
    <col min="2" max="2" width="5.5703125" style="22" bestFit="1" customWidth="1"/>
    <col min="3" max="3" width="11.42578125" style="22"/>
    <col min="4" max="4" width="4.85546875" style="38" customWidth="1"/>
    <col min="5" max="5" width="16.28515625" style="22" bestFit="1" customWidth="1"/>
    <col min="6" max="8" width="13.7109375" style="22" customWidth="1"/>
    <col min="9" max="9" width="15.28515625" style="22" bestFit="1" customWidth="1"/>
    <col min="10" max="10" width="19.7109375" style="22" customWidth="1"/>
    <col min="11" max="11" width="16.28515625" style="22" bestFit="1" customWidth="1"/>
    <col min="12" max="12" width="16.42578125" style="22" bestFit="1" customWidth="1"/>
    <col min="13" max="13" width="11.42578125" style="22"/>
    <col min="14" max="14" width="18.28515625" style="22" customWidth="1"/>
    <col min="15" max="15" width="12.42578125" style="22" customWidth="1"/>
    <col min="16" max="16" width="13" style="22" customWidth="1"/>
    <col min="17" max="17" width="11.42578125" style="22"/>
    <col min="18" max="19" width="11.42578125" style="22" customWidth="1"/>
    <col min="20" max="16384" width="11.42578125" style="22"/>
  </cols>
  <sheetData>
    <row r="2" spans="1:19" ht="15.75" x14ac:dyDescent="0.25">
      <c r="B2" s="77" t="s">
        <v>22</v>
      </c>
      <c r="C2" s="77"/>
      <c r="D2" s="77"/>
      <c r="E2" s="77"/>
      <c r="F2" s="77"/>
      <c r="G2" s="77"/>
      <c r="H2" s="77"/>
      <c r="I2" s="77"/>
      <c r="J2" s="77"/>
      <c r="K2" s="77"/>
      <c r="L2" s="77"/>
      <c r="N2" s="87" t="s">
        <v>23</v>
      </c>
      <c r="O2" s="87"/>
      <c r="P2" s="87"/>
    </row>
    <row r="3" spans="1:19" ht="26.25" customHeight="1" thickBot="1" x14ac:dyDescent="0.4">
      <c r="B3" s="79" t="s">
        <v>24</v>
      </c>
      <c r="C3" s="80"/>
      <c r="D3" s="80"/>
      <c r="E3" s="80"/>
      <c r="F3" s="80"/>
      <c r="G3" s="80"/>
      <c r="H3" s="80"/>
      <c r="I3" s="80"/>
      <c r="J3" s="80"/>
      <c r="K3" s="81"/>
      <c r="L3" s="23">
        <v>1000</v>
      </c>
      <c r="N3" s="82" t="s">
        <v>25</v>
      </c>
      <c r="O3" s="82" t="s">
        <v>26</v>
      </c>
      <c r="P3" s="82" t="s">
        <v>27</v>
      </c>
    </row>
    <row r="4" spans="1:19" s="24" customFormat="1" ht="19.5" customHeight="1" thickBot="1" x14ac:dyDescent="0.35">
      <c r="A4" s="86"/>
      <c r="B4" s="71" t="s">
        <v>50</v>
      </c>
      <c r="C4" s="72"/>
      <c r="D4" s="72"/>
      <c r="E4" s="72"/>
      <c r="F4" s="72"/>
      <c r="G4" s="72"/>
      <c r="H4" s="72"/>
      <c r="I4" s="72"/>
      <c r="J4" s="72"/>
      <c r="K4" s="72"/>
      <c r="L4" s="73"/>
      <c r="N4" s="82"/>
      <c r="O4" s="82"/>
      <c r="P4" s="82"/>
    </row>
    <row r="5" spans="1:19" ht="60" x14ac:dyDescent="0.25">
      <c r="A5" s="86"/>
      <c r="B5" s="25" t="s">
        <v>28</v>
      </c>
      <c r="C5" s="25" t="s">
        <v>29</v>
      </c>
      <c r="D5" s="26" t="s">
        <v>30</v>
      </c>
      <c r="E5" s="25" t="s">
        <v>31</v>
      </c>
      <c r="F5" s="26" t="s">
        <v>32</v>
      </c>
      <c r="G5" s="26" t="s">
        <v>44</v>
      </c>
      <c r="H5" s="26" t="s">
        <v>48</v>
      </c>
      <c r="I5" s="26" t="s">
        <v>47</v>
      </c>
      <c r="J5" s="27" t="s">
        <v>33</v>
      </c>
      <c r="K5" s="25" t="s">
        <v>34</v>
      </c>
      <c r="L5" s="26" t="s">
        <v>35</v>
      </c>
      <c r="N5" s="82"/>
      <c r="O5" s="82"/>
      <c r="P5" s="82"/>
      <c r="R5" s="28"/>
    </row>
    <row r="6" spans="1:19" ht="15" customHeight="1" x14ac:dyDescent="0.3">
      <c r="A6" s="86"/>
      <c r="B6" s="74">
        <v>1</v>
      </c>
      <c r="C6" s="63">
        <v>1</v>
      </c>
      <c r="D6" s="29">
        <v>1</v>
      </c>
      <c r="E6" s="30">
        <f>+L3</f>
        <v>1000</v>
      </c>
      <c r="F6" s="31">
        <f>+J6/10</f>
        <v>10</v>
      </c>
      <c r="G6" s="51">
        <f>ROUNDUP(J6/H6,0)</f>
        <v>14</v>
      </c>
      <c r="H6" s="32">
        <f>+F6*75%</f>
        <v>7.5</v>
      </c>
      <c r="I6" s="52">
        <f>+E6*5%</f>
        <v>50</v>
      </c>
      <c r="J6" s="32">
        <f>10%*E6</f>
        <v>100</v>
      </c>
      <c r="K6" s="33">
        <f t="shared" ref="K6:K69" si="0">+J6+E6</f>
        <v>1100</v>
      </c>
      <c r="L6" s="64">
        <f>+SUM(J6:J25)*50%</f>
        <v>2863.7499746628</v>
      </c>
      <c r="N6" s="34">
        <v>1</v>
      </c>
      <c r="O6" s="35">
        <f>+N6*2.5</f>
        <v>2.5</v>
      </c>
      <c r="P6" s="35">
        <f>5*N6</f>
        <v>5</v>
      </c>
      <c r="Q6" s="28"/>
    </row>
    <row r="7" spans="1:19" ht="15" customHeight="1" thickBot="1" x14ac:dyDescent="0.3">
      <c r="A7" s="86"/>
      <c r="B7" s="74"/>
      <c r="C7" s="63"/>
      <c r="D7" s="29">
        <v>2</v>
      </c>
      <c r="E7" s="36">
        <f>+K6</f>
        <v>1100</v>
      </c>
      <c r="F7" s="31">
        <f>+J7/10</f>
        <v>11</v>
      </c>
      <c r="G7" s="51">
        <f t="shared" ref="G7:G70" si="1">ROUNDUP(J7/H7,0)</f>
        <v>14</v>
      </c>
      <c r="H7" s="32">
        <f t="shared" ref="H7:H70" si="2">+F7*75%</f>
        <v>8.25</v>
      </c>
      <c r="I7" s="52">
        <f t="shared" ref="I7:I70" si="3">E7*5%</f>
        <v>55</v>
      </c>
      <c r="J7" s="32">
        <f t="shared" ref="J7:J22" si="4">10%*E7</f>
        <v>110</v>
      </c>
      <c r="K7" s="33">
        <f t="shared" si="0"/>
        <v>1210</v>
      </c>
      <c r="L7" s="65"/>
    </row>
    <row r="8" spans="1:19" ht="15" customHeight="1" x14ac:dyDescent="0.25">
      <c r="A8" s="86"/>
      <c r="B8" s="74"/>
      <c r="C8" s="63"/>
      <c r="D8" s="29">
        <v>3</v>
      </c>
      <c r="E8" s="36">
        <f>+K7</f>
        <v>1210</v>
      </c>
      <c r="F8" s="31">
        <f t="shared" ref="F8:F22" si="5">+J8/10</f>
        <v>12.1</v>
      </c>
      <c r="G8" s="51">
        <f t="shared" si="1"/>
        <v>14</v>
      </c>
      <c r="H8" s="32">
        <f t="shared" si="2"/>
        <v>9.0749999999999993</v>
      </c>
      <c r="I8" s="52">
        <f t="shared" si="3"/>
        <v>60.5</v>
      </c>
      <c r="J8" s="32">
        <f t="shared" si="4"/>
        <v>121</v>
      </c>
      <c r="K8" s="33">
        <f t="shared" si="0"/>
        <v>1331</v>
      </c>
      <c r="L8" s="65"/>
      <c r="N8" s="57" t="s">
        <v>46</v>
      </c>
      <c r="O8" s="55">
        <f>L3</f>
        <v>1000</v>
      </c>
      <c r="P8" s="28"/>
    </row>
    <row r="9" spans="1:19" ht="15" customHeight="1" x14ac:dyDescent="0.25">
      <c r="A9" s="86"/>
      <c r="B9" s="74"/>
      <c r="C9" s="63"/>
      <c r="D9" s="29">
        <v>4</v>
      </c>
      <c r="E9" s="36">
        <f t="shared" ref="E9:E10" si="6">+K8</f>
        <v>1331</v>
      </c>
      <c r="F9" s="31">
        <f t="shared" si="5"/>
        <v>13.309999999999999</v>
      </c>
      <c r="G9" s="51">
        <f t="shared" si="1"/>
        <v>14</v>
      </c>
      <c r="H9" s="32">
        <f t="shared" si="2"/>
        <v>9.9824999999999982</v>
      </c>
      <c r="I9" s="52">
        <f t="shared" si="3"/>
        <v>66.55</v>
      </c>
      <c r="J9" s="32">
        <f t="shared" si="4"/>
        <v>133.1</v>
      </c>
      <c r="K9" s="33">
        <f t="shared" si="0"/>
        <v>1464.1</v>
      </c>
      <c r="L9" s="65"/>
      <c r="N9" s="58" t="s">
        <v>19</v>
      </c>
      <c r="O9" s="54">
        <v>0.75</v>
      </c>
      <c r="P9" s="39"/>
      <c r="Q9" s="39"/>
      <c r="R9" s="39"/>
      <c r="S9" s="39"/>
    </row>
    <row r="10" spans="1:19" ht="15" customHeight="1" x14ac:dyDescent="0.25">
      <c r="A10" s="86"/>
      <c r="B10" s="74"/>
      <c r="C10" s="63"/>
      <c r="D10" s="29">
        <v>5</v>
      </c>
      <c r="E10" s="36">
        <f t="shared" si="6"/>
        <v>1464.1</v>
      </c>
      <c r="F10" s="31">
        <f t="shared" si="5"/>
        <v>14.641</v>
      </c>
      <c r="G10" s="51">
        <f t="shared" si="1"/>
        <v>14</v>
      </c>
      <c r="H10" s="32">
        <f t="shared" si="2"/>
        <v>10.98075</v>
      </c>
      <c r="I10" s="52">
        <f t="shared" si="3"/>
        <v>73.204999999999998</v>
      </c>
      <c r="J10" s="32">
        <f>10%*E10</f>
        <v>146.41</v>
      </c>
      <c r="K10" s="33">
        <f t="shared" si="0"/>
        <v>1610.51</v>
      </c>
      <c r="L10" s="65"/>
      <c r="N10" s="59" t="s">
        <v>45</v>
      </c>
      <c r="O10" s="53">
        <v>0.1</v>
      </c>
      <c r="P10" s="39"/>
      <c r="Q10" s="39"/>
      <c r="R10" s="39"/>
      <c r="S10" s="39"/>
    </row>
    <row r="11" spans="1:19" ht="15" customHeight="1" x14ac:dyDescent="0.25">
      <c r="A11" s="86"/>
      <c r="B11" s="74"/>
      <c r="C11" s="63">
        <f>+C6+1</f>
        <v>2</v>
      </c>
      <c r="D11" s="29">
        <v>6</v>
      </c>
      <c r="E11" s="36">
        <f>+K10</f>
        <v>1610.51</v>
      </c>
      <c r="F11" s="31">
        <f t="shared" si="5"/>
        <v>16.1051</v>
      </c>
      <c r="G11" s="51">
        <f t="shared" si="1"/>
        <v>14</v>
      </c>
      <c r="H11" s="32">
        <f t="shared" si="2"/>
        <v>12.078825</v>
      </c>
      <c r="I11" s="52">
        <f t="shared" si="3"/>
        <v>80.525500000000008</v>
      </c>
      <c r="J11" s="32">
        <f t="shared" si="4"/>
        <v>161.05100000000002</v>
      </c>
      <c r="K11" s="33">
        <f t="shared" si="0"/>
        <v>1771.5609999999999</v>
      </c>
      <c r="L11" s="65"/>
      <c r="N11" s="67" t="s">
        <v>21</v>
      </c>
      <c r="O11" s="61">
        <v>0.05</v>
      </c>
      <c r="P11" s="39"/>
      <c r="Q11" s="39"/>
      <c r="R11" s="39"/>
      <c r="S11" s="39"/>
    </row>
    <row r="12" spans="1:19" ht="15" customHeight="1" thickBot="1" x14ac:dyDescent="0.3">
      <c r="A12" s="86"/>
      <c r="B12" s="74"/>
      <c r="C12" s="63"/>
      <c r="D12" s="29">
        <v>7</v>
      </c>
      <c r="E12" s="36">
        <f t="shared" ref="E12:E24" si="7">+K11</f>
        <v>1771.5609999999999</v>
      </c>
      <c r="F12" s="31">
        <f t="shared" si="5"/>
        <v>17.715610000000002</v>
      </c>
      <c r="G12" s="51">
        <f t="shared" si="1"/>
        <v>14</v>
      </c>
      <c r="H12" s="32">
        <f t="shared" si="2"/>
        <v>13.286707500000002</v>
      </c>
      <c r="I12" s="52">
        <f t="shared" si="3"/>
        <v>88.578050000000005</v>
      </c>
      <c r="J12" s="32">
        <f t="shared" si="4"/>
        <v>177.15610000000001</v>
      </c>
      <c r="K12" s="33">
        <f t="shared" si="0"/>
        <v>1948.7170999999998</v>
      </c>
      <c r="L12" s="65"/>
      <c r="N12" s="68"/>
      <c r="O12" s="62"/>
      <c r="P12" s="39"/>
      <c r="Q12" s="39"/>
      <c r="R12" s="39"/>
      <c r="S12" s="39"/>
    </row>
    <row r="13" spans="1:19" ht="15" customHeight="1" x14ac:dyDescent="0.25">
      <c r="A13" s="86"/>
      <c r="B13" s="74"/>
      <c r="C13" s="63"/>
      <c r="D13" s="29">
        <v>8</v>
      </c>
      <c r="E13" s="36">
        <f t="shared" si="7"/>
        <v>1948.7170999999998</v>
      </c>
      <c r="F13" s="31">
        <f t="shared" si="5"/>
        <v>19.487171</v>
      </c>
      <c r="G13" s="51">
        <f t="shared" si="1"/>
        <v>14</v>
      </c>
      <c r="H13" s="32">
        <f t="shared" si="2"/>
        <v>14.615378249999999</v>
      </c>
      <c r="I13" s="52">
        <f t="shared" si="3"/>
        <v>97.435855000000004</v>
      </c>
      <c r="J13" s="32">
        <f t="shared" si="4"/>
        <v>194.87171000000001</v>
      </c>
      <c r="K13" s="33">
        <f t="shared" si="0"/>
        <v>2143.5888099999997</v>
      </c>
      <c r="L13" s="65"/>
      <c r="N13" s="49"/>
      <c r="O13" s="50"/>
      <c r="P13" s="39"/>
      <c r="Q13" s="39"/>
      <c r="R13" s="39"/>
      <c r="S13" s="39"/>
    </row>
    <row r="14" spans="1:19" ht="15" customHeight="1" x14ac:dyDescent="0.25">
      <c r="A14" s="86"/>
      <c r="B14" s="74"/>
      <c r="C14" s="63"/>
      <c r="D14" s="29">
        <v>9</v>
      </c>
      <c r="E14" s="36">
        <f t="shared" si="7"/>
        <v>2143.5888099999997</v>
      </c>
      <c r="F14" s="31">
        <f t="shared" si="5"/>
        <v>21.4358881</v>
      </c>
      <c r="G14" s="51">
        <f t="shared" si="1"/>
        <v>14</v>
      </c>
      <c r="H14" s="32">
        <f t="shared" si="2"/>
        <v>16.076916075</v>
      </c>
      <c r="I14" s="52">
        <f t="shared" si="3"/>
        <v>107.1794405</v>
      </c>
      <c r="J14" s="32">
        <f t="shared" si="4"/>
        <v>214.358881</v>
      </c>
      <c r="K14" s="33">
        <f t="shared" si="0"/>
        <v>2357.9476909999998</v>
      </c>
      <c r="L14" s="65"/>
      <c r="O14" s="50"/>
      <c r="P14" s="39"/>
      <c r="Q14" s="39"/>
      <c r="R14" s="39"/>
      <c r="S14" s="39"/>
    </row>
    <row r="15" spans="1:19" ht="15" customHeight="1" x14ac:dyDescent="0.25">
      <c r="A15" s="86"/>
      <c r="B15" s="74"/>
      <c r="C15" s="63"/>
      <c r="D15" s="29">
        <v>10</v>
      </c>
      <c r="E15" s="36">
        <f t="shared" si="7"/>
        <v>2357.9476909999998</v>
      </c>
      <c r="F15" s="31">
        <f t="shared" si="5"/>
        <v>23.57947691</v>
      </c>
      <c r="G15" s="51">
        <f t="shared" si="1"/>
        <v>14</v>
      </c>
      <c r="H15" s="32">
        <f t="shared" si="2"/>
        <v>17.684607682500001</v>
      </c>
      <c r="I15" s="52">
        <f t="shared" si="3"/>
        <v>117.89738455</v>
      </c>
      <c r="J15" s="32">
        <f t="shared" si="4"/>
        <v>235.7947691</v>
      </c>
      <c r="K15" s="33">
        <f t="shared" si="0"/>
        <v>2593.7424600999998</v>
      </c>
      <c r="L15" s="65"/>
      <c r="P15" s="39"/>
      <c r="Q15" s="39"/>
      <c r="R15" s="39"/>
      <c r="S15" s="39"/>
    </row>
    <row r="16" spans="1:19" ht="15" customHeight="1" x14ac:dyDescent="0.25">
      <c r="A16" s="86"/>
      <c r="B16" s="74"/>
      <c r="C16" s="63">
        <f t="shared" ref="C16" si="8">+C11+1</f>
        <v>3</v>
      </c>
      <c r="D16" s="29">
        <v>11</v>
      </c>
      <c r="E16" s="36">
        <f t="shared" si="7"/>
        <v>2593.7424600999998</v>
      </c>
      <c r="F16" s="31">
        <f t="shared" si="5"/>
        <v>25.937424600999996</v>
      </c>
      <c r="G16" s="51">
        <f t="shared" si="1"/>
        <v>14</v>
      </c>
      <c r="H16" s="32">
        <f t="shared" si="2"/>
        <v>19.453068450749996</v>
      </c>
      <c r="I16" s="52">
        <f t="shared" si="3"/>
        <v>129.68712300499999</v>
      </c>
      <c r="J16" s="32">
        <f>10%*E16</f>
        <v>259.37424600999998</v>
      </c>
      <c r="K16" s="33">
        <f t="shared" si="0"/>
        <v>2853.1167061099995</v>
      </c>
      <c r="L16" s="65"/>
      <c r="N16" s="69" t="s">
        <v>49</v>
      </c>
      <c r="O16" s="69"/>
      <c r="P16" s="69"/>
      <c r="Q16" s="39"/>
    </row>
    <row r="17" spans="1:17" ht="15" customHeight="1" x14ac:dyDescent="0.25">
      <c r="A17" s="86"/>
      <c r="B17" s="74"/>
      <c r="C17" s="63"/>
      <c r="D17" s="29">
        <v>12</v>
      </c>
      <c r="E17" s="36">
        <f t="shared" si="7"/>
        <v>2853.1167061099995</v>
      </c>
      <c r="F17" s="31">
        <f t="shared" si="5"/>
        <v>28.531167061099996</v>
      </c>
      <c r="G17" s="51">
        <f t="shared" si="1"/>
        <v>14</v>
      </c>
      <c r="H17" s="32">
        <f t="shared" si="2"/>
        <v>21.398375295824998</v>
      </c>
      <c r="I17" s="52">
        <f t="shared" si="3"/>
        <v>142.65583530549998</v>
      </c>
      <c r="J17" s="32">
        <f t="shared" si="4"/>
        <v>285.31167061099995</v>
      </c>
      <c r="K17" s="33">
        <f t="shared" si="0"/>
        <v>3138.4283767209995</v>
      </c>
      <c r="L17" s="65"/>
      <c r="O17" s="28"/>
      <c r="P17" s="40"/>
      <c r="Q17" s="39"/>
    </row>
    <row r="18" spans="1:17" ht="15" customHeight="1" x14ac:dyDescent="0.25">
      <c r="A18" s="86"/>
      <c r="B18" s="74"/>
      <c r="C18" s="63"/>
      <c r="D18" s="29">
        <v>13</v>
      </c>
      <c r="E18" s="36">
        <f t="shared" si="7"/>
        <v>3138.4283767209995</v>
      </c>
      <c r="F18" s="31">
        <f t="shared" si="5"/>
        <v>31.384283767209997</v>
      </c>
      <c r="G18" s="51">
        <f t="shared" si="1"/>
        <v>14</v>
      </c>
      <c r="H18" s="32">
        <f t="shared" si="2"/>
        <v>23.538212825407498</v>
      </c>
      <c r="I18" s="52">
        <f t="shared" si="3"/>
        <v>156.92141883604998</v>
      </c>
      <c r="J18" s="32">
        <f t="shared" si="4"/>
        <v>313.84283767209996</v>
      </c>
      <c r="K18" s="33">
        <f t="shared" si="0"/>
        <v>3452.2712143930994</v>
      </c>
      <c r="L18" s="65"/>
      <c r="O18" s="28"/>
    </row>
    <row r="19" spans="1:17" ht="15" customHeight="1" x14ac:dyDescent="0.25">
      <c r="A19" s="86"/>
      <c r="B19" s="74"/>
      <c r="C19" s="63"/>
      <c r="D19" s="29">
        <v>14</v>
      </c>
      <c r="E19" s="36">
        <f t="shared" si="7"/>
        <v>3452.2712143930994</v>
      </c>
      <c r="F19" s="31">
        <f t="shared" si="5"/>
        <v>34.522712143930995</v>
      </c>
      <c r="G19" s="51">
        <f t="shared" si="1"/>
        <v>14</v>
      </c>
      <c r="H19" s="32">
        <f t="shared" si="2"/>
        <v>25.892034107948248</v>
      </c>
      <c r="I19" s="52">
        <f t="shared" si="3"/>
        <v>172.61356071965497</v>
      </c>
      <c r="J19" s="32">
        <f t="shared" si="4"/>
        <v>345.22712143930994</v>
      </c>
      <c r="K19" s="33">
        <f t="shared" si="0"/>
        <v>3797.4983358324093</v>
      </c>
      <c r="L19" s="65"/>
      <c r="O19" s="28"/>
    </row>
    <row r="20" spans="1:17" ht="15" customHeight="1" x14ac:dyDescent="0.25">
      <c r="A20" s="86"/>
      <c r="B20" s="74"/>
      <c r="C20" s="63"/>
      <c r="D20" s="29">
        <v>15</v>
      </c>
      <c r="E20" s="36">
        <f t="shared" si="7"/>
        <v>3797.4983358324093</v>
      </c>
      <c r="F20" s="31">
        <f t="shared" si="5"/>
        <v>37.974983358324096</v>
      </c>
      <c r="G20" s="51">
        <f t="shared" si="1"/>
        <v>14</v>
      </c>
      <c r="H20" s="32">
        <f t="shared" si="2"/>
        <v>28.481237518743072</v>
      </c>
      <c r="I20" s="52">
        <f t="shared" si="3"/>
        <v>189.87491679162048</v>
      </c>
      <c r="J20" s="32">
        <f t="shared" si="4"/>
        <v>379.74983358324096</v>
      </c>
      <c r="K20" s="33">
        <f t="shared" si="0"/>
        <v>4177.2481694156504</v>
      </c>
      <c r="L20" s="65"/>
    </row>
    <row r="21" spans="1:17" ht="15" customHeight="1" x14ac:dyDescent="0.25">
      <c r="A21" s="86"/>
      <c r="B21" s="74"/>
      <c r="C21" s="63">
        <f t="shared" ref="C21" si="9">+C16+1</f>
        <v>4</v>
      </c>
      <c r="D21" s="29">
        <v>16</v>
      </c>
      <c r="E21" s="36">
        <f t="shared" si="7"/>
        <v>4177.2481694156504</v>
      </c>
      <c r="F21" s="31">
        <f t="shared" si="5"/>
        <v>41.772481694156504</v>
      </c>
      <c r="G21" s="51">
        <f t="shared" si="1"/>
        <v>14</v>
      </c>
      <c r="H21" s="32">
        <f t="shared" si="2"/>
        <v>31.329361270617376</v>
      </c>
      <c r="I21" s="52">
        <f t="shared" si="3"/>
        <v>208.86240847078253</v>
      </c>
      <c r="J21" s="32">
        <f t="shared" si="4"/>
        <v>417.72481694156505</v>
      </c>
      <c r="K21" s="33">
        <f t="shared" si="0"/>
        <v>4594.9729863572156</v>
      </c>
      <c r="L21" s="65"/>
    </row>
    <row r="22" spans="1:17" ht="15" customHeight="1" x14ac:dyDescent="0.25">
      <c r="A22" s="86"/>
      <c r="B22" s="74"/>
      <c r="C22" s="63"/>
      <c r="D22" s="29">
        <v>17</v>
      </c>
      <c r="E22" s="36">
        <f t="shared" si="7"/>
        <v>4594.9729863572156</v>
      </c>
      <c r="F22" s="31">
        <f t="shared" si="5"/>
        <v>45.949729863572159</v>
      </c>
      <c r="G22" s="51">
        <f t="shared" si="1"/>
        <v>14</v>
      </c>
      <c r="H22" s="32">
        <f t="shared" si="2"/>
        <v>34.462297397679123</v>
      </c>
      <c r="I22" s="52">
        <f t="shared" si="3"/>
        <v>229.74864931786078</v>
      </c>
      <c r="J22" s="32">
        <f t="shared" si="4"/>
        <v>459.49729863572156</v>
      </c>
      <c r="K22" s="33">
        <f t="shared" si="0"/>
        <v>5054.4702849929372</v>
      </c>
      <c r="L22" s="65"/>
    </row>
    <row r="23" spans="1:17" ht="15" customHeight="1" x14ac:dyDescent="0.25">
      <c r="A23" s="86"/>
      <c r="B23" s="74"/>
      <c r="C23" s="63"/>
      <c r="D23" s="29">
        <v>18</v>
      </c>
      <c r="E23" s="36">
        <f t="shared" si="7"/>
        <v>5054.4702849929372</v>
      </c>
      <c r="F23" s="31">
        <f>+J23/10</f>
        <v>50.544702849929379</v>
      </c>
      <c r="G23" s="51">
        <f t="shared" si="1"/>
        <v>14</v>
      </c>
      <c r="H23" s="32">
        <f t="shared" si="2"/>
        <v>37.908527137447038</v>
      </c>
      <c r="I23" s="52">
        <f t="shared" si="3"/>
        <v>252.72351424964688</v>
      </c>
      <c r="J23" s="32">
        <f>10%*E23</f>
        <v>505.44702849929376</v>
      </c>
      <c r="K23" s="33">
        <f t="shared" si="0"/>
        <v>5559.9173134922312</v>
      </c>
      <c r="L23" s="65"/>
    </row>
    <row r="24" spans="1:17" ht="15" customHeight="1" x14ac:dyDescent="0.25">
      <c r="A24" s="86"/>
      <c r="B24" s="74"/>
      <c r="C24" s="63"/>
      <c r="D24" s="29">
        <v>19</v>
      </c>
      <c r="E24" s="36">
        <f t="shared" si="7"/>
        <v>5559.9173134922312</v>
      </c>
      <c r="F24" s="31">
        <f>+J24/10</f>
        <v>55.599173134922317</v>
      </c>
      <c r="G24" s="51">
        <f t="shared" si="1"/>
        <v>14</v>
      </c>
      <c r="H24" s="32">
        <f t="shared" si="2"/>
        <v>41.699379851191736</v>
      </c>
      <c r="I24" s="52">
        <f t="shared" si="3"/>
        <v>277.99586567461159</v>
      </c>
      <c r="J24" s="32">
        <f t="shared" ref="J24:J45" si="10">10%*E24</f>
        <v>555.99173134922319</v>
      </c>
      <c r="K24" s="33">
        <f t="shared" si="0"/>
        <v>6115.9090448414545</v>
      </c>
      <c r="L24" s="65"/>
    </row>
    <row r="25" spans="1:17" ht="15" customHeight="1" x14ac:dyDescent="0.25">
      <c r="A25" s="86"/>
      <c r="B25" s="74"/>
      <c r="C25" s="63"/>
      <c r="D25" s="29">
        <v>20</v>
      </c>
      <c r="E25" s="36">
        <f>+K24</f>
        <v>6115.9090448414545</v>
      </c>
      <c r="F25" s="31">
        <f t="shared" ref="F25:F88" si="11">+J25/10</f>
        <v>61.159090448414545</v>
      </c>
      <c r="G25" s="51">
        <f t="shared" si="1"/>
        <v>14</v>
      </c>
      <c r="H25" s="32">
        <f t="shared" si="2"/>
        <v>45.869317836310913</v>
      </c>
      <c r="I25" s="52">
        <f t="shared" si="3"/>
        <v>305.79545224207271</v>
      </c>
      <c r="J25" s="32">
        <f t="shared" si="10"/>
        <v>611.59090448414543</v>
      </c>
      <c r="K25" s="33">
        <f t="shared" si="0"/>
        <v>6727.4999493256</v>
      </c>
      <c r="L25" s="66"/>
    </row>
    <row r="26" spans="1:17" ht="15" customHeight="1" x14ac:dyDescent="0.25">
      <c r="A26" s="86"/>
      <c r="B26" s="74">
        <f>+B6+1</f>
        <v>2</v>
      </c>
      <c r="C26" s="63">
        <f>+C21+1</f>
        <v>5</v>
      </c>
      <c r="D26" s="29">
        <f>+D25+1</f>
        <v>21</v>
      </c>
      <c r="E26" s="36">
        <f>+K25-L6</f>
        <v>3863.7499746628</v>
      </c>
      <c r="F26" s="31">
        <f>+J26/10</f>
        <v>38.637499746628002</v>
      </c>
      <c r="G26" s="51">
        <f t="shared" si="1"/>
        <v>14</v>
      </c>
      <c r="H26" s="32">
        <f t="shared" si="2"/>
        <v>28.978124809971</v>
      </c>
      <c r="I26" s="52">
        <f t="shared" si="3"/>
        <v>193.18749873314002</v>
      </c>
      <c r="J26" s="32">
        <f>10%*E26</f>
        <v>386.37499746628004</v>
      </c>
      <c r="K26" s="33">
        <f t="shared" si="0"/>
        <v>4250.1249721290797</v>
      </c>
      <c r="L26" s="83">
        <f>+SUM(J26:J45)*50%</f>
        <v>11064.813892043989</v>
      </c>
    </row>
    <row r="27" spans="1:17" ht="15" customHeight="1" x14ac:dyDescent="0.25">
      <c r="A27" s="86"/>
      <c r="B27" s="74"/>
      <c r="C27" s="63"/>
      <c r="D27" s="29">
        <f t="shared" ref="D27:D90" si="12">+D26+1</f>
        <v>22</v>
      </c>
      <c r="E27" s="36">
        <f>+K26</f>
        <v>4250.1249721290797</v>
      </c>
      <c r="F27" s="31">
        <f t="shared" si="11"/>
        <v>42.501249721290797</v>
      </c>
      <c r="G27" s="51">
        <f t="shared" si="1"/>
        <v>14</v>
      </c>
      <c r="H27" s="32">
        <f t="shared" si="2"/>
        <v>31.875937290968096</v>
      </c>
      <c r="I27" s="52">
        <f t="shared" si="3"/>
        <v>212.50624860645399</v>
      </c>
      <c r="J27" s="32">
        <f t="shared" si="10"/>
        <v>425.01249721290799</v>
      </c>
      <c r="K27" s="33">
        <f t="shared" si="0"/>
        <v>4675.1374693419875</v>
      </c>
      <c r="L27" s="84"/>
    </row>
    <row r="28" spans="1:17" ht="15" customHeight="1" x14ac:dyDescent="0.25">
      <c r="A28" s="86"/>
      <c r="B28" s="74"/>
      <c r="C28" s="63"/>
      <c r="D28" s="29">
        <f t="shared" si="12"/>
        <v>23</v>
      </c>
      <c r="E28" s="36">
        <f t="shared" ref="E28:E45" si="13">+K27</f>
        <v>4675.1374693419875</v>
      </c>
      <c r="F28" s="31">
        <f t="shared" si="11"/>
        <v>46.751374693419876</v>
      </c>
      <c r="G28" s="51">
        <f t="shared" si="1"/>
        <v>14</v>
      </c>
      <c r="H28" s="32">
        <f t="shared" si="2"/>
        <v>35.063531020064907</v>
      </c>
      <c r="I28" s="52">
        <f t="shared" si="3"/>
        <v>233.75687346709938</v>
      </c>
      <c r="J28" s="32">
        <f t="shared" si="10"/>
        <v>467.51374693419876</v>
      </c>
      <c r="K28" s="33">
        <f t="shared" si="0"/>
        <v>5142.6512162761865</v>
      </c>
      <c r="L28" s="84"/>
    </row>
    <row r="29" spans="1:17" ht="15" customHeight="1" x14ac:dyDescent="0.25">
      <c r="A29" s="86"/>
      <c r="B29" s="74"/>
      <c r="C29" s="63"/>
      <c r="D29" s="29">
        <f t="shared" si="12"/>
        <v>24</v>
      </c>
      <c r="E29" s="36">
        <f t="shared" si="13"/>
        <v>5142.6512162761865</v>
      </c>
      <c r="F29" s="31">
        <f t="shared" si="11"/>
        <v>51.426512162761867</v>
      </c>
      <c r="G29" s="51">
        <f t="shared" si="1"/>
        <v>14</v>
      </c>
      <c r="H29" s="32">
        <f t="shared" si="2"/>
        <v>38.5698841220714</v>
      </c>
      <c r="I29" s="52">
        <f t="shared" si="3"/>
        <v>257.13256081380933</v>
      </c>
      <c r="J29" s="32">
        <f t="shared" si="10"/>
        <v>514.26512162761867</v>
      </c>
      <c r="K29" s="33">
        <f t="shared" si="0"/>
        <v>5656.9163379038055</v>
      </c>
      <c r="L29" s="84"/>
    </row>
    <row r="30" spans="1:17" ht="15" customHeight="1" x14ac:dyDescent="0.25">
      <c r="A30" s="86"/>
      <c r="B30" s="74"/>
      <c r="C30" s="63"/>
      <c r="D30" s="29">
        <f t="shared" si="12"/>
        <v>25</v>
      </c>
      <c r="E30" s="36">
        <f t="shared" si="13"/>
        <v>5656.9163379038055</v>
      </c>
      <c r="F30" s="31">
        <f t="shared" si="11"/>
        <v>56.569163379038059</v>
      </c>
      <c r="G30" s="51">
        <f t="shared" si="1"/>
        <v>14</v>
      </c>
      <c r="H30" s="32">
        <f t="shared" si="2"/>
        <v>42.426872534278544</v>
      </c>
      <c r="I30" s="52">
        <f t="shared" si="3"/>
        <v>282.8458168951903</v>
      </c>
      <c r="J30" s="32">
        <f t="shared" si="10"/>
        <v>565.69163379038059</v>
      </c>
      <c r="K30" s="33">
        <f t="shared" si="0"/>
        <v>6222.6079716941858</v>
      </c>
      <c r="L30" s="84"/>
    </row>
    <row r="31" spans="1:17" ht="15" customHeight="1" x14ac:dyDescent="0.25">
      <c r="A31" s="86"/>
      <c r="B31" s="74"/>
      <c r="C31" s="63">
        <f t="shared" ref="C31" si="14">+C26+1</f>
        <v>6</v>
      </c>
      <c r="D31" s="29">
        <f t="shared" si="12"/>
        <v>26</v>
      </c>
      <c r="E31" s="36">
        <f t="shared" si="13"/>
        <v>6222.6079716941858</v>
      </c>
      <c r="F31" s="31">
        <f t="shared" si="11"/>
        <v>62.226079716941868</v>
      </c>
      <c r="G31" s="51">
        <f t="shared" si="1"/>
        <v>14</v>
      </c>
      <c r="H31" s="32">
        <f t="shared" si="2"/>
        <v>46.669559787706405</v>
      </c>
      <c r="I31" s="52">
        <f t="shared" si="3"/>
        <v>311.13039858470933</v>
      </c>
      <c r="J31" s="32">
        <f t="shared" si="10"/>
        <v>622.26079716941865</v>
      </c>
      <c r="K31" s="33">
        <f t="shared" si="0"/>
        <v>6844.8687688636046</v>
      </c>
      <c r="L31" s="84"/>
    </row>
    <row r="32" spans="1:17" ht="15" customHeight="1" x14ac:dyDescent="0.25">
      <c r="A32" s="86"/>
      <c r="B32" s="74"/>
      <c r="C32" s="63"/>
      <c r="D32" s="29">
        <f t="shared" si="12"/>
        <v>27</v>
      </c>
      <c r="E32" s="36">
        <f t="shared" si="13"/>
        <v>6844.8687688636046</v>
      </c>
      <c r="F32" s="31">
        <f t="shared" si="11"/>
        <v>68.448687688636056</v>
      </c>
      <c r="G32" s="51">
        <f t="shared" si="1"/>
        <v>14</v>
      </c>
      <c r="H32" s="32">
        <f t="shared" si="2"/>
        <v>51.336515766477042</v>
      </c>
      <c r="I32" s="52">
        <f t="shared" si="3"/>
        <v>342.24343844318025</v>
      </c>
      <c r="J32" s="32">
        <f t="shared" si="10"/>
        <v>684.48687688636051</v>
      </c>
      <c r="K32" s="33">
        <f t="shared" si="0"/>
        <v>7529.3556457499653</v>
      </c>
      <c r="L32" s="84"/>
    </row>
    <row r="33" spans="1:12" ht="15" customHeight="1" x14ac:dyDescent="0.25">
      <c r="A33" s="86"/>
      <c r="B33" s="74"/>
      <c r="C33" s="63"/>
      <c r="D33" s="29">
        <f t="shared" si="12"/>
        <v>28</v>
      </c>
      <c r="E33" s="36">
        <f t="shared" si="13"/>
        <v>7529.3556457499653</v>
      </c>
      <c r="F33" s="31">
        <f t="shared" si="11"/>
        <v>75.293556457499648</v>
      </c>
      <c r="G33" s="51">
        <f t="shared" si="1"/>
        <v>14</v>
      </c>
      <c r="H33" s="32">
        <f t="shared" si="2"/>
        <v>56.470167343124736</v>
      </c>
      <c r="I33" s="52">
        <f t="shared" si="3"/>
        <v>376.46778228749827</v>
      </c>
      <c r="J33" s="32">
        <f t="shared" si="10"/>
        <v>752.93556457499653</v>
      </c>
      <c r="K33" s="33">
        <f t="shared" si="0"/>
        <v>8282.2912103249619</v>
      </c>
      <c r="L33" s="84"/>
    </row>
    <row r="34" spans="1:12" ht="15" customHeight="1" x14ac:dyDescent="0.25">
      <c r="A34" s="86"/>
      <c r="B34" s="74"/>
      <c r="C34" s="63"/>
      <c r="D34" s="29">
        <f t="shared" si="12"/>
        <v>29</v>
      </c>
      <c r="E34" s="36">
        <f t="shared" si="13"/>
        <v>8282.2912103249619</v>
      </c>
      <c r="F34" s="31">
        <f t="shared" si="11"/>
        <v>82.822912103249621</v>
      </c>
      <c r="G34" s="51">
        <f t="shared" si="1"/>
        <v>14</v>
      </c>
      <c r="H34" s="32">
        <f t="shared" si="2"/>
        <v>62.117184077437216</v>
      </c>
      <c r="I34" s="52">
        <f t="shared" si="3"/>
        <v>414.1145605162481</v>
      </c>
      <c r="J34" s="32">
        <f t="shared" si="10"/>
        <v>828.22912103249621</v>
      </c>
      <c r="K34" s="33">
        <f t="shared" si="0"/>
        <v>9110.5203313574584</v>
      </c>
      <c r="L34" s="84"/>
    </row>
    <row r="35" spans="1:12" ht="15" customHeight="1" x14ac:dyDescent="0.25">
      <c r="A35" s="86"/>
      <c r="B35" s="74"/>
      <c r="C35" s="63"/>
      <c r="D35" s="29">
        <f t="shared" si="12"/>
        <v>30</v>
      </c>
      <c r="E35" s="36">
        <f t="shared" si="13"/>
        <v>9110.5203313574584</v>
      </c>
      <c r="F35" s="31">
        <f t="shared" si="11"/>
        <v>91.105203313574592</v>
      </c>
      <c r="G35" s="51">
        <f t="shared" si="1"/>
        <v>14</v>
      </c>
      <c r="H35" s="32">
        <f t="shared" si="2"/>
        <v>68.328902485180947</v>
      </c>
      <c r="I35" s="52">
        <f t="shared" si="3"/>
        <v>455.52601656787294</v>
      </c>
      <c r="J35" s="32">
        <f t="shared" si="10"/>
        <v>911.05203313574589</v>
      </c>
      <c r="K35" s="33">
        <f t="shared" si="0"/>
        <v>10021.572364493204</v>
      </c>
      <c r="L35" s="84"/>
    </row>
    <row r="36" spans="1:12" ht="15" customHeight="1" x14ac:dyDescent="0.25">
      <c r="A36" s="86"/>
      <c r="B36" s="74"/>
      <c r="C36" s="63">
        <f t="shared" ref="C36" si="15">+C31+1</f>
        <v>7</v>
      </c>
      <c r="D36" s="29">
        <f t="shared" si="12"/>
        <v>31</v>
      </c>
      <c r="E36" s="36">
        <f t="shared" si="13"/>
        <v>10021.572364493204</v>
      </c>
      <c r="F36" s="31">
        <f t="shared" si="11"/>
        <v>100.21572364493204</v>
      </c>
      <c r="G36" s="51">
        <f t="shared" si="1"/>
        <v>14</v>
      </c>
      <c r="H36" s="32">
        <f t="shared" si="2"/>
        <v>75.161792733699031</v>
      </c>
      <c r="I36" s="52">
        <f t="shared" si="3"/>
        <v>501.0786182246602</v>
      </c>
      <c r="J36" s="32">
        <f t="shared" si="10"/>
        <v>1002.1572364493204</v>
      </c>
      <c r="K36" s="33">
        <f t="shared" si="0"/>
        <v>11023.729600942524</v>
      </c>
      <c r="L36" s="84"/>
    </row>
    <row r="37" spans="1:12" ht="15" customHeight="1" x14ac:dyDescent="0.25">
      <c r="A37" s="86"/>
      <c r="B37" s="74"/>
      <c r="C37" s="63"/>
      <c r="D37" s="29">
        <f t="shared" si="12"/>
        <v>32</v>
      </c>
      <c r="E37" s="36">
        <f t="shared" si="13"/>
        <v>11023.729600942524</v>
      </c>
      <c r="F37" s="31">
        <f t="shared" si="11"/>
        <v>110.23729600942525</v>
      </c>
      <c r="G37" s="51">
        <f t="shared" si="1"/>
        <v>14</v>
      </c>
      <c r="H37" s="32">
        <f t="shared" si="2"/>
        <v>82.677972007068945</v>
      </c>
      <c r="I37" s="52">
        <f t="shared" si="3"/>
        <v>551.18648004712622</v>
      </c>
      <c r="J37" s="32">
        <f t="shared" si="10"/>
        <v>1102.3729600942524</v>
      </c>
      <c r="K37" s="33">
        <f t="shared" si="0"/>
        <v>12126.102561036776</v>
      </c>
      <c r="L37" s="84"/>
    </row>
    <row r="38" spans="1:12" ht="15" customHeight="1" x14ac:dyDescent="0.25">
      <c r="A38" s="86"/>
      <c r="B38" s="74"/>
      <c r="C38" s="63"/>
      <c r="D38" s="29">
        <f t="shared" si="12"/>
        <v>33</v>
      </c>
      <c r="E38" s="36">
        <f t="shared" si="13"/>
        <v>12126.102561036776</v>
      </c>
      <c r="F38" s="31">
        <f t="shared" si="11"/>
        <v>121.26102561036775</v>
      </c>
      <c r="G38" s="51">
        <f t="shared" si="1"/>
        <v>14</v>
      </c>
      <c r="H38" s="32">
        <f t="shared" si="2"/>
        <v>90.945769207775811</v>
      </c>
      <c r="I38" s="52">
        <f t="shared" si="3"/>
        <v>606.30512805183878</v>
      </c>
      <c r="J38" s="32">
        <f t="shared" si="10"/>
        <v>1212.6102561036776</v>
      </c>
      <c r="K38" s="33">
        <f t="shared" si="0"/>
        <v>13338.712817140453</v>
      </c>
      <c r="L38" s="84"/>
    </row>
    <row r="39" spans="1:12" ht="15" customHeight="1" x14ac:dyDescent="0.25">
      <c r="A39" s="86"/>
      <c r="B39" s="74"/>
      <c r="C39" s="63"/>
      <c r="D39" s="29">
        <f t="shared" si="12"/>
        <v>34</v>
      </c>
      <c r="E39" s="36">
        <f t="shared" si="13"/>
        <v>13338.712817140453</v>
      </c>
      <c r="F39" s="31">
        <f t="shared" si="11"/>
        <v>133.38712817140453</v>
      </c>
      <c r="G39" s="51">
        <f t="shared" si="1"/>
        <v>14</v>
      </c>
      <c r="H39" s="32">
        <f t="shared" si="2"/>
        <v>100.0403461285534</v>
      </c>
      <c r="I39" s="52">
        <f t="shared" si="3"/>
        <v>666.93564085702269</v>
      </c>
      <c r="J39" s="32">
        <f t="shared" si="10"/>
        <v>1333.8712817140454</v>
      </c>
      <c r="K39" s="33">
        <f t="shared" si="0"/>
        <v>14672.584098854499</v>
      </c>
      <c r="L39" s="84"/>
    </row>
    <row r="40" spans="1:12" ht="15" customHeight="1" x14ac:dyDescent="0.25">
      <c r="A40" s="86"/>
      <c r="B40" s="74"/>
      <c r="C40" s="63"/>
      <c r="D40" s="29">
        <f t="shared" si="12"/>
        <v>35</v>
      </c>
      <c r="E40" s="36">
        <f t="shared" si="13"/>
        <v>14672.584098854499</v>
      </c>
      <c r="F40" s="31">
        <f t="shared" si="11"/>
        <v>146.725840988545</v>
      </c>
      <c r="G40" s="51">
        <f t="shared" si="1"/>
        <v>14</v>
      </c>
      <c r="H40" s="32">
        <f t="shared" si="2"/>
        <v>110.04438074140876</v>
      </c>
      <c r="I40" s="52">
        <f t="shared" si="3"/>
        <v>733.62920494272498</v>
      </c>
      <c r="J40" s="32">
        <f t="shared" si="10"/>
        <v>1467.25840988545</v>
      </c>
      <c r="K40" s="33">
        <f t="shared" si="0"/>
        <v>16139.842508739948</v>
      </c>
      <c r="L40" s="84"/>
    </row>
    <row r="41" spans="1:12" ht="15" customHeight="1" x14ac:dyDescent="0.25">
      <c r="A41" s="86"/>
      <c r="B41" s="74"/>
      <c r="C41" s="63">
        <f>+C36+1</f>
        <v>8</v>
      </c>
      <c r="D41" s="29">
        <f t="shared" si="12"/>
        <v>36</v>
      </c>
      <c r="E41" s="36">
        <f t="shared" si="13"/>
        <v>16139.842508739948</v>
      </c>
      <c r="F41" s="31">
        <f t="shared" si="11"/>
        <v>161.39842508739949</v>
      </c>
      <c r="G41" s="51">
        <f t="shared" si="1"/>
        <v>14</v>
      </c>
      <c r="H41" s="32">
        <f t="shared" si="2"/>
        <v>121.04881881554962</v>
      </c>
      <c r="I41" s="52">
        <f t="shared" si="3"/>
        <v>806.99212543699741</v>
      </c>
      <c r="J41" s="32">
        <f t="shared" si="10"/>
        <v>1613.9842508739948</v>
      </c>
      <c r="K41" s="33">
        <f t="shared" si="0"/>
        <v>17753.826759613941</v>
      </c>
      <c r="L41" s="84"/>
    </row>
    <row r="42" spans="1:12" ht="15" customHeight="1" x14ac:dyDescent="0.25">
      <c r="A42" s="86"/>
      <c r="B42" s="74"/>
      <c r="C42" s="63"/>
      <c r="D42" s="29">
        <f t="shared" si="12"/>
        <v>37</v>
      </c>
      <c r="E42" s="36">
        <f t="shared" si="13"/>
        <v>17753.826759613941</v>
      </c>
      <c r="F42" s="31">
        <f>+J42/10</f>
        <v>177.53826759613941</v>
      </c>
      <c r="G42" s="51">
        <f t="shared" si="1"/>
        <v>14</v>
      </c>
      <c r="H42" s="32">
        <f t="shared" si="2"/>
        <v>133.15370069710457</v>
      </c>
      <c r="I42" s="52">
        <f t="shared" si="3"/>
        <v>887.69133798069709</v>
      </c>
      <c r="J42" s="32">
        <f t="shared" si="10"/>
        <v>1775.3826759613942</v>
      </c>
      <c r="K42" s="33">
        <f t="shared" si="0"/>
        <v>19529.209435575336</v>
      </c>
      <c r="L42" s="84"/>
    </row>
    <row r="43" spans="1:12" ht="15" customHeight="1" x14ac:dyDescent="0.25">
      <c r="A43" s="86"/>
      <c r="B43" s="74"/>
      <c r="C43" s="63"/>
      <c r="D43" s="29">
        <f t="shared" si="12"/>
        <v>38</v>
      </c>
      <c r="E43" s="36">
        <f t="shared" si="13"/>
        <v>19529.209435575336</v>
      </c>
      <c r="F43" s="31">
        <f t="shared" si="11"/>
        <v>195.29209435575336</v>
      </c>
      <c r="G43" s="51">
        <f t="shared" si="1"/>
        <v>14</v>
      </c>
      <c r="H43" s="32">
        <f t="shared" si="2"/>
        <v>146.46907076681504</v>
      </c>
      <c r="I43" s="52">
        <f t="shared" si="3"/>
        <v>976.46047177876687</v>
      </c>
      <c r="J43" s="32">
        <f>10%*E43</f>
        <v>1952.9209435575337</v>
      </c>
      <c r="K43" s="33">
        <f t="shared" si="0"/>
        <v>21482.130379132868</v>
      </c>
      <c r="L43" s="84"/>
    </row>
    <row r="44" spans="1:12" ht="15" customHeight="1" x14ac:dyDescent="0.25">
      <c r="A44" s="86"/>
      <c r="B44" s="74"/>
      <c r="C44" s="63"/>
      <c r="D44" s="29">
        <f t="shared" si="12"/>
        <v>39</v>
      </c>
      <c r="E44" s="36">
        <f t="shared" si="13"/>
        <v>21482.130379132868</v>
      </c>
      <c r="F44" s="31">
        <f t="shared" si="11"/>
        <v>214.82130379132869</v>
      </c>
      <c r="G44" s="51">
        <f t="shared" si="1"/>
        <v>14</v>
      </c>
      <c r="H44" s="32">
        <f t="shared" si="2"/>
        <v>161.11597784349652</v>
      </c>
      <c r="I44" s="52">
        <f t="shared" si="3"/>
        <v>1074.1065189566434</v>
      </c>
      <c r="J44" s="32">
        <f t="shared" si="10"/>
        <v>2148.2130379132868</v>
      </c>
      <c r="K44" s="33">
        <f t="shared" si="0"/>
        <v>23630.343417046155</v>
      </c>
      <c r="L44" s="84"/>
    </row>
    <row r="45" spans="1:12" ht="15" customHeight="1" x14ac:dyDescent="0.25">
      <c r="A45" s="86"/>
      <c r="B45" s="74"/>
      <c r="C45" s="63"/>
      <c r="D45" s="29">
        <f t="shared" si="12"/>
        <v>40</v>
      </c>
      <c r="E45" s="36">
        <f t="shared" si="13"/>
        <v>23630.343417046155</v>
      </c>
      <c r="F45" s="31">
        <f t="shared" si="11"/>
        <v>236.30343417046157</v>
      </c>
      <c r="G45" s="51">
        <f t="shared" si="1"/>
        <v>14</v>
      </c>
      <c r="H45" s="32">
        <f t="shared" si="2"/>
        <v>177.22757562784619</v>
      </c>
      <c r="I45" s="52">
        <f t="shared" si="3"/>
        <v>1181.5171708523078</v>
      </c>
      <c r="J45" s="32">
        <f t="shared" si="10"/>
        <v>2363.0343417046156</v>
      </c>
      <c r="K45" s="33">
        <f t="shared" si="0"/>
        <v>25993.377758750772</v>
      </c>
      <c r="L45" s="85"/>
    </row>
    <row r="46" spans="1:12" ht="15" customHeight="1" x14ac:dyDescent="0.25">
      <c r="A46" s="86"/>
      <c r="B46" s="74">
        <f>+B26+1</f>
        <v>3</v>
      </c>
      <c r="C46" s="63">
        <f>+C41+1</f>
        <v>9</v>
      </c>
      <c r="D46" s="29">
        <f t="shared" si="12"/>
        <v>41</v>
      </c>
      <c r="E46" s="36">
        <f>+K45-L26</f>
        <v>14928.563866706783</v>
      </c>
      <c r="F46" s="31">
        <f>+J46/10</f>
        <v>149.28563866706784</v>
      </c>
      <c r="G46" s="51">
        <f t="shared" si="1"/>
        <v>14</v>
      </c>
      <c r="H46" s="32">
        <f t="shared" si="2"/>
        <v>111.96422900030089</v>
      </c>
      <c r="I46" s="52">
        <f t="shared" si="3"/>
        <v>746.42819333533919</v>
      </c>
      <c r="J46" s="32">
        <f>10%*E46</f>
        <v>1492.8563866706784</v>
      </c>
      <c r="K46" s="33">
        <f t="shared" si="0"/>
        <v>16421.420253377462</v>
      </c>
      <c r="L46" s="83">
        <f>+SUM(J46:J65)*50%</f>
        <v>42751.674395033551</v>
      </c>
    </row>
    <row r="47" spans="1:12" ht="15" customHeight="1" x14ac:dyDescent="0.25">
      <c r="A47" s="86"/>
      <c r="B47" s="74"/>
      <c r="C47" s="63"/>
      <c r="D47" s="29">
        <f t="shared" si="12"/>
        <v>42</v>
      </c>
      <c r="E47" s="36">
        <f>+K46</f>
        <v>16421.420253377462</v>
      </c>
      <c r="F47" s="31">
        <f t="shared" si="11"/>
        <v>164.21420253377465</v>
      </c>
      <c r="G47" s="51">
        <f t="shared" si="1"/>
        <v>14</v>
      </c>
      <c r="H47" s="32">
        <f t="shared" si="2"/>
        <v>123.16065190033099</v>
      </c>
      <c r="I47" s="52">
        <f t="shared" si="3"/>
        <v>821.07101266887321</v>
      </c>
      <c r="J47" s="32">
        <f t="shared" ref="J47:J62" si="16">10%*E47</f>
        <v>1642.1420253377464</v>
      </c>
      <c r="K47" s="33">
        <f t="shared" si="0"/>
        <v>18063.56227871521</v>
      </c>
      <c r="L47" s="84"/>
    </row>
    <row r="48" spans="1:12" ht="15" customHeight="1" x14ac:dyDescent="0.25">
      <c r="A48" s="86"/>
      <c r="B48" s="74"/>
      <c r="C48" s="63"/>
      <c r="D48" s="29">
        <f t="shared" si="12"/>
        <v>43</v>
      </c>
      <c r="E48" s="36">
        <f t="shared" ref="E48:E65" si="17">+K47</f>
        <v>18063.56227871521</v>
      </c>
      <c r="F48" s="31">
        <f t="shared" si="11"/>
        <v>180.6356227871521</v>
      </c>
      <c r="G48" s="51">
        <f t="shared" si="1"/>
        <v>14</v>
      </c>
      <c r="H48" s="32">
        <f t="shared" si="2"/>
        <v>135.47671709036408</v>
      </c>
      <c r="I48" s="52">
        <f t="shared" si="3"/>
        <v>903.17811393576051</v>
      </c>
      <c r="J48" s="32">
        <f t="shared" si="16"/>
        <v>1806.356227871521</v>
      </c>
      <c r="K48" s="33">
        <f t="shared" si="0"/>
        <v>19869.918506586731</v>
      </c>
      <c r="L48" s="84"/>
    </row>
    <row r="49" spans="1:12" ht="15" customHeight="1" x14ac:dyDescent="0.25">
      <c r="A49" s="86"/>
      <c r="B49" s="74"/>
      <c r="C49" s="63"/>
      <c r="D49" s="29">
        <f t="shared" si="12"/>
        <v>44</v>
      </c>
      <c r="E49" s="36">
        <f t="shared" si="17"/>
        <v>19869.918506586731</v>
      </c>
      <c r="F49" s="31">
        <f t="shared" si="11"/>
        <v>198.69918506586731</v>
      </c>
      <c r="G49" s="51">
        <f t="shared" si="1"/>
        <v>14</v>
      </c>
      <c r="H49" s="32">
        <f t="shared" si="2"/>
        <v>149.02438879940047</v>
      </c>
      <c r="I49" s="52">
        <f t="shared" si="3"/>
        <v>993.49592532933661</v>
      </c>
      <c r="J49" s="32">
        <f t="shared" si="16"/>
        <v>1986.9918506586732</v>
      </c>
      <c r="K49" s="33">
        <f t="shared" si="0"/>
        <v>21856.910357245404</v>
      </c>
      <c r="L49" s="84"/>
    </row>
    <row r="50" spans="1:12" ht="15" customHeight="1" x14ac:dyDescent="0.25">
      <c r="A50" s="86"/>
      <c r="B50" s="74"/>
      <c r="C50" s="63"/>
      <c r="D50" s="29">
        <f t="shared" si="12"/>
        <v>45</v>
      </c>
      <c r="E50" s="36">
        <f t="shared" si="17"/>
        <v>21856.910357245404</v>
      </c>
      <c r="F50" s="31">
        <f t="shared" si="11"/>
        <v>218.56910357245405</v>
      </c>
      <c r="G50" s="51">
        <f t="shared" si="1"/>
        <v>14</v>
      </c>
      <c r="H50" s="32">
        <f t="shared" si="2"/>
        <v>163.92682767934053</v>
      </c>
      <c r="I50" s="52">
        <f t="shared" si="3"/>
        <v>1092.8455178622703</v>
      </c>
      <c r="J50" s="32">
        <f t="shared" si="16"/>
        <v>2185.6910357245406</v>
      </c>
      <c r="K50" s="33">
        <f t="shared" si="0"/>
        <v>24042.601392969944</v>
      </c>
      <c r="L50" s="84"/>
    </row>
    <row r="51" spans="1:12" ht="15" customHeight="1" x14ac:dyDescent="0.25">
      <c r="A51" s="86"/>
      <c r="B51" s="74"/>
      <c r="C51" s="63">
        <f t="shared" ref="C51" si="18">+C46+1</f>
        <v>10</v>
      </c>
      <c r="D51" s="29">
        <f t="shared" si="12"/>
        <v>46</v>
      </c>
      <c r="E51" s="36">
        <f t="shared" si="17"/>
        <v>24042.601392969944</v>
      </c>
      <c r="F51" s="31">
        <f t="shared" si="11"/>
        <v>240.42601392969945</v>
      </c>
      <c r="G51" s="51">
        <f t="shared" si="1"/>
        <v>14</v>
      </c>
      <c r="H51" s="32">
        <f t="shared" si="2"/>
        <v>180.31951044727458</v>
      </c>
      <c r="I51" s="52">
        <f t="shared" si="3"/>
        <v>1202.1300696484973</v>
      </c>
      <c r="J51" s="32">
        <f t="shared" si="16"/>
        <v>2404.2601392969946</v>
      </c>
      <c r="K51" s="33">
        <f t="shared" si="0"/>
        <v>26446.861532266939</v>
      </c>
      <c r="L51" s="84"/>
    </row>
    <row r="52" spans="1:12" ht="15" customHeight="1" x14ac:dyDescent="0.25">
      <c r="A52" s="86"/>
      <c r="B52" s="74"/>
      <c r="C52" s="63"/>
      <c r="D52" s="29">
        <f t="shared" si="12"/>
        <v>47</v>
      </c>
      <c r="E52" s="36">
        <f t="shared" si="17"/>
        <v>26446.861532266939</v>
      </c>
      <c r="F52" s="31">
        <f t="shared" si="11"/>
        <v>264.46861532266939</v>
      </c>
      <c r="G52" s="51">
        <f t="shared" si="1"/>
        <v>14</v>
      </c>
      <c r="H52" s="32">
        <f t="shared" si="2"/>
        <v>198.35146149200204</v>
      </c>
      <c r="I52" s="52">
        <f t="shared" si="3"/>
        <v>1322.343076613347</v>
      </c>
      <c r="J52" s="32">
        <f t="shared" si="16"/>
        <v>2644.6861532266939</v>
      </c>
      <c r="K52" s="33">
        <f t="shared" si="0"/>
        <v>29091.547685493635</v>
      </c>
      <c r="L52" s="84"/>
    </row>
    <row r="53" spans="1:12" ht="15" customHeight="1" x14ac:dyDescent="0.25">
      <c r="A53" s="86"/>
      <c r="B53" s="74"/>
      <c r="C53" s="63"/>
      <c r="D53" s="29">
        <f t="shared" si="12"/>
        <v>48</v>
      </c>
      <c r="E53" s="36">
        <f t="shared" si="17"/>
        <v>29091.547685493635</v>
      </c>
      <c r="F53" s="31">
        <f t="shared" si="11"/>
        <v>290.9154768549364</v>
      </c>
      <c r="G53" s="51">
        <f t="shared" si="1"/>
        <v>14</v>
      </c>
      <c r="H53" s="32">
        <f t="shared" si="2"/>
        <v>218.1866076412023</v>
      </c>
      <c r="I53" s="52">
        <f t="shared" si="3"/>
        <v>1454.5773842746819</v>
      </c>
      <c r="J53" s="32">
        <f t="shared" si="16"/>
        <v>2909.1547685493638</v>
      </c>
      <c r="K53" s="33">
        <f t="shared" si="0"/>
        <v>32000.702454042999</v>
      </c>
      <c r="L53" s="84"/>
    </row>
    <row r="54" spans="1:12" ht="15" customHeight="1" x14ac:dyDescent="0.25">
      <c r="A54" s="86"/>
      <c r="B54" s="74"/>
      <c r="C54" s="63"/>
      <c r="D54" s="29">
        <f t="shared" si="12"/>
        <v>49</v>
      </c>
      <c r="E54" s="36">
        <f t="shared" si="17"/>
        <v>32000.702454042999</v>
      </c>
      <c r="F54" s="31">
        <f t="shared" si="11"/>
        <v>320.00702454043005</v>
      </c>
      <c r="G54" s="51">
        <f t="shared" si="1"/>
        <v>14</v>
      </c>
      <c r="H54" s="32">
        <f t="shared" si="2"/>
        <v>240.00526840532254</v>
      </c>
      <c r="I54" s="52">
        <f t="shared" si="3"/>
        <v>1600.0351227021501</v>
      </c>
      <c r="J54" s="32">
        <f t="shared" si="16"/>
        <v>3200.0702454043003</v>
      </c>
      <c r="K54" s="33">
        <f t="shared" si="0"/>
        <v>35200.772699447298</v>
      </c>
      <c r="L54" s="84"/>
    </row>
    <row r="55" spans="1:12" ht="15" customHeight="1" x14ac:dyDescent="0.25">
      <c r="A55" s="86"/>
      <c r="B55" s="74"/>
      <c r="C55" s="63"/>
      <c r="D55" s="29">
        <f t="shared" si="12"/>
        <v>50</v>
      </c>
      <c r="E55" s="36">
        <f t="shared" si="17"/>
        <v>35200.772699447298</v>
      </c>
      <c r="F55" s="31">
        <f t="shared" si="11"/>
        <v>352.00772699447299</v>
      </c>
      <c r="G55" s="51">
        <f t="shared" si="1"/>
        <v>14</v>
      </c>
      <c r="H55" s="32">
        <f t="shared" si="2"/>
        <v>264.00579524585476</v>
      </c>
      <c r="I55" s="52">
        <f t="shared" si="3"/>
        <v>1760.0386349723649</v>
      </c>
      <c r="J55" s="32">
        <f t="shared" si="16"/>
        <v>3520.0772699447298</v>
      </c>
      <c r="K55" s="33">
        <f t="shared" si="0"/>
        <v>38720.849969392031</v>
      </c>
      <c r="L55" s="84"/>
    </row>
    <row r="56" spans="1:12" ht="15" customHeight="1" x14ac:dyDescent="0.25">
      <c r="A56" s="86"/>
      <c r="B56" s="74"/>
      <c r="C56" s="63">
        <f>+C51+1</f>
        <v>11</v>
      </c>
      <c r="D56" s="29">
        <f t="shared" si="12"/>
        <v>51</v>
      </c>
      <c r="E56" s="36">
        <f t="shared" si="17"/>
        <v>38720.849969392031</v>
      </c>
      <c r="F56" s="31">
        <f t="shared" si="11"/>
        <v>387.20849969392032</v>
      </c>
      <c r="G56" s="51">
        <f t="shared" si="1"/>
        <v>14</v>
      </c>
      <c r="H56" s="32">
        <f t="shared" si="2"/>
        <v>290.40637477044027</v>
      </c>
      <c r="I56" s="52">
        <f t="shared" si="3"/>
        <v>1936.0424984696017</v>
      </c>
      <c r="J56" s="32">
        <f t="shared" si="16"/>
        <v>3872.0849969392034</v>
      </c>
      <c r="K56" s="33">
        <f t="shared" si="0"/>
        <v>42592.934966331231</v>
      </c>
      <c r="L56" s="84"/>
    </row>
    <row r="57" spans="1:12" ht="15" customHeight="1" x14ac:dyDescent="0.25">
      <c r="A57" s="86"/>
      <c r="B57" s="74"/>
      <c r="C57" s="63"/>
      <c r="D57" s="29">
        <f t="shared" si="12"/>
        <v>52</v>
      </c>
      <c r="E57" s="36">
        <f t="shared" si="17"/>
        <v>42592.934966331231</v>
      </c>
      <c r="F57" s="31">
        <f t="shared" si="11"/>
        <v>425.92934966331234</v>
      </c>
      <c r="G57" s="51">
        <f t="shared" si="1"/>
        <v>14</v>
      </c>
      <c r="H57" s="32">
        <f t="shared" si="2"/>
        <v>319.44701224748428</v>
      </c>
      <c r="I57" s="52">
        <f t="shared" si="3"/>
        <v>2129.6467483165616</v>
      </c>
      <c r="J57" s="32">
        <f t="shared" si="16"/>
        <v>4259.2934966331231</v>
      </c>
      <c r="K57" s="33">
        <f t="shared" si="0"/>
        <v>46852.228462964355</v>
      </c>
      <c r="L57" s="84"/>
    </row>
    <row r="58" spans="1:12" ht="15" customHeight="1" x14ac:dyDescent="0.25">
      <c r="A58" s="86"/>
      <c r="B58" s="74"/>
      <c r="C58" s="63"/>
      <c r="D58" s="29">
        <f t="shared" si="12"/>
        <v>53</v>
      </c>
      <c r="E58" s="36">
        <f t="shared" si="17"/>
        <v>46852.228462964355</v>
      </c>
      <c r="F58" s="31">
        <f t="shared" si="11"/>
        <v>468.52228462964359</v>
      </c>
      <c r="G58" s="51">
        <f t="shared" si="1"/>
        <v>14</v>
      </c>
      <c r="H58" s="32">
        <f t="shared" si="2"/>
        <v>351.39171347223271</v>
      </c>
      <c r="I58" s="52">
        <f t="shared" si="3"/>
        <v>2342.6114231482179</v>
      </c>
      <c r="J58" s="32">
        <f t="shared" si="16"/>
        <v>4685.2228462964358</v>
      </c>
      <c r="K58" s="33">
        <f t="shared" si="0"/>
        <v>51537.451309260789</v>
      </c>
      <c r="L58" s="84"/>
    </row>
    <row r="59" spans="1:12" ht="15" customHeight="1" x14ac:dyDescent="0.25">
      <c r="A59" s="86"/>
      <c r="B59" s="74"/>
      <c r="C59" s="63"/>
      <c r="D59" s="29">
        <f t="shared" si="12"/>
        <v>54</v>
      </c>
      <c r="E59" s="36">
        <f t="shared" si="17"/>
        <v>51537.451309260789</v>
      </c>
      <c r="F59" s="31">
        <f t="shared" si="11"/>
        <v>515.37451309260791</v>
      </c>
      <c r="G59" s="51">
        <f t="shared" si="1"/>
        <v>14</v>
      </c>
      <c r="H59" s="32">
        <f t="shared" si="2"/>
        <v>386.53088481945593</v>
      </c>
      <c r="I59" s="52">
        <f t="shared" si="3"/>
        <v>2576.8725654630398</v>
      </c>
      <c r="J59" s="32">
        <f t="shared" si="16"/>
        <v>5153.7451309260796</v>
      </c>
      <c r="K59" s="33">
        <f t="shared" si="0"/>
        <v>56691.196440186868</v>
      </c>
      <c r="L59" s="84"/>
    </row>
    <row r="60" spans="1:12" ht="15" customHeight="1" x14ac:dyDescent="0.25">
      <c r="A60" s="86"/>
      <c r="B60" s="74"/>
      <c r="C60" s="63"/>
      <c r="D60" s="29">
        <f t="shared" si="12"/>
        <v>55</v>
      </c>
      <c r="E60" s="36">
        <f t="shared" si="17"/>
        <v>56691.196440186868</v>
      </c>
      <c r="F60" s="31">
        <f t="shared" si="11"/>
        <v>566.91196440186866</v>
      </c>
      <c r="G60" s="51">
        <f t="shared" si="1"/>
        <v>14</v>
      </c>
      <c r="H60" s="32">
        <f t="shared" si="2"/>
        <v>425.18397330140147</v>
      </c>
      <c r="I60" s="52">
        <f t="shared" si="3"/>
        <v>2834.5598220093434</v>
      </c>
      <c r="J60" s="32">
        <f t="shared" si="16"/>
        <v>5669.1196440186868</v>
      </c>
      <c r="K60" s="33">
        <f t="shared" si="0"/>
        <v>62360.316084205551</v>
      </c>
      <c r="L60" s="84"/>
    </row>
    <row r="61" spans="1:12" ht="15" customHeight="1" x14ac:dyDescent="0.25">
      <c r="A61" s="86"/>
      <c r="B61" s="74"/>
      <c r="C61" s="63">
        <f t="shared" ref="C61" si="19">+C56+1</f>
        <v>12</v>
      </c>
      <c r="D61" s="29">
        <f t="shared" si="12"/>
        <v>56</v>
      </c>
      <c r="E61" s="36">
        <f t="shared" si="17"/>
        <v>62360.316084205551</v>
      </c>
      <c r="F61" s="31">
        <f t="shared" si="11"/>
        <v>623.60316084205556</v>
      </c>
      <c r="G61" s="51">
        <f t="shared" si="1"/>
        <v>14</v>
      </c>
      <c r="H61" s="32">
        <f t="shared" si="2"/>
        <v>467.70237063154167</v>
      </c>
      <c r="I61" s="52">
        <f t="shared" si="3"/>
        <v>3118.0158042102776</v>
      </c>
      <c r="J61" s="32">
        <f t="shared" si="16"/>
        <v>6236.0316084205551</v>
      </c>
      <c r="K61" s="33">
        <f t="shared" si="0"/>
        <v>68596.347692626106</v>
      </c>
      <c r="L61" s="84"/>
    </row>
    <row r="62" spans="1:12" ht="15" customHeight="1" x14ac:dyDescent="0.25">
      <c r="A62" s="86"/>
      <c r="B62" s="74"/>
      <c r="C62" s="63"/>
      <c r="D62" s="29">
        <f t="shared" si="12"/>
        <v>57</v>
      </c>
      <c r="E62" s="36">
        <f t="shared" si="17"/>
        <v>68596.347692626106</v>
      </c>
      <c r="F62" s="31">
        <f>+J62/10</f>
        <v>685.96347692626114</v>
      </c>
      <c r="G62" s="51">
        <f t="shared" si="1"/>
        <v>14</v>
      </c>
      <c r="H62" s="32">
        <f t="shared" si="2"/>
        <v>514.47260769469585</v>
      </c>
      <c r="I62" s="52">
        <f t="shared" si="3"/>
        <v>3429.8173846313057</v>
      </c>
      <c r="J62" s="32">
        <f t="shared" si="16"/>
        <v>6859.6347692626114</v>
      </c>
      <c r="K62" s="33">
        <f t="shared" si="0"/>
        <v>75455.982461888721</v>
      </c>
      <c r="L62" s="84"/>
    </row>
    <row r="63" spans="1:12" ht="15" customHeight="1" x14ac:dyDescent="0.25">
      <c r="A63" s="86"/>
      <c r="B63" s="74"/>
      <c r="C63" s="63"/>
      <c r="D63" s="29">
        <f t="shared" si="12"/>
        <v>58</v>
      </c>
      <c r="E63" s="36">
        <f t="shared" si="17"/>
        <v>75455.982461888721</v>
      </c>
      <c r="F63" s="31">
        <f t="shared" si="11"/>
        <v>754.55982461888721</v>
      </c>
      <c r="G63" s="51">
        <f t="shared" si="1"/>
        <v>14</v>
      </c>
      <c r="H63" s="32">
        <f t="shared" si="2"/>
        <v>565.91986846416535</v>
      </c>
      <c r="I63" s="52">
        <f t="shared" si="3"/>
        <v>3772.7991230944363</v>
      </c>
      <c r="J63" s="32">
        <f>10%*E63</f>
        <v>7545.5982461888725</v>
      </c>
      <c r="K63" s="33">
        <f t="shared" si="0"/>
        <v>83001.580708077599</v>
      </c>
      <c r="L63" s="84"/>
    </row>
    <row r="64" spans="1:12" ht="15" customHeight="1" x14ac:dyDescent="0.25">
      <c r="A64" s="86"/>
      <c r="B64" s="74"/>
      <c r="C64" s="63"/>
      <c r="D64" s="29">
        <f t="shared" si="12"/>
        <v>59</v>
      </c>
      <c r="E64" s="36">
        <f t="shared" si="17"/>
        <v>83001.580708077599</v>
      </c>
      <c r="F64" s="31">
        <f t="shared" si="11"/>
        <v>830.01580708077597</v>
      </c>
      <c r="G64" s="51">
        <f t="shared" si="1"/>
        <v>14</v>
      </c>
      <c r="H64" s="32">
        <f t="shared" si="2"/>
        <v>622.51185531058195</v>
      </c>
      <c r="I64" s="52">
        <f t="shared" si="3"/>
        <v>4150.07903540388</v>
      </c>
      <c r="J64" s="32">
        <f t="shared" ref="J64:J65" si="20">10%*E64</f>
        <v>8300.1580708077599</v>
      </c>
      <c r="K64" s="33">
        <f t="shared" si="0"/>
        <v>91301.738778885367</v>
      </c>
      <c r="L64" s="84"/>
    </row>
    <row r="65" spans="1:12" ht="15" customHeight="1" x14ac:dyDescent="0.25">
      <c r="A65" s="86"/>
      <c r="B65" s="74"/>
      <c r="C65" s="63"/>
      <c r="D65" s="29">
        <f t="shared" si="12"/>
        <v>60</v>
      </c>
      <c r="E65" s="36">
        <f t="shared" si="17"/>
        <v>91301.738778885367</v>
      </c>
      <c r="F65" s="31">
        <f t="shared" si="11"/>
        <v>913.01738778885374</v>
      </c>
      <c r="G65" s="51">
        <f t="shared" si="1"/>
        <v>14</v>
      </c>
      <c r="H65" s="32">
        <f t="shared" si="2"/>
        <v>684.7630408416403</v>
      </c>
      <c r="I65" s="52">
        <f t="shared" si="3"/>
        <v>4565.0869389442687</v>
      </c>
      <c r="J65" s="32">
        <f t="shared" si="20"/>
        <v>9130.1738778885374</v>
      </c>
      <c r="K65" s="33">
        <f t="shared" si="0"/>
        <v>100431.9126567739</v>
      </c>
      <c r="L65" s="85"/>
    </row>
    <row r="66" spans="1:12" ht="15" customHeight="1" x14ac:dyDescent="0.25">
      <c r="A66" s="86"/>
      <c r="B66" s="74">
        <f>+B46+1</f>
        <v>4</v>
      </c>
      <c r="C66" s="63">
        <f>+C61+1</f>
        <v>13</v>
      </c>
      <c r="D66" s="29">
        <f t="shared" si="12"/>
        <v>61</v>
      </c>
      <c r="E66" s="36">
        <f>+K65-L46</f>
        <v>57680.238261740349</v>
      </c>
      <c r="F66" s="31">
        <f>+J66/10</f>
        <v>576.80238261740351</v>
      </c>
      <c r="G66" s="51">
        <f t="shared" si="1"/>
        <v>14</v>
      </c>
      <c r="H66" s="32">
        <f t="shared" si="2"/>
        <v>432.60178696305263</v>
      </c>
      <c r="I66" s="52">
        <f t="shared" si="3"/>
        <v>2884.0119130870175</v>
      </c>
      <c r="J66" s="32">
        <f>10%*E66</f>
        <v>5768.0238261740351</v>
      </c>
      <c r="K66" s="33">
        <f t="shared" si="0"/>
        <v>63448.262087914387</v>
      </c>
      <c r="L66" s="83">
        <f>+SUM(J66:J85)*50%</f>
        <v>165181.7808606032</v>
      </c>
    </row>
    <row r="67" spans="1:12" ht="15" customHeight="1" x14ac:dyDescent="0.25">
      <c r="A67" s="86"/>
      <c r="B67" s="74"/>
      <c r="C67" s="63"/>
      <c r="D67" s="29">
        <f t="shared" si="12"/>
        <v>62</v>
      </c>
      <c r="E67" s="36">
        <f>+K66</f>
        <v>63448.262087914387</v>
      </c>
      <c r="F67" s="31">
        <f t="shared" si="11"/>
        <v>634.48262087914395</v>
      </c>
      <c r="G67" s="51">
        <f t="shared" si="1"/>
        <v>14</v>
      </c>
      <c r="H67" s="32">
        <f t="shared" si="2"/>
        <v>475.86196565935796</v>
      </c>
      <c r="I67" s="52">
        <f t="shared" si="3"/>
        <v>3172.4131043957195</v>
      </c>
      <c r="J67" s="32">
        <f t="shared" ref="J67:J82" si="21">10%*E67</f>
        <v>6344.8262087914391</v>
      </c>
      <c r="K67" s="33">
        <f t="shared" si="0"/>
        <v>69793.088296705828</v>
      </c>
      <c r="L67" s="84"/>
    </row>
    <row r="68" spans="1:12" ht="15" customHeight="1" x14ac:dyDescent="0.25">
      <c r="A68" s="86"/>
      <c r="B68" s="74"/>
      <c r="C68" s="63"/>
      <c r="D68" s="29">
        <f t="shared" si="12"/>
        <v>63</v>
      </c>
      <c r="E68" s="36">
        <f t="shared" ref="E68:E85" si="22">+K67</f>
        <v>69793.088296705828</v>
      </c>
      <c r="F68" s="31">
        <f t="shared" si="11"/>
        <v>697.93088296705832</v>
      </c>
      <c r="G68" s="51">
        <f t="shared" si="1"/>
        <v>14</v>
      </c>
      <c r="H68" s="32">
        <f t="shared" si="2"/>
        <v>523.4481622252938</v>
      </c>
      <c r="I68" s="52">
        <f t="shared" si="3"/>
        <v>3489.6544148352914</v>
      </c>
      <c r="J68" s="32">
        <f t="shared" si="21"/>
        <v>6979.3088296705828</v>
      </c>
      <c r="K68" s="33">
        <f t="shared" si="0"/>
        <v>76772.397126376411</v>
      </c>
      <c r="L68" s="84"/>
    </row>
    <row r="69" spans="1:12" ht="15" customHeight="1" x14ac:dyDescent="0.25">
      <c r="A69" s="86"/>
      <c r="B69" s="74"/>
      <c r="C69" s="63"/>
      <c r="D69" s="29">
        <f t="shared" si="12"/>
        <v>64</v>
      </c>
      <c r="E69" s="36">
        <f t="shared" si="22"/>
        <v>76772.397126376411</v>
      </c>
      <c r="F69" s="31">
        <f t="shared" si="11"/>
        <v>767.72397126376416</v>
      </c>
      <c r="G69" s="51">
        <f t="shared" si="1"/>
        <v>14</v>
      </c>
      <c r="H69" s="32">
        <f t="shared" si="2"/>
        <v>575.79297844782309</v>
      </c>
      <c r="I69" s="52">
        <f t="shared" si="3"/>
        <v>3838.6198563188209</v>
      </c>
      <c r="J69" s="32">
        <f t="shared" si="21"/>
        <v>7677.2397126376418</v>
      </c>
      <c r="K69" s="33">
        <f t="shared" si="0"/>
        <v>84449.636839014056</v>
      </c>
      <c r="L69" s="84"/>
    </row>
    <row r="70" spans="1:12" ht="15" customHeight="1" x14ac:dyDescent="0.25">
      <c r="A70" s="86"/>
      <c r="B70" s="74"/>
      <c r="C70" s="63"/>
      <c r="D70" s="29">
        <f t="shared" si="12"/>
        <v>65</v>
      </c>
      <c r="E70" s="36">
        <f t="shared" si="22"/>
        <v>84449.636839014056</v>
      </c>
      <c r="F70" s="31">
        <f t="shared" si="11"/>
        <v>844.49636839014056</v>
      </c>
      <c r="G70" s="51">
        <f t="shared" si="1"/>
        <v>14</v>
      </c>
      <c r="H70" s="32">
        <f t="shared" si="2"/>
        <v>633.37227629260542</v>
      </c>
      <c r="I70" s="52">
        <f t="shared" si="3"/>
        <v>4222.4818419507028</v>
      </c>
      <c r="J70" s="32">
        <f t="shared" si="21"/>
        <v>8444.9636839014056</v>
      </c>
      <c r="K70" s="33">
        <f t="shared" ref="K70:K133" si="23">+J70+E70</f>
        <v>92894.600522915454</v>
      </c>
      <c r="L70" s="84"/>
    </row>
    <row r="71" spans="1:12" ht="15" customHeight="1" x14ac:dyDescent="0.25">
      <c r="A71" s="86"/>
      <c r="B71" s="74"/>
      <c r="C71" s="63">
        <f t="shared" ref="C71" si="24">+C66+1</f>
        <v>14</v>
      </c>
      <c r="D71" s="29">
        <f t="shared" si="12"/>
        <v>66</v>
      </c>
      <c r="E71" s="36">
        <f t="shared" si="22"/>
        <v>92894.600522915454</v>
      </c>
      <c r="F71" s="31">
        <f t="shared" si="11"/>
        <v>928.94600522915459</v>
      </c>
      <c r="G71" s="51">
        <f t="shared" ref="G71:G134" si="25">ROUNDUP(J71/H71,0)</f>
        <v>14</v>
      </c>
      <c r="H71" s="32">
        <f t="shared" ref="H71:H134" si="26">+F71*75%</f>
        <v>696.70950392186592</v>
      </c>
      <c r="I71" s="52">
        <f t="shared" ref="I71:I134" si="27">E71*5%</f>
        <v>4644.7300261457731</v>
      </c>
      <c r="J71" s="32">
        <f t="shared" si="21"/>
        <v>9289.4600522915462</v>
      </c>
      <c r="K71" s="33">
        <f t="shared" si="23"/>
        <v>102184.060575207</v>
      </c>
      <c r="L71" s="84"/>
    </row>
    <row r="72" spans="1:12" ht="15" customHeight="1" x14ac:dyDescent="0.25">
      <c r="A72" s="86"/>
      <c r="B72" s="74"/>
      <c r="C72" s="63"/>
      <c r="D72" s="29">
        <f t="shared" si="12"/>
        <v>67</v>
      </c>
      <c r="E72" s="36">
        <f t="shared" si="22"/>
        <v>102184.060575207</v>
      </c>
      <c r="F72" s="31">
        <f t="shared" si="11"/>
        <v>1021.84060575207</v>
      </c>
      <c r="G72" s="51">
        <f t="shared" si="25"/>
        <v>14</v>
      </c>
      <c r="H72" s="32">
        <f t="shared" si="26"/>
        <v>766.38045431405249</v>
      </c>
      <c r="I72" s="52">
        <f t="shared" si="27"/>
        <v>5109.2030287603502</v>
      </c>
      <c r="J72" s="32">
        <f t="shared" si="21"/>
        <v>10218.4060575207</v>
      </c>
      <c r="K72" s="33">
        <f t="shared" si="23"/>
        <v>112402.46663272769</v>
      </c>
      <c r="L72" s="84"/>
    </row>
    <row r="73" spans="1:12" ht="15" customHeight="1" x14ac:dyDescent="0.25">
      <c r="A73" s="86"/>
      <c r="B73" s="74"/>
      <c r="C73" s="63"/>
      <c r="D73" s="29">
        <f t="shared" si="12"/>
        <v>68</v>
      </c>
      <c r="E73" s="36">
        <f t="shared" si="22"/>
        <v>112402.46663272769</v>
      </c>
      <c r="F73" s="31">
        <f t="shared" si="11"/>
        <v>1124.0246663272769</v>
      </c>
      <c r="G73" s="51">
        <f t="shared" si="25"/>
        <v>14</v>
      </c>
      <c r="H73" s="32">
        <f t="shared" si="26"/>
        <v>843.01849974545769</v>
      </c>
      <c r="I73" s="52">
        <f t="shared" si="27"/>
        <v>5620.123331636385</v>
      </c>
      <c r="J73" s="32">
        <f t="shared" si="21"/>
        <v>11240.24666327277</v>
      </c>
      <c r="K73" s="33">
        <f t="shared" si="23"/>
        <v>123642.71329600047</v>
      </c>
      <c r="L73" s="84"/>
    </row>
    <row r="74" spans="1:12" ht="15" customHeight="1" x14ac:dyDescent="0.25">
      <c r="A74" s="86"/>
      <c r="B74" s="74"/>
      <c r="C74" s="63"/>
      <c r="D74" s="29">
        <f t="shared" si="12"/>
        <v>69</v>
      </c>
      <c r="E74" s="36">
        <f t="shared" si="22"/>
        <v>123642.71329600047</v>
      </c>
      <c r="F74" s="31">
        <f t="shared" si="11"/>
        <v>1236.4271329600047</v>
      </c>
      <c r="G74" s="51">
        <f t="shared" si="25"/>
        <v>14</v>
      </c>
      <c r="H74" s="32">
        <f t="shared" si="26"/>
        <v>927.32034972000349</v>
      </c>
      <c r="I74" s="52">
        <f t="shared" si="27"/>
        <v>6182.1356648000237</v>
      </c>
      <c r="J74" s="32">
        <f t="shared" si="21"/>
        <v>12364.271329600047</v>
      </c>
      <c r="K74" s="33">
        <f t="shared" si="23"/>
        <v>136006.98462560051</v>
      </c>
      <c r="L74" s="84"/>
    </row>
    <row r="75" spans="1:12" ht="15" customHeight="1" x14ac:dyDescent="0.25">
      <c r="A75" s="86"/>
      <c r="B75" s="74"/>
      <c r="C75" s="63"/>
      <c r="D75" s="29">
        <f t="shared" si="12"/>
        <v>70</v>
      </c>
      <c r="E75" s="36">
        <f t="shared" si="22"/>
        <v>136006.98462560051</v>
      </c>
      <c r="F75" s="31">
        <f t="shared" si="11"/>
        <v>1360.0698462560053</v>
      </c>
      <c r="G75" s="51">
        <f t="shared" si="25"/>
        <v>14</v>
      </c>
      <c r="H75" s="32">
        <f t="shared" si="26"/>
        <v>1020.052384692004</v>
      </c>
      <c r="I75" s="52">
        <f t="shared" si="27"/>
        <v>6800.3492312800263</v>
      </c>
      <c r="J75" s="32">
        <f t="shared" si="21"/>
        <v>13600.698462560053</v>
      </c>
      <c r="K75" s="33">
        <f t="shared" si="23"/>
        <v>149607.68308816056</v>
      </c>
      <c r="L75" s="84"/>
    </row>
    <row r="76" spans="1:12" ht="15" customHeight="1" x14ac:dyDescent="0.25">
      <c r="A76" s="86"/>
      <c r="B76" s="74"/>
      <c r="C76" s="63">
        <f>+C71+1</f>
        <v>15</v>
      </c>
      <c r="D76" s="29">
        <f t="shared" si="12"/>
        <v>71</v>
      </c>
      <c r="E76" s="36">
        <f t="shared" si="22"/>
        <v>149607.68308816056</v>
      </c>
      <c r="F76" s="31">
        <f t="shared" si="11"/>
        <v>1496.0768308816055</v>
      </c>
      <c r="G76" s="51">
        <f t="shared" si="25"/>
        <v>14</v>
      </c>
      <c r="H76" s="32">
        <f t="shared" si="26"/>
        <v>1122.057623161204</v>
      </c>
      <c r="I76" s="52">
        <f t="shared" si="27"/>
        <v>7480.3841544080278</v>
      </c>
      <c r="J76" s="32">
        <f t="shared" si="21"/>
        <v>14960.768308816056</v>
      </c>
      <c r="K76" s="33">
        <f t="shared" si="23"/>
        <v>164568.4513969766</v>
      </c>
      <c r="L76" s="84"/>
    </row>
    <row r="77" spans="1:12" ht="15" customHeight="1" x14ac:dyDescent="0.25">
      <c r="A77" s="86"/>
      <c r="B77" s="74"/>
      <c r="C77" s="63"/>
      <c r="D77" s="29">
        <f t="shared" si="12"/>
        <v>72</v>
      </c>
      <c r="E77" s="36">
        <f t="shared" si="22"/>
        <v>164568.4513969766</v>
      </c>
      <c r="F77" s="31">
        <f t="shared" si="11"/>
        <v>1645.6845139697659</v>
      </c>
      <c r="G77" s="51">
        <f t="shared" si="25"/>
        <v>14</v>
      </c>
      <c r="H77" s="32">
        <f t="shared" si="26"/>
        <v>1234.2633854773244</v>
      </c>
      <c r="I77" s="52">
        <f t="shared" si="27"/>
        <v>8228.4225698488299</v>
      </c>
      <c r="J77" s="32">
        <f t="shared" si="21"/>
        <v>16456.84513969766</v>
      </c>
      <c r="K77" s="33">
        <f t="shared" si="23"/>
        <v>181025.29653667426</v>
      </c>
      <c r="L77" s="84"/>
    </row>
    <row r="78" spans="1:12" ht="15" customHeight="1" x14ac:dyDescent="0.25">
      <c r="A78" s="86"/>
      <c r="B78" s="74"/>
      <c r="C78" s="63"/>
      <c r="D78" s="29">
        <f t="shared" si="12"/>
        <v>73</v>
      </c>
      <c r="E78" s="36">
        <f t="shared" si="22"/>
        <v>181025.29653667426</v>
      </c>
      <c r="F78" s="31">
        <f t="shared" si="11"/>
        <v>1810.2529653667425</v>
      </c>
      <c r="G78" s="51">
        <f t="shared" si="25"/>
        <v>14</v>
      </c>
      <c r="H78" s="32">
        <f t="shared" si="26"/>
        <v>1357.6897240250569</v>
      </c>
      <c r="I78" s="52">
        <f t="shared" si="27"/>
        <v>9051.2648268337125</v>
      </c>
      <c r="J78" s="32">
        <f t="shared" si="21"/>
        <v>18102.529653667425</v>
      </c>
      <c r="K78" s="33">
        <f t="shared" si="23"/>
        <v>199127.82619034167</v>
      </c>
      <c r="L78" s="84"/>
    </row>
    <row r="79" spans="1:12" ht="15" customHeight="1" x14ac:dyDescent="0.25">
      <c r="A79" s="86"/>
      <c r="B79" s="74"/>
      <c r="C79" s="63"/>
      <c r="D79" s="29">
        <f t="shared" si="12"/>
        <v>74</v>
      </c>
      <c r="E79" s="36">
        <f t="shared" si="22"/>
        <v>199127.82619034167</v>
      </c>
      <c r="F79" s="31">
        <f t="shared" si="11"/>
        <v>1991.2782619034169</v>
      </c>
      <c r="G79" s="51">
        <f t="shared" si="25"/>
        <v>14</v>
      </c>
      <c r="H79" s="32">
        <f t="shared" si="26"/>
        <v>1493.4586964275627</v>
      </c>
      <c r="I79" s="52">
        <f t="shared" si="27"/>
        <v>9956.3913095170847</v>
      </c>
      <c r="J79" s="32">
        <f t="shared" si="21"/>
        <v>19912.782619034169</v>
      </c>
      <c r="K79" s="33">
        <f t="shared" si="23"/>
        <v>219040.60880937584</v>
      </c>
      <c r="L79" s="84"/>
    </row>
    <row r="80" spans="1:12" ht="15" customHeight="1" x14ac:dyDescent="0.25">
      <c r="A80" s="86"/>
      <c r="B80" s="74"/>
      <c r="C80" s="63"/>
      <c r="D80" s="29">
        <f t="shared" si="12"/>
        <v>75</v>
      </c>
      <c r="E80" s="36">
        <f t="shared" si="22"/>
        <v>219040.60880937584</v>
      </c>
      <c r="F80" s="31">
        <f t="shared" si="11"/>
        <v>2190.4060880937586</v>
      </c>
      <c r="G80" s="51">
        <f t="shared" si="25"/>
        <v>14</v>
      </c>
      <c r="H80" s="32">
        <f t="shared" si="26"/>
        <v>1642.804566070319</v>
      </c>
      <c r="I80" s="52">
        <f t="shared" si="27"/>
        <v>10952.030440468792</v>
      </c>
      <c r="J80" s="32">
        <f t="shared" si="21"/>
        <v>21904.060880937584</v>
      </c>
      <c r="K80" s="33">
        <f t="shared" si="23"/>
        <v>240944.66969031343</v>
      </c>
      <c r="L80" s="84"/>
    </row>
    <row r="81" spans="1:12" ht="15" customHeight="1" x14ac:dyDescent="0.25">
      <c r="A81" s="86"/>
      <c r="B81" s="74"/>
      <c r="C81" s="63">
        <f t="shared" ref="C81" si="28">+C76+1</f>
        <v>16</v>
      </c>
      <c r="D81" s="29">
        <f t="shared" si="12"/>
        <v>76</v>
      </c>
      <c r="E81" s="36">
        <f t="shared" si="22"/>
        <v>240944.66969031343</v>
      </c>
      <c r="F81" s="31">
        <f t="shared" si="11"/>
        <v>2409.4466969031346</v>
      </c>
      <c r="G81" s="51">
        <f t="shared" si="25"/>
        <v>14</v>
      </c>
      <c r="H81" s="32">
        <f t="shared" si="26"/>
        <v>1807.0850226773509</v>
      </c>
      <c r="I81" s="52">
        <f t="shared" si="27"/>
        <v>12047.233484515673</v>
      </c>
      <c r="J81" s="32">
        <f t="shared" si="21"/>
        <v>24094.466969031346</v>
      </c>
      <c r="K81" s="33">
        <f t="shared" si="23"/>
        <v>265039.13665934477</v>
      </c>
      <c r="L81" s="84"/>
    </row>
    <row r="82" spans="1:12" ht="15" customHeight="1" x14ac:dyDescent="0.25">
      <c r="A82" s="86"/>
      <c r="B82" s="74"/>
      <c r="C82" s="63"/>
      <c r="D82" s="29">
        <f t="shared" si="12"/>
        <v>77</v>
      </c>
      <c r="E82" s="36">
        <f t="shared" si="22"/>
        <v>265039.13665934477</v>
      </c>
      <c r="F82" s="31">
        <f>+J82/10</f>
        <v>2650.3913665934479</v>
      </c>
      <c r="G82" s="51">
        <f t="shared" si="25"/>
        <v>14</v>
      </c>
      <c r="H82" s="32">
        <f t="shared" si="26"/>
        <v>1987.7935249450859</v>
      </c>
      <c r="I82" s="52">
        <f t="shared" si="27"/>
        <v>13251.95683296724</v>
      </c>
      <c r="J82" s="32">
        <f t="shared" si="21"/>
        <v>26503.91366593448</v>
      </c>
      <c r="K82" s="33">
        <f t="shared" si="23"/>
        <v>291543.05032527924</v>
      </c>
      <c r="L82" s="84"/>
    </row>
    <row r="83" spans="1:12" ht="15" customHeight="1" x14ac:dyDescent="0.25">
      <c r="A83" s="86"/>
      <c r="B83" s="74"/>
      <c r="C83" s="63"/>
      <c r="D83" s="29">
        <f t="shared" si="12"/>
        <v>78</v>
      </c>
      <c r="E83" s="36">
        <f t="shared" si="22"/>
        <v>291543.05032527924</v>
      </c>
      <c r="F83" s="31">
        <f t="shared" si="11"/>
        <v>2915.4305032527927</v>
      </c>
      <c r="G83" s="51">
        <f t="shared" si="25"/>
        <v>14</v>
      </c>
      <c r="H83" s="32">
        <f t="shared" si="26"/>
        <v>2186.5728774395948</v>
      </c>
      <c r="I83" s="52">
        <f t="shared" si="27"/>
        <v>14577.152516263963</v>
      </c>
      <c r="J83" s="32">
        <f>10%*E83</f>
        <v>29154.305032527926</v>
      </c>
      <c r="K83" s="33">
        <f t="shared" si="23"/>
        <v>320697.35535780719</v>
      </c>
      <c r="L83" s="84"/>
    </row>
    <row r="84" spans="1:12" ht="15" customHeight="1" x14ac:dyDescent="0.25">
      <c r="A84" s="86"/>
      <c r="B84" s="74"/>
      <c r="C84" s="63"/>
      <c r="D84" s="29">
        <f t="shared" si="12"/>
        <v>79</v>
      </c>
      <c r="E84" s="36">
        <f t="shared" si="22"/>
        <v>320697.35535780719</v>
      </c>
      <c r="F84" s="31">
        <f t="shared" si="11"/>
        <v>3206.9735535780719</v>
      </c>
      <c r="G84" s="51">
        <f t="shared" si="25"/>
        <v>14</v>
      </c>
      <c r="H84" s="32">
        <f t="shared" si="26"/>
        <v>2405.2301651835542</v>
      </c>
      <c r="I84" s="52">
        <f t="shared" si="27"/>
        <v>16034.86776789036</v>
      </c>
      <c r="J84" s="32">
        <f t="shared" ref="J84:J85" si="29">10%*E84</f>
        <v>32069.735535780721</v>
      </c>
      <c r="K84" s="33">
        <f t="shared" si="23"/>
        <v>352767.09089358791</v>
      </c>
      <c r="L84" s="84"/>
    </row>
    <row r="85" spans="1:12" ht="15" customHeight="1" x14ac:dyDescent="0.25">
      <c r="A85" s="86"/>
      <c r="B85" s="74"/>
      <c r="C85" s="63"/>
      <c r="D85" s="29">
        <f t="shared" si="12"/>
        <v>80</v>
      </c>
      <c r="E85" s="36">
        <f t="shared" si="22"/>
        <v>352767.09089358791</v>
      </c>
      <c r="F85" s="31">
        <f t="shared" si="11"/>
        <v>3527.6709089358797</v>
      </c>
      <c r="G85" s="51">
        <f t="shared" si="25"/>
        <v>14</v>
      </c>
      <c r="H85" s="32">
        <f t="shared" si="26"/>
        <v>2645.7531817019099</v>
      </c>
      <c r="I85" s="52">
        <f t="shared" si="27"/>
        <v>17638.354544679398</v>
      </c>
      <c r="J85" s="32">
        <f t="shared" si="29"/>
        <v>35276.709089358796</v>
      </c>
      <c r="K85" s="33">
        <f t="shared" si="23"/>
        <v>388043.79998294672</v>
      </c>
      <c r="L85" s="85"/>
    </row>
    <row r="86" spans="1:12" ht="15" customHeight="1" x14ac:dyDescent="0.25">
      <c r="A86" s="86"/>
      <c r="B86" s="74">
        <f>+B66+1</f>
        <v>5</v>
      </c>
      <c r="C86" s="63">
        <f>+C81+1</f>
        <v>17</v>
      </c>
      <c r="D86" s="29">
        <f t="shared" si="12"/>
        <v>81</v>
      </c>
      <c r="E86" s="36">
        <f>+K85-L66</f>
        <v>222862.01912234351</v>
      </c>
      <c r="F86" s="31">
        <f>+J86/10</f>
        <v>2228.6201912234351</v>
      </c>
      <c r="G86" s="51">
        <f t="shared" si="25"/>
        <v>14</v>
      </c>
      <c r="H86" s="32">
        <f t="shared" si="26"/>
        <v>1671.4651434175762</v>
      </c>
      <c r="I86" s="52">
        <f t="shared" si="27"/>
        <v>11143.100956117176</v>
      </c>
      <c r="J86" s="32">
        <f>10%*E86</f>
        <v>22286.201912234352</v>
      </c>
      <c r="K86" s="33">
        <f t="shared" si="23"/>
        <v>245148.22103457787</v>
      </c>
      <c r="L86" s="83">
        <f>+SUM(J86:J105)*50%</f>
        <v>638221.10161491192</v>
      </c>
    </row>
    <row r="87" spans="1:12" ht="15" customHeight="1" x14ac:dyDescent="0.25">
      <c r="A87" s="86"/>
      <c r="B87" s="74"/>
      <c r="C87" s="63"/>
      <c r="D87" s="29">
        <f t="shared" si="12"/>
        <v>82</v>
      </c>
      <c r="E87" s="36">
        <f>+K86</f>
        <v>245148.22103457787</v>
      </c>
      <c r="F87" s="31">
        <f t="shared" si="11"/>
        <v>2451.4822103457786</v>
      </c>
      <c r="G87" s="51">
        <f t="shared" si="25"/>
        <v>14</v>
      </c>
      <c r="H87" s="32">
        <f t="shared" si="26"/>
        <v>1838.6116577593339</v>
      </c>
      <c r="I87" s="52">
        <f t="shared" si="27"/>
        <v>12257.411051728894</v>
      </c>
      <c r="J87" s="32">
        <f t="shared" ref="J87:J102" si="30">10%*E87</f>
        <v>24514.822103457787</v>
      </c>
      <c r="K87" s="33">
        <f t="shared" si="23"/>
        <v>269663.04313803569</v>
      </c>
      <c r="L87" s="84"/>
    </row>
    <row r="88" spans="1:12" ht="15" customHeight="1" x14ac:dyDescent="0.25">
      <c r="A88" s="86"/>
      <c r="B88" s="74"/>
      <c r="C88" s="63"/>
      <c r="D88" s="29">
        <f t="shared" si="12"/>
        <v>83</v>
      </c>
      <c r="E88" s="36">
        <f t="shared" ref="E88:E105" si="31">+K87</f>
        <v>269663.04313803569</v>
      </c>
      <c r="F88" s="31">
        <f t="shared" si="11"/>
        <v>2696.6304313803571</v>
      </c>
      <c r="G88" s="51">
        <f t="shared" si="25"/>
        <v>14</v>
      </c>
      <c r="H88" s="32">
        <f t="shared" si="26"/>
        <v>2022.4728235352677</v>
      </c>
      <c r="I88" s="52">
        <f t="shared" si="27"/>
        <v>13483.152156901786</v>
      </c>
      <c r="J88" s="32">
        <f t="shared" si="30"/>
        <v>26966.304313803572</v>
      </c>
      <c r="K88" s="33">
        <f t="shared" si="23"/>
        <v>296629.34745183925</v>
      </c>
      <c r="L88" s="84"/>
    </row>
    <row r="89" spans="1:12" ht="15" customHeight="1" x14ac:dyDescent="0.25">
      <c r="A89" s="86"/>
      <c r="B89" s="74"/>
      <c r="C89" s="63"/>
      <c r="D89" s="29">
        <f t="shared" si="12"/>
        <v>84</v>
      </c>
      <c r="E89" s="36">
        <f t="shared" si="31"/>
        <v>296629.34745183925</v>
      </c>
      <c r="F89" s="31">
        <f t="shared" ref="F89:F105" si="32">+J89/10</f>
        <v>2966.2934745183929</v>
      </c>
      <c r="G89" s="51">
        <f t="shared" si="25"/>
        <v>14</v>
      </c>
      <c r="H89" s="32">
        <f t="shared" si="26"/>
        <v>2224.7201058887949</v>
      </c>
      <c r="I89" s="52">
        <f t="shared" si="27"/>
        <v>14831.467372591964</v>
      </c>
      <c r="J89" s="32">
        <f t="shared" si="30"/>
        <v>29662.934745183928</v>
      </c>
      <c r="K89" s="33">
        <f t="shared" si="23"/>
        <v>326292.28219702316</v>
      </c>
      <c r="L89" s="84"/>
    </row>
    <row r="90" spans="1:12" ht="15" customHeight="1" x14ac:dyDescent="0.25">
      <c r="A90" s="86"/>
      <c r="B90" s="74"/>
      <c r="C90" s="63"/>
      <c r="D90" s="29">
        <f t="shared" si="12"/>
        <v>85</v>
      </c>
      <c r="E90" s="36">
        <f t="shared" si="31"/>
        <v>326292.28219702316</v>
      </c>
      <c r="F90" s="31">
        <f t="shared" si="32"/>
        <v>3262.9228219702318</v>
      </c>
      <c r="G90" s="51">
        <f t="shared" si="25"/>
        <v>14</v>
      </c>
      <c r="H90" s="32">
        <f t="shared" si="26"/>
        <v>2447.1921164776741</v>
      </c>
      <c r="I90" s="52">
        <f t="shared" si="27"/>
        <v>16314.614109851158</v>
      </c>
      <c r="J90" s="32">
        <f t="shared" si="30"/>
        <v>32629.228219702316</v>
      </c>
      <c r="K90" s="33">
        <f t="shared" si="23"/>
        <v>358921.51041672548</v>
      </c>
      <c r="L90" s="84"/>
    </row>
    <row r="91" spans="1:12" ht="15" customHeight="1" x14ac:dyDescent="0.25">
      <c r="A91" s="86"/>
      <c r="B91" s="74"/>
      <c r="C91" s="63">
        <f t="shared" ref="C91" si="33">+C86+1</f>
        <v>18</v>
      </c>
      <c r="D91" s="29">
        <f t="shared" ref="D91:D154" si="34">+D90+1</f>
        <v>86</v>
      </c>
      <c r="E91" s="36">
        <f t="shared" si="31"/>
        <v>358921.51041672548</v>
      </c>
      <c r="F91" s="31">
        <f t="shared" si="32"/>
        <v>3589.215104167255</v>
      </c>
      <c r="G91" s="51">
        <f t="shared" si="25"/>
        <v>14</v>
      </c>
      <c r="H91" s="32">
        <f t="shared" si="26"/>
        <v>2691.9113281254413</v>
      </c>
      <c r="I91" s="52">
        <f t="shared" si="27"/>
        <v>17946.075520836275</v>
      </c>
      <c r="J91" s="32">
        <f t="shared" si="30"/>
        <v>35892.15104167255</v>
      </c>
      <c r="K91" s="33">
        <f t="shared" si="23"/>
        <v>394813.66145839804</v>
      </c>
      <c r="L91" s="84"/>
    </row>
    <row r="92" spans="1:12" ht="15" customHeight="1" x14ac:dyDescent="0.25">
      <c r="A92" s="86"/>
      <c r="B92" s="74"/>
      <c r="C92" s="63"/>
      <c r="D92" s="29">
        <f t="shared" si="34"/>
        <v>87</v>
      </c>
      <c r="E92" s="36">
        <f t="shared" si="31"/>
        <v>394813.66145839804</v>
      </c>
      <c r="F92" s="31">
        <f t="shared" si="32"/>
        <v>3948.1366145839806</v>
      </c>
      <c r="G92" s="51">
        <f t="shared" si="25"/>
        <v>14</v>
      </c>
      <c r="H92" s="32">
        <f t="shared" si="26"/>
        <v>2961.1024609379856</v>
      </c>
      <c r="I92" s="52">
        <f t="shared" si="27"/>
        <v>19740.683072919903</v>
      </c>
      <c r="J92" s="32">
        <f t="shared" si="30"/>
        <v>39481.366145839806</v>
      </c>
      <c r="K92" s="33">
        <f t="shared" si="23"/>
        <v>434295.02760423784</v>
      </c>
      <c r="L92" s="84"/>
    </row>
    <row r="93" spans="1:12" ht="15" customHeight="1" x14ac:dyDescent="0.25">
      <c r="A93" s="86"/>
      <c r="B93" s="74"/>
      <c r="C93" s="63"/>
      <c r="D93" s="29">
        <f t="shared" si="34"/>
        <v>88</v>
      </c>
      <c r="E93" s="36">
        <f t="shared" si="31"/>
        <v>434295.02760423784</v>
      </c>
      <c r="F93" s="31">
        <f t="shared" si="32"/>
        <v>4342.9502760423784</v>
      </c>
      <c r="G93" s="51">
        <f t="shared" si="25"/>
        <v>14</v>
      </c>
      <c r="H93" s="32">
        <f t="shared" si="26"/>
        <v>3257.2127070317838</v>
      </c>
      <c r="I93" s="52">
        <f t="shared" si="27"/>
        <v>21714.751380211892</v>
      </c>
      <c r="J93" s="32">
        <f t="shared" si="30"/>
        <v>43429.502760423784</v>
      </c>
      <c r="K93" s="33">
        <f t="shared" si="23"/>
        <v>477724.53036466159</v>
      </c>
      <c r="L93" s="84"/>
    </row>
    <row r="94" spans="1:12" ht="15" customHeight="1" x14ac:dyDescent="0.25">
      <c r="A94" s="86"/>
      <c r="B94" s="74"/>
      <c r="C94" s="63"/>
      <c r="D94" s="29">
        <f t="shared" si="34"/>
        <v>89</v>
      </c>
      <c r="E94" s="36">
        <f t="shared" si="31"/>
        <v>477724.53036466159</v>
      </c>
      <c r="F94" s="31">
        <f t="shared" si="32"/>
        <v>4777.2453036466159</v>
      </c>
      <c r="G94" s="51">
        <f t="shared" si="25"/>
        <v>14</v>
      </c>
      <c r="H94" s="32">
        <f t="shared" si="26"/>
        <v>3582.9339777349619</v>
      </c>
      <c r="I94" s="52">
        <f t="shared" si="27"/>
        <v>23886.226518233081</v>
      </c>
      <c r="J94" s="32">
        <f t="shared" si="30"/>
        <v>47772.453036466162</v>
      </c>
      <c r="K94" s="33">
        <f t="shared" si="23"/>
        <v>525496.98340112774</v>
      </c>
      <c r="L94" s="84"/>
    </row>
    <row r="95" spans="1:12" ht="15" customHeight="1" x14ac:dyDescent="0.25">
      <c r="A95" s="86"/>
      <c r="B95" s="74"/>
      <c r="C95" s="63"/>
      <c r="D95" s="29">
        <f t="shared" si="34"/>
        <v>90</v>
      </c>
      <c r="E95" s="36">
        <f t="shared" si="31"/>
        <v>525496.98340112774</v>
      </c>
      <c r="F95" s="31">
        <f t="shared" si="32"/>
        <v>5254.9698340112782</v>
      </c>
      <c r="G95" s="51">
        <f t="shared" si="25"/>
        <v>14</v>
      </c>
      <c r="H95" s="32">
        <f t="shared" si="26"/>
        <v>3941.2273755084589</v>
      </c>
      <c r="I95" s="52">
        <f t="shared" si="27"/>
        <v>26274.84917005639</v>
      </c>
      <c r="J95" s="32">
        <f t="shared" si="30"/>
        <v>52549.69834011278</v>
      </c>
      <c r="K95" s="33">
        <f t="shared" si="23"/>
        <v>578046.68174124055</v>
      </c>
      <c r="L95" s="84"/>
    </row>
    <row r="96" spans="1:12" ht="15" customHeight="1" x14ac:dyDescent="0.25">
      <c r="A96" s="86"/>
      <c r="B96" s="74"/>
      <c r="C96" s="63">
        <f>+C91+1</f>
        <v>19</v>
      </c>
      <c r="D96" s="29">
        <f t="shared" si="34"/>
        <v>91</v>
      </c>
      <c r="E96" s="36">
        <f t="shared" si="31"/>
        <v>578046.68174124055</v>
      </c>
      <c r="F96" s="31">
        <f t="shared" si="32"/>
        <v>5780.4668174124063</v>
      </c>
      <c r="G96" s="51">
        <f t="shared" si="25"/>
        <v>14</v>
      </c>
      <c r="H96" s="32">
        <f t="shared" si="26"/>
        <v>4335.3501130593049</v>
      </c>
      <c r="I96" s="52">
        <f t="shared" si="27"/>
        <v>28902.33408706203</v>
      </c>
      <c r="J96" s="32">
        <f t="shared" si="30"/>
        <v>57804.668174124061</v>
      </c>
      <c r="K96" s="33">
        <f t="shared" si="23"/>
        <v>635851.34991536464</v>
      </c>
      <c r="L96" s="84"/>
    </row>
    <row r="97" spans="1:12" ht="15" customHeight="1" x14ac:dyDescent="0.25">
      <c r="A97" s="86"/>
      <c r="B97" s="74"/>
      <c r="C97" s="63"/>
      <c r="D97" s="29">
        <f t="shared" si="34"/>
        <v>92</v>
      </c>
      <c r="E97" s="36">
        <f t="shared" si="31"/>
        <v>635851.34991536464</v>
      </c>
      <c r="F97" s="31">
        <f t="shared" si="32"/>
        <v>6358.513499153647</v>
      </c>
      <c r="G97" s="51">
        <f t="shared" si="25"/>
        <v>14</v>
      </c>
      <c r="H97" s="32">
        <f t="shared" si="26"/>
        <v>4768.8851243652352</v>
      </c>
      <c r="I97" s="52">
        <f t="shared" si="27"/>
        <v>31792.567495768235</v>
      </c>
      <c r="J97" s="32">
        <f t="shared" si="30"/>
        <v>63585.13499153647</v>
      </c>
      <c r="K97" s="33">
        <f t="shared" si="23"/>
        <v>699436.48490690114</v>
      </c>
      <c r="L97" s="84"/>
    </row>
    <row r="98" spans="1:12" ht="15" customHeight="1" x14ac:dyDescent="0.25">
      <c r="A98" s="86"/>
      <c r="B98" s="74"/>
      <c r="C98" s="63"/>
      <c r="D98" s="29">
        <f t="shared" si="34"/>
        <v>93</v>
      </c>
      <c r="E98" s="36">
        <f t="shared" si="31"/>
        <v>699436.48490690114</v>
      </c>
      <c r="F98" s="31">
        <f t="shared" si="32"/>
        <v>6994.3648490690121</v>
      </c>
      <c r="G98" s="51">
        <f t="shared" si="25"/>
        <v>14</v>
      </c>
      <c r="H98" s="32">
        <f t="shared" si="26"/>
        <v>5245.7736368017595</v>
      </c>
      <c r="I98" s="52">
        <f t="shared" si="27"/>
        <v>34971.824245345058</v>
      </c>
      <c r="J98" s="32">
        <f t="shared" si="30"/>
        <v>69943.648490690117</v>
      </c>
      <c r="K98" s="33">
        <f t="shared" si="23"/>
        <v>769380.1333975913</v>
      </c>
      <c r="L98" s="84"/>
    </row>
    <row r="99" spans="1:12" ht="15" customHeight="1" x14ac:dyDescent="0.25">
      <c r="A99" s="86"/>
      <c r="B99" s="74"/>
      <c r="C99" s="63"/>
      <c r="D99" s="29">
        <f t="shared" si="34"/>
        <v>94</v>
      </c>
      <c r="E99" s="36">
        <f t="shared" si="31"/>
        <v>769380.1333975913</v>
      </c>
      <c r="F99" s="31">
        <f t="shared" si="32"/>
        <v>7693.8013339759127</v>
      </c>
      <c r="G99" s="51">
        <f t="shared" si="25"/>
        <v>14</v>
      </c>
      <c r="H99" s="32">
        <f t="shared" si="26"/>
        <v>5770.3510004819345</v>
      </c>
      <c r="I99" s="52">
        <f t="shared" si="27"/>
        <v>38469.006669879564</v>
      </c>
      <c r="J99" s="32">
        <f t="shared" si="30"/>
        <v>76938.013339759127</v>
      </c>
      <c r="K99" s="33">
        <f t="shared" si="23"/>
        <v>846318.14673735038</v>
      </c>
      <c r="L99" s="84"/>
    </row>
    <row r="100" spans="1:12" ht="15" customHeight="1" x14ac:dyDescent="0.25">
      <c r="A100" s="86"/>
      <c r="B100" s="74"/>
      <c r="C100" s="63"/>
      <c r="D100" s="29">
        <f t="shared" si="34"/>
        <v>95</v>
      </c>
      <c r="E100" s="36">
        <f t="shared" si="31"/>
        <v>846318.14673735038</v>
      </c>
      <c r="F100" s="31">
        <f t="shared" si="32"/>
        <v>8463.1814673735043</v>
      </c>
      <c r="G100" s="51">
        <f t="shared" si="25"/>
        <v>14</v>
      </c>
      <c r="H100" s="32">
        <f t="shared" si="26"/>
        <v>6347.3861005301278</v>
      </c>
      <c r="I100" s="52">
        <f t="shared" si="27"/>
        <v>42315.907336867524</v>
      </c>
      <c r="J100" s="32">
        <f t="shared" si="30"/>
        <v>84631.814673735047</v>
      </c>
      <c r="K100" s="33">
        <f t="shared" si="23"/>
        <v>930949.96141108545</v>
      </c>
      <c r="L100" s="84"/>
    </row>
    <row r="101" spans="1:12" ht="15" customHeight="1" x14ac:dyDescent="0.25">
      <c r="A101" s="86"/>
      <c r="B101" s="74"/>
      <c r="C101" s="63">
        <f t="shared" ref="C101" si="35">+C96+1</f>
        <v>20</v>
      </c>
      <c r="D101" s="29">
        <f t="shared" si="34"/>
        <v>96</v>
      </c>
      <c r="E101" s="36">
        <f t="shared" si="31"/>
        <v>930949.96141108545</v>
      </c>
      <c r="F101" s="31">
        <f t="shared" si="32"/>
        <v>9309.499614110855</v>
      </c>
      <c r="G101" s="51">
        <f t="shared" si="25"/>
        <v>14</v>
      </c>
      <c r="H101" s="32">
        <f t="shared" si="26"/>
        <v>6982.1247105831408</v>
      </c>
      <c r="I101" s="52">
        <f t="shared" si="27"/>
        <v>46547.498070554277</v>
      </c>
      <c r="J101" s="32">
        <f t="shared" si="30"/>
        <v>93094.996141108553</v>
      </c>
      <c r="K101" s="33">
        <f t="shared" si="23"/>
        <v>1024044.957552194</v>
      </c>
      <c r="L101" s="84"/>
    </row>
    <row r="102" spans="1:12" ht="15" customHeight="1" x14ac:dyDescent="0.25">
      <c r="A102" s="86"/>
      <c r="B102" s="74"/>
      <c r="C102" s="63"/>
      <c r="D102" s="29">
        <f t="shared" si="34"/>
        <v>97</v>
      </c>
      <c r="E102" s="36">
        <f t="shared" si="31"/>
        <v>1024044.957552194</v>
      </c>
      <c r="F102" s="31">
        <f>+J102/10</f>
        <v>10240.449575521941</v>
      </c>
      <c r="G102" s="51">
        <f t="shared" si="25"/>
        <v>14</v>
      </c>
      <c r="H102" s="32">
        <f t="shared" si="26"/>
        <v>7680.3371816414565</v>
      </c>
      <c r="I102" s="52">
        <f t="shared" si="27"/>
        <v>51202.247877609705</v>
      </c>
      <c r="J102" s="32">
        <f t="shared" si="30"/>
        <v>102404.49575521941</v>
      </c>
      <c r="K102" s="33">
        <f t="shared" si="23"/>
        <v>1126449.4533074135</v>
      </c>
      <c r="L102" s="84"/>
    </row>
    <row r="103" spans="1:12" ht="15" customHeight="1" x14ac:dyDescent="0.25">
      <c r="A103" s="86"/>
      <c r="B103" s="74"/>
      <c r="C103" s="63"/>
      <c r="D103" s="29">
        <f t="shared" si="34"/>
        <v>98</v>
      </c>
      <c r="E103" s="36">
        <f t="shared" si="31"/>
        <v>1126449.4533074135</v>
      </c>
      <c r="F103" s="31">
        <f t="shared" si="32"/>
        <v>11264.494533074136</v>
      </c>
      <c r="G103" s="51">
        <f t="shared" si="25"/>
        <v>14</v>
      </c>
      <c r="H103" s="32">
        <f t="shared" si="26"/>
        <v>8448.3708998056027</v>
      </c>
      <c r="I103" s="52">
        <f t="shared" si="27"/>
        <v>56322.472665370675</v>
      </c>
      <c r="J103" s="32">
        <f>10%*E103</f>
        <v>112644.94533074135</v>
      </c>
      <c r="K103" s="33">
        <f t="shared" si="23"/>
        <v>1239094.3986381548</v>
      </c>
      <c r="L103" s="84"/>
    </row>
    <row r="104" spans="1:12" ht="15" customHeight="1" x14ac:dyDescent="0.25">
      <c r="A104" s="86"/>
      <c r="B104" s="74"/>
      <c r="C104" s="63"/>
      <c r="D104" s="29">
        <f t="shared" si="34"/>
        <v>99</v>
      </c>
      <c r="E104" s="36">
        <f t="shared" si="31"/>
        <v>1239094.3986381548</v>
      </c>
      <c r="F104" s="31">
        <f t="shared" si="32"/>
        <v>12390.94398638155</v>
      </c>
      <c r="G104" s="51">
        <f t="shared" si="25"/>
        <v>14</v>
      </c>
      <c r="H104" s="32">
        <f t="shared" si="26"/>
        <v>9293.2079897861622</v>
      </c>
      <c r="I104" s="52">
        <f t="shared" si="27"/>
        <v>61954.719931907748</v>
      </c>
      <c r="J104" s="32">
        <f t="shared" ref="J104:J105" si="36">10%*E104</f>
        <v>123909.4398638155</v>
      </c>
      <c r="K104" s="33">
        <f t="shared" si="23"/>
        <v>1363003.8385019703</v>
      </c>
      <c r="L104" s="84"/>
    </row>
    <row r="105" spans="1:12" ht="15" customHeight="1" x14ac:dyDescent="0.25">
      <c r="A105" s="86"/>
      <c r="B105" s="74"/>
      <c r="C105" s="63"/>
      <c r="D105" s="29">
        <f t="shared" si="34"/>
        <v>100</v>
      </c>
      <c r="E105" s="36">
        <f t="shared" si="31"/>
        <v>1363003.8385019703</v>
      </c>
      <c r="F105" s="31">
        <f t="shared" si="32"/>
        <v>13630.038385019705</v>
      </c>
      <c r="G105" s="51">
        <f t="shared" si="25"/>
        <v>14</v>
      </c>
      <c r="H105" s="32">
        <f t="shared" si="26"/>
        <v>10222.528788764779</v>
      </c>
      <c r="I105" s="52">
        <f t="shared" si="27"/>
        <v>68150.191925098523</v>
      </c>
      <c r="J105" s="32">
        <f t="shared" si="36"/>
        <v>136300.38385019705</v>
      </c>
      <c r="K105" s="33">
        <f t="shared" si="23"/>
        <v>1499304.2223521674</v>
      </c>
      <c r="L105" s="85"/>
    </row>
    <row r="106" spans="1:12" ht="15" customHeight="1" x14ac:dyDescent="0.25">
      <c r="A106" s="86"/>
      <c r="B106" s="74">
        <f>+B86+1</f>
        <v>6</v>
      </c>
      <c r="C106" s="63">
        <f>+C101+1</f>
        <v>21</v>
      </c>
      <c r="D106" s="29">
        <f t="shared" si="34"/>
        <v>101</v>
      </c>
      <c r="E106" s="36">
        <f>+K105-L86</f>
        <v>861083.12073725543</v>
      </c>
      <c r="F106" s="31">
        <f>+J106/10</f>
        <v>8610.8312073725556</v>
      </c>
      <c r="G106" s="51">
        <f t="shared" si="25"/>
        <v>14</v>
      </c>
      <c r="H106" s="32">
        <f t="shared" si="26"/>
        <v>6458.1234055294171</v>
      </c>
      <c r="I106" s="52">
        <f t="shared" si="27"/>
        <v>43054.156036862776</v>
      </c>
      <c r="J106" s="32">
        <f>10%*E106</f>
        <v>86108.312073725552</v>
      </c>
      <c r="K106" s="33">
        <f t="shared" si="23"/>
        <v>947191.43281098094</v>
      </c>
      <c r="L106" s="83">
        <f>+SUM(J106:J125)*50%</f>
        <v>2465926.7651938801</v>
      </c>
    </row>
    <row r="107" spans="1:12" ht="15" customHeight="1" x14ac:dyDescent="0.25">
      <c r="A107" s="86"/>
      <c r="B107" s="74"/>
      <c r="C107" s="63"/>
      <c r="D107" s="29">
        <f t="shared" si="34"/>
        <v>102</v>
      </c>
      <c r="E107" s="36">
        <f>+K106</f>
        <v>947191.43281098094</v>
      </c>
      <c r="F107" s="31">
        <f t="shared" ref="F107:F170" si="37">+J107/10</f>
        <v>9471.9143281098113</v>
      </c>
      <c r="G107" s="51">
        <f t="shared" si="25"/>
        <v>14</v>
      </c>
      <c r="H107" s="32">
        <f t="shared" si="26"/>
        <v>7103.9357460823585</v>
      </c>
      <c r="I107" s="52">
        <f t="shared" si="27"/>
        <v>47359.571640549053</v>
      </c>
      <c r="J107" s="32">
        <f t="shared" ref="J107:J122" si="38">10%*E107</f>
        <v>94719.143281098106</v>
      </c>
      <c r="K107" s="33">
        <f t="shared" si="23"/>
        <v>1041910.576092079</v>
      </c>
      <c r="L107" s="84"/>
    </row>
    <row r="108" spans="1:12" ht="15" customHeight="1" x14ac:dyDescent="0.25">
      <c r="A108" s="86"/>
      <c r="B108" s="74"/>
      <c r="C108" s="63"/>
      <c r="D108" s="29">
        <f t="shared" si="34"/>
        <v>103</v>
      </c>
      <c r="E108" s="36">
        <f t="shared" ref="E108:E125" si="39">+K107</f>
        <v>1041910.576092079</v>
      </c>
      <c r="F108" s="31">
        <f t="shared" si="37"/>
        <v>10419.105760920791</v>
      </c>
      <c r="G108" s="51">
        <f t="shared" si="25"/>
        <v>14</v>
      </c>
      <c r="H108" s="32">
        <f t="shared" si="26"/>
        <v>7814.3293206905928</v>
      </c>
      <c r="I108" s="52">
        <f t="shared" si="27"/>
        <v>52095.528804603957</v>
      </c>
      <c r="J108" s="32">
        <f t="shared" si="38"/>
        <v>104191.05760920791</v>
      </c>
      <c r="K108" s="33">
        <f t="shared" si="23"/>
        <v>1146101.633701287</v>
      </c>
      <c r="L108" s="84"/>
    </row>
    <row r="109" spans="1:12" ht="15" customHeight="1" x14ac:dyDescent="0.25">
      <c r="A109" s="86"/>
      <c r="B109" s="74"/>
      <c r="C109" s="63"/>
      <c r="D109" s="29">
        <f t="shared" si="34"/>
        <v>104</v>
      </c>
      <c r="E109" s="36">
        <f t="shared" si="39"/>
        <v>1146101.633701287</v>
      </c>
      <c r="F109" s="31">
        <f t="shared" si="37"/>
        <v>11461.01633701287</v>
      </c>
      <c r="G109" s="51">
        <f t="shared" si="25"/>
        <v>14</v>
      </c>
      <c r="H109" s="32">
        <f t="shared" si="26"/>
        <v>8595.7622527596523</v>
      </c>
      <c r="I109" s="52">
        <f t="shared" si="27"/>
        <v>57305.081685064353</v>
      </c>
      <c r="J109" s="32">
        <f t="shared" si="38"/>
        <v>114610.16337012871</v>
      </c>
      <c r="K109" s="33">
        <f t="shared" si="23"/>
        <v>1260711.7970714157</v>
      </c>
      <c r="L109" s="84"/>
    </row>
    <row r="110" spans="1:12" ht="15" customHeight="1" x14ac:dyDescent="0.25">
      <c r="A110" s="86"/>
      <c r="B110" s="74"/>
      <c r="C110" s="63"/>
      <c r="D110" s="29">
        <f t="shared" si="34"/>
        <v>105</v>
      </c>
      <c r="E110" s="36">
        <f t="shared" si="39"/>
        <v>1260711.7970714157</v>
      </c>
      <c r="F110" s="31">
        <f t="shared" si="37"/>
        <v>12607.117970714158</v>
      </c>
      <c r="G110" s="51">
        <f t="shared" si="25"/>
        <v>14</v>
      </c>
      <c r="H110" s="32">
        <f t="shared" si="26"/>
        <v>9455.3384780356191</v>
      </c>
      <c r="I110" s="52">
        <f t="shared" si="27"/>
        <v>63035.589853570789</v>
      </c>
      <c r="J110" s="32">
        <f t="shared" si="38"/>
        <v>126071.17970714158</v>
      </c>
      <c r="K110" s="33">
        <f t="shared" si="23"/>
        <v>1386782.9767785573</v>
      </c>
      <c r="L110" s="84"/>
    </row>
    <row r="111" spans="1:12" ht="15" customHeight="1" x14ac:dyDescent="0.25">
      <c r="A111" s="86"/>
      <c r="B111" s="74"/>
      <c r="C111" s="63">
        <f t="shared" ref="C111" si="40">+C106+1</f>
        <v>22</v>
      </c>
      <c r="D111" s="29">
        <f t="shared" si="34"/>
        <v>106</v>
      </c>
      <c r="E111" s="36">
        <f t="shared" si="39"/>
        <v>1386782.9767785573</v>
      </c>
      <c r="F111" s="31">
        <f t="shared" si="37"/>
        <v>13867.829767785573</v>
      </c>
      <c r="G111" s="51">
        <f t="shared" si="25"/>
        <v>14</v>
      </c>
      <c r="H111" s="32">
        <f t="shared" si="26"/>
        <v>10400.87232583918</v>
      </c>
      <c r="I111" s="52">
        <f t="shared" si="27"/>
        <v>69339.148838927867</v>
      </c>
      <c r="J111" s="32">
        <f t="shared" si="38"/>
        <v>138678.29767785573</v>
      </c>
      <c r="K111" s="33">
        <f t="shared" si="23"/>
        <v>1525461.274456413</v>
      </c>
      <c r="L111" s="84"/>
    </row>
    <row r="112" spans="1:12" ht="15" customHeight="1" x14ac:dyDescent="0.25">
      <c r="A112" s="86"/>
      <c r="B112" s="74"/>
      <c r="C112" s="63"/>
      <c r="D112" s="29">
        <f t="shared" si="34"/>
        <v>107</v>
      </c>
      <c r="E112" s="36">
        <f t="shared" si="39"/>
        <v>1525461.274456413</v>
      </c>
      <c r="F112" s="31">
        <f t="shared" si="37"/>
        <v>15254.612744564129</v>
      </c>
      <c r="G112" s="51">
        <f t="shared" si="25"/>
        <v>14</v>
      </c>
      <c r="H112" s="32">
        <f t="shared" si="26"/>
        <v>11440.959558423096</v>
      </c>
      <c r="I112" s="52">
        <f t="shared" si="27"/>
        <v>76273.063722820647</v>
      </c>
      <c r="J112" s="32">
        <f t="shared" si="38"/>
        <v>152546.12744564129</v>
      </c>
      <c r="K112" s="33">
        <f t="shared" si="23"/>
        <v>1678007.4019020542</v>
      </c>
      <c r="L112" s="84"/>
    </row>
    <row r="113" spans="1:12" ht="15" customHeight="1" x14ac:dyDescent="0.25">
      <c r="A113" s="86"/>
      <c r="B113" s="74"/>
      <c r="C113" s="63"/>
      <c r="D113" s="29">
        <f t="shared" si="34"/>
        <v>108</v>
      </c>
      <c r="E113" s="36">
        <f t="shared" si="39"/>
        <v>1678007.4019020542</v>
      </c>
      <c r="F113" s="31">
        <f t="shared" si="37"/>
        <v>16780.074019020543</v>
      </c>
      <c r="G113" s="51">
        <f t="shared" si="25"/>
        <v>14</v>
      </c>
      <c r="H113" s="32">
        <f t="shared" si="26"/>
        <v>12585.055514265408</v>
      </c>
      <c r="I113" s="52">
        <f t="shared" si="27"/>
        <v>83900.370095102713</v>
      </c>
      <c r="J113" s="32">
        <f t="shared" si="38"/>
        <v>167800.74019020543</v>
      </c>
      <c r="K113" s="33">
        <f t="shared" si="23"/>
        <v>1845808.1420922596</v>
      </c>
      <c r="L113" s="84"/>
    </row>
    <row r="114" spans="1:12" ht="15" customHeight="1" x14ac:dyDescent="0.25">
      <c r="A114" s="86"/>
      <c r="B114" s="74"/>
      <c r="C114" s="63"/>
      <c r="D114" s="29">
        <f t="shared" si="34"/>
        <v>109</v>
      </c>
      <c r="E114" s="36">
        <f t="shared" si="39"/>
        <v>1845808.1420922596</v>
      </c>
      <c r="F114" s="31">
        <f t="shared" si="37"/>
        <v>18458.081420922597</v>
      </c>
      <c r="G114" s="51">
        <f t="shared" si="25"/>
        <v>14</v>
      </c>
      <c r="H114" s="32">
        <f t="shared" si="26"/>
        <v>13843.561065691949</v>
      </c>
      <c r="I114" s="52">
        <f t="shared" si="27"/>
        <v>92290.407104612983</v>
      </c>
      <c r="J114" s="32">
        <f t="shared" si="38"/>
        <v>184580.81420922597</v>
      </c>
      <c r="K114" s="33">
        <f t="shared" si="23"/>
        <v>2030388.9563014857</v>
      </c>
      <c r="L114" s="84"/>
    </row>
    <row r="115" spans="1:12" ht="15" customHeight="1" x14ac:dyDescent="0.25">
      <c r="A115" s="86"/>
      <c r="B115" s="74"/>
      <c r="C115" s="63"/>
      <c r="D115" s="29">
        <f t="shared" si="34"/>
        <v>110</v>
      </c>
      <c r="E115" s="36">
        <f t="shared" si="39"/>
        <v>2030388.9563014857</v>
      </c>
      <c r="F115" s="31">
        <f t="shared" si="37"/>
        <v>20303.889563014858</v>
      </c>
      <c r="G115" s="51">
        <f t="shared" si="25"/>
        <v>14</v>
      </c>
      <c r="H115" s="32">
        <f t="shared" si="26"/>
        <v>15227.917172261143</v>
      </c>
      <c r="I115" s="52">
        <f t="shared" si="27"/>
        <v>101519.44781507429</v>
      </c>
      <c r="J115" s="32">
        <f t="shared" si="38"/>
        <v>203038.89563014859</v>
      </c>
      <c r="K115" s="33">
        <f t="shared" si="23"/>
        <v>2233427.8519316344</v>
      </c>
      <c r="L115" s="84"/>
    </row>
    <row r="116" spans="1:12" ht="15" customHeight="1" x14ac:dyDescent="0.25">
      <c r="A116" s="86"/>
      <c r="B116" s="74"/>
      <c r="C116" s="63">
        <f>+C111+1</f>
        <v>23</v>
      </c>
      <c r="D116" s="29">
        <f t="shared" si="34"/>
        <v>111</v>
      </c>
      <c r="E116" s="36">
        <f t="shared" si="39"/>
        <v>2233427.8519316344</v>
      </c>
      <c r="F116" s="31">
        <f t="shared" si="37"/>
        <v>22334.278519316344</v>
      </c>
      <c r="G116" s="51">
        <f t="shared" si="25"/>
        <v>14</v>
      </c>
      <c r="H116" s="32">
        <f t="shared" si="26"/>
        <v>16750.708889487258</v>
      </c>
      <c r="I116" s="52">
        <f t="shared" si="27"/>
        <v>111671.39259658172</v>
      </c>
      <c r="J116" s="32">
        <f t="shared" si="38"/>
        <v>223342.78519316344</v>
      </c>
      <c r="K116" s="33">
        <f t="shared" si="23"/>
        <v>2456770.6371247978</v>
      </c>
      <c r="L116" s="84"/>
    </row>
    <row r="117" spans="1:12" ht="15" customHeight="1" x14ac:dyDescent="0.25">
      <c r="A117" s="86"/>
      <c r="B117" s="74"/>
      <c r="C117" s="63"/>
      <c r="D117" s="29">
        <f t="shared" si="34"/>
        <v>112</v>
      </c>
      <c r="E117" s="36">
        <f t="shared" si="39"/>
        <v>2456770.6371247978</v>
      </c>
      <c r="F117" s="31">
        <f t="shared" si="37"/>
        <v>24567.706371247979</v>
      </c>
      <c r="G117" s="51">
        <f t="shared" si="25"/>
        <v>14</v>
      </c>
      <c r="H117" s="32">
        <f t="shared" si="26"/>
        <v>18425.779778435986</v>
      </c>
      <c r="I117" s="52">
        <f t="shared" si="27"/>
        <v>122838.53185623989</v>
      </c>
      <c r="J117" s="32">
        <f t="shared" si="38"/>
        <v>245677.06371247978</v>
      </c>
      <c r="K117" s="33">
        <f t="shared" si="23"/>
        <v>2702447.7008372778</v>
      </c>
      <c r="L117" s="84"/>
    </row>
    <row r="118" spans="1:12" ht="15" customHeight="1" x14ac:dyDescent="0.25">
      <c r="A118" s="86"/>
      <c r="B118" s="74"/>
      <c r="C118" s="63"/>
      <c r="D118" s="29">
        <f t="shared" si="34"/>
        <v>113</v>
      </c>
      <c r="E118" s="36">
        <f t="shared" si="39"/>
        <v>2702447.7008372778</v>
      </c>
      <c r="F118" s="31">
        <f t="shared" si="37"/>
        <v>27024.477008372778</v>
      </c>
      <c r="G118" s="51">
        <f t="shared" si="25"/>
        <v>14</v>
      </c>
      <c r="H118" s="32">
        <f t="shared" si="26"/>
        <v>20268.357756279584</v>
      </c>
      <c r="I118" s="52">
        <f t="shared" si="27"/>
        <v>135122.38504186389</v>
      </c>
      <c r="J118" s="32">
        <f t="shared" si="38"/>
        <v>270244.77008372778</v>
      </c>
      <c r="K118" s="33">
        <f t="shared" si="23"/>
        <v>2972692.4709210056</v>
      </c>
      <c r="L118" s="84"/>
    </row>
    <row r="119" spans="1:12" ht="15" customHeight="1" x14ac:dyDescent="0.25">
      <c r="A119" s="86"/>
      <c r="B119" s="74"/>
      <c r="C119" s="63"/>
      <c r="D119" s="29">
        <f t="shared" si="34"/>
        <v>114</v>
      </c>
      <c r="E119" s="36">
        <f t="shared" si="39"/>
        <v>2972692.4709210056</v>
      </c>
      <c r="F119" s="31">
        <f t="shared" si="37"/>
        <v>29726.924709210056</v>
      </c>
      <c r="G119" s="51">
        <f t="shared" si="25"/>
        <v>14</v>
      </c>
      <c r="H119" s="32">
        <f t="shared" si="26"/>
        <v>22295.193531907542</v>
      </c>
      <c r="I119" s="52">
        <f t="shared" si="27"/>
        <v>148634.62354605028</v>
      </c>
      <c r="J119" s="32">
        <f t="shared" si="38"/>
        <v>297269.24709210056</v>
      </c>
      <c r="K119" s="33">
        <f t="shared" si="23"/>
        <v>3269961.7180131059</v>
      </c>
      <c r="L119" s="84"/>
    </row>
    <row r="120" spans="1:12" ht="15" customHeight="1" x14ac:dyDescent="0.25">
      <c r="A120" s="86"/>
      <c r="B120" s="74"/>
      <c r="C120" s="63"/>
      <c r="D120" s="29">
        <f t="shared" si="34"/>
        <v>115</v>
      </c>
      <c r="E120" s="36">
        <f t="shared" si="39"/>
        <v>3269961.7180131059</v>
      </c>
      <c r="F120" s="31">
        <f t="shared" si="37"/>
        <v>32699.617180131063</v>
      </c>
      <c r="G120" s="51">
        <f t="shared" si="25"/>
        <v>14</v>
      </c>
      <c r="H120" s="32">
        <f t="shared" si="26"/>
        <v>24524.712885098299</v>
      </c>
      <c r="I120" s="52">
        <f t="shared" si="27"/>
        <v>163498.08590065531</v>
      </c>
      <c r="J120" s="32">
        <f t="shared" si="38"/>
        <v>326996.17180131061</v>
      </c>
      <c r="K120" s="33">
        <f t="shared" si="23"/>
        <v>3596957.8898144164</v>
      </c>
      <c r="L120" s="84"/>
    </row>
    <row r="121" spans="1:12" ht="15" customHeight="1" x14ac:dyDescent="0.25">
      <c r="A121" s="86"/>
      <c r="B121" s="74"/>
      <c r="C121" s="63">
        <f t="shared" ref="C121" si="41">+C116+1</f>
        <v>24</v>
      </c>
      <c r="D121" s="29">
        <f t="shared" si="34"/>
        <v>116</v>
      </c>
      <c r="E121" s="36">
        <f t="shared" si="39"/>
        <v>3596957.8898144164</v>
      </c>
      <c r="F121" s="31">
        <f t="shared" si="37"/>
        <v>35969.578898144166</v>
      </c>
      <c r="G121" s="51">
        <f t="shared" si="25"/>
        <v>14</v>
      </c>
      <c r="H121" s="32">
        <f t="shared" si="26"/>
        <v>26977.184173608126</v>
      </c>
      <c r="I121" s="52">
        <f t="shared" si="27"/>
        <v>179847.89449072082</v>
      </c>
      <c r="J121" s="32">
        <f t="shared" si="38"/>
        <v>359695.78898144164</v>
      </c>
      <c r="K121" s="33">
        <f t="shared" si="23"/>
        <v>3956653.6787958583</v>
      </c>
      <c r="L121" s="84"/>
    </row>
    <row r="122" spans="1:12" ht="15" customHeight="1" x14ac:dyDescent="0.25">
      <c r="A122" s="86"/>
      <c r="B122" s="74"/>
      <c r="C122" s="63"/>
      <c r="D122" s="29">
        <f t="shared" si="34"/>
        <v>117</v>
      </c>
      <c r="E122" s="36">
        <f t="shared" si="39"/>
        <v>3956653.6787958583</v>
      </c>
      <c r="F122" s="31">
        <f>+J122/10</f>
        <v>39566.536787958583</v>
      </c>
      <c r="G122" s="51">
        <f t="shared" si="25"/>
        <v>14</v>
      </c>
      <c r="H122" s="32">
        <f t="shared" si="26"/>
        <v>29674.902590968937</v>
      </c>
      <c r="I122" s="52">
        <f t="shared" si="27"/>
        <v>197832.68393979291</v>
      </c>
      <c r="J122" s="32">
        <f t="shared" si="38"/>
        <v>395665.36787958583</v>
      </c>
      <c r="K122" s="33">
        <f t="shared" si="23"/>
        <v>4352319.0466754436</v>
      </c>
      <c r="L122" s="84"/>
    </row>
    <row r="123" spans="1:12" ht="15" customHeight="1" x14ac:dyDescent="0.25">
      <c r="A123" s="86"/>
      <c r="B123" s="74"/>
      <c r="C123" s="63"/>
      <c r="D123" s="29">
        <f t="shared" si="34"/>
        <v>118</v>
      </c>
      <c r="E123" s="36">
        <f t="shared" si="39"/>
        <v>4352319.0466754436</v>
      </c>
      <c r="F123" s="31">
        <f t="shared" si="37"/>
        <v>43523.190466754444</v>
      </c>
      <c r="G123" s="51">
        <f t="shared" si="25"/>
        <v>14</v>
      </c>
      <c r="H123" s="32">
        <f t="shared" si="26"/>
        <v>32642.392850065833</v>
      </c>
      <c r="I123" s="52">
        <f t="shared" si="27"/>
        <v>217615.95233377221</v>
      </c>
      <c r="J123" s="32">
        <f>10%*E123</f>
        <v>435231.90466754441</v>
      </c>
      <c r="K123" s="33">
        <f t="shared" si="23"/>
        <v>4787550.9513429878</v>
      </c>
      <c r="L123" s="84"/>
    </row>
    <row r="124" spans="1:12" ht="15" customHeight="1" x14ac:dyDescent="0.25">
      <c r="A124" s="86"/>
      <c r="B124" s="74"/>
      <c r="C124" s="63"/>
      <c r="D124" s="29">
        <f t="shared" si="34"/>
        <v>119</v>
      </c>
      <c r="E124" s="36">
        <f t="shared" si="39"/>
        <v>4787550.9513429878</v>
      </c>
      <c r="F124" s="31">
        <f t="shared" si="37"/>
        <v>47875.509513429875</v>
      </c>
      <c r="G124" s="51">
        <f t="shared" si="25"/>
        <v>14</v>
      </c>
      <c r="H124" s="32">
        <f t="shared" si="26"/>
        <v>35906.632135072403</v>
      </c>
      <c r="I124" s="52">
        <f t="shared" si="27"/>
        <v>239377.54756714939</v>
      </c>
      <c r="J124" s="32">
        <f t="shared" ref="J124:J125" si="42">10%*E124</f>
        <v>478755.09513429878</v>
      </c>
      <c r="K124" s="33">
        <f t="shared" si="23"/>
        <v>5266306.0464772861</v>
      </c>
      <c r="L124" s="84"/>
    </row>
    <row r="125" spans="1:12" ht="15" customHeight="1" x14ac:dyDescent="0.25">
      <c r="A125" s="86"/>
      <c r="B125" s="74"/>
      <c r="C125" s="63"/>
      <c r="D125" s="29">
        <f t="shared" si="34"/>
        <v>120</v>
      </c>
      <c r="E125" s="36">
        <f t="shared" si="39"/>
        <v>5266306.0464772861</v>
      </c>
      <c r="F125" s="31">
        <f t="shared" si="37"/>
        <v>52663.060464772861</v>
      </c>
      <c r="G125" s="51">
        <f t="shared" si="25"/>
        <v>14</v>
      </c>
      <c r="H125" s="32">
        <f t="shared" si="26"/>
        <v>39497.295348579646</v>
      </c>
      <c r="I125" s="52">
        <f t="shared" si="27"/>
        <v>263315.30232386431</v>
      </c>
      <c r="J125" s="32">
        <f t="shared" si="42"/>
        <v>526630.60464772861</v>
      </c>
      <c r="K125" s="33">
        <f t="shared" si="23"/>
        <v>5792936.6511250148</v>
      </c>
      <c r="L125" s="85"/>
    </row>
    <row r="126" spans="1:12" ht="15" customHeight="1" x14ac:dyDescent="0.25">
      <c r="A126" s="86"/>
      <c r="B126" s="74">
        <f>+B106+1</f>
        <v>7</v>
      </c>
      <c r="C126" s="63">
        <f>+C121+1</f>
        <v>25</v>
      </c>
      <c r="D126" s="29">
        <f t="shared" si="34"/>
        <v>121</v>
      </c>
      <c r="E126" s="36">
        <f>+K125-L106</f>
        <v>3327009.8859311347</v>
      </c>
      <c r="F126" s="31">
        <f>+J126/10</f>
        <v>33270.098859311351</v>
      </c>
      <c r="G126" s="51">
        <f t="shared" si="25"/>
        <v>14</v>
      </c>
      <c r="H126" s="32">
        <f t="shared" si="26"/>
        <v>24952.574144483515</v>
      </c>
      <c r="I126" s="52">
        <f t="shared" si="27"/>
        <v>166350.49429655675</v>
      </c>
      <c r="J126" s="32">
        <f>10%*E126</f>
        <v>332700.98859311349</v>
      </c>
      <c r="K126" s="33">
        <f t="shared" si="23"/>
        <v>3659710.8745242483</v>
      </c>
      <c r="L126" s="83">
        <f>+SUM(J126:J145)*50%</f>
        <v>9527724.4765381757</v>
      </c>
    </row>
    <row r="127" spans="1:12" ht="15" customHeight="1" x14ac:dyDescent="0.25">
      <c r="A127" s="86"/>
      <c r="B127" s="74"/>
      <c r="C127" s="63"/>
      <c r="D127" s="29">
        <f t="shared" si="34"/>
        <v>122</v>
      </c>
      <c r="E127" s="36">
        <f>+K126</f>
        <v>3659710.8745242483</v>
      </c>
      <c r="F127" s="31">
        <f t="shared" si="37"/>
        <v>36597.108745242484</v>
      </c>
      <c r="G127" s="51">
        <f t="shared" si="25"/>
        <v>14</v>
      </c>
      <c r="H127" s="32">
        <f t="shared" si="26"/>
        <v>27447.831558931863</v>
      </c>
      <c r="I127" s="52">
        <f t="shared" si="27"/>
        <v>182985.54372621243</v>
      </c>
      <c r="J127" s="32">
        <f t="shared" ref="J127:J142" si="43">10%*E127</f>
        <v>365971.08745242486</v>
      </c>
      <c r="K127" s="33">
        <f t="shared" si="23"/>
        <v>4025681.961976673</v>
      </c>
      <c r="L127" s="84"/>
    </row>
    <row r="128" spans="1:12" ht="15" customHeight="1" x14ac:dyDescent="0.25">
      <c r="A128" s="86"/>
      <c r="B128" s="74"/>
      <c r="C128" s="63"/>
      <c r="D128" s="29">
        <f t="shared" si="34"/>
        <v>123</v>
      </c>
      <c r="E128" s="36">
        <f t="shared" ref="E128:E145" si="44">+K127</f>
        <v>4025681.961976673</v>
      </c>
      <c r="F128" s="31">
        <f t="shared" si="37"/>
        <v>40256.819619766735</v>
      </c>
      <c r="G128" s="51">
        <f t="shared" si="25"/>
        <v>14</v>
      </c>
      <c r="H128" s="32">
        <f t="shared" si="26"/>
        <v>30192.614714825053</v>
      </c>
      <c r="I128" s="52">
        <f t="shared" si="27"/>
        <v>201284.09809883367</v>
      </c>
      <c r="J128" s="32">
        <f t="shared" si="43"/>
        <v>402568.19619766733</v>
      </c>
      <c r="K128" s="33">
        <f t="shared" si="23"/>
        <v>4428250.1581743406</v>
      </c>
      <c r="L128" s="84"/>
    </row>
    <row r="129" spans="1:12" ht="15" customHeight="1" x14ac:dyDescent="0.25">
      <c r="A129" s="86"/>
      <c r="B129" s="74"/>
      <c r="C129" s="63"/>
      <c r="D129" s="29">
        <f t="shared" si="34"/>
        <v>124</v>
      </c>
      <c r="E129" s="36">
        <f t="shared" si="44"/>
        <v>4428250.1581743406</v>
      </c>
      <c r="F129" s="31">
        <f t="shared" si="37"/>
        <v>44282.501581743403</v>
      </c>
      <c r="G129" s="51">
        <f t="shared" si="25"/>
        <v>14</v>
      </c>
      <c r="H129" s="32">
        <f t="shared" si="26"/>
        <v>33211.876186307549</v>
      </c>
      <c r="I129" s="52">
        <f t="shared" si="27"/>
        <v>221412.50790871703</v>
      </c>
      <c r="J129" s="32">
        <f t="shared" si="43"/>
        <v>442825.01581743406</v>
      </c>
      <c r="K129" s="33">
        <f t="shared" si="23"/>
        <v>4871075.1739917751</v>
      </c>
      <c r="L129" s="84"/>
    </row>
    <row r="130" spans="1:12" ht="15" customHeight="1" x14ac:dyDescent="0.25">
      <c r="A130" s="86"/>
      <c r="B130" s="74"/>
      <c r="C130" s="63"/>
      <c r="D130" s="29">
        <f t="shared" si="34"/>
        <v>125</v>
      </c>
      <c r="E130" s="36">
        <f t="shared" si="44"/>
        <v>4871075.1739917751</v>
      </c>
      <c r="F130" s="31">
        <f t="shared" si="37"/>
        <v>48710.751739917752</v>
      </c>
      <c r="G130" s="51">
        <f t="shared" si="25"/>
        <v>14</v>
      </c>
      <c r="H130" s="32">
        <f t="shared" si="26"/>
        <v>36533.063804938312</v>
      </c>
      <c r="I130" s="52">
        <f t="shared" si="27"/>
        <v>243553.75869958877</v>
      </c>
      <c r="J130" s="32">
        <f t="shared" si="43"/>
        <v>487107.51739917754</v>
      </c>
      <c r="K130" s="33">
        <f t="shared" si="23"/>
        <v>5358182.691390953</v>
      </c>
      <c r="L130" s="84"/>
    </row>
    <row r="131" spans="1:12" ht="15" customHeight="1" x14ac:dyDescent="0.25">
      <c r="A131" s="86"/>
      <c r="B131" s="74"/>
      <c r="C131" s="63">
        <f t="shared" ref="C131" si="45">+C126+1</f>
        <v>26</v>
      </c>
      <c r="D131" s="29">
        <f t="shared" si="34"/>
        <v>126</v>
      </c>
      <c r="E131" s="36">
        <f t="shared" si="44"/>
        <v>5358182.691390953</v>
      </c>
      <c r="F131" s="31">
        <f t="shared" si="37"/>
        <v>53581.826913909536</v>
      </c>
      <c r="G131" s="51">
        <f t="shared" si="25"/>
        <v>14</v>
      </c>
      <c r="H131" s="32">
        <f t="shared" si="26"/>
        <v>40186.370185432155</v>
      </c>
      <c r="I131" s="52">
        <f t="shared" si="27"/>
        <v>267909.13456954766</v>
      </c>
      <c r="J131" s="32">
        <f t="shared" si="43"/>
        <v>535818.26913909533</v>
      </c>
      <c r="K131" s="33">
        <f t="shared" si="23"/>
        <v>5894000.9605300482</v>
      </c>
      <c r="L131" s="84"/>
    </row>
    <row r="132" spans="1:12" ht="15" customHeight="1" x14ac:dyDescent="0.25">
      <c r="A132" s="86"/>
      <c r="B132" s="74"/>
      <c r="C132" s="63"/>
      <c r="D132" s="29">
        <f t="shared" si="34"/>
        <v>127</v>
      </c>
      <c r="E132" s="36">
        <f t="shared" si="44"/>
        <v>5894000.9605300482</v>
      </c>
      <c r="F132" s="31">
        <f t="shared" si="37"/>
        <v>58940.009605300482</v>
      </c>
      <c r="G132" s="51">
        <f t="shared" si="25"/>
        <v>14</v>
      </c>
      <c r="H132" s="32">
        <f t="shared" si="26"/>
        <v>44205.007203975358</v>
      </c>
      <c r="I132" s="52">
        <f t="shared" si="27"/>
        <v>294700.04802650242</v>
      </c>
      <c r="J132" s="32">
        <f t="shared" si="43"/>
        <v>589400.09605300485</v>
      </c>
      <c r="K132" s="33">
        <f t="shared" si="23"/>
        <v>6483401.0565830534</v>
      </c>
      <c r="L132" s="84"/>
    </row>
    <row r="133" spans="1:12" ht="15" customHeight="1" x14ac:dyDescent="0.25">
      <c r="A133" s="86"/>
      <c r="B133" s="74"/>
      <c r="C133" s="63"/>
      <c r="D133" s="29">
        <f t="shared" si="34"/>
        <v>128</v>
      </c>
      <c r="E133" s="36">
        <f t="shared" si="44"/>
        <v>6483401.0565830534</v>
      </c>
      <c r="F133" s="31">
        <f t="shared" si="37"/>
        <v>64834.010565830533</v>
      </c>
      <c r="G133" s="51">
        <f t="shared" si="25"/>
        <v>14</v>
      </c>
      <c r="H133" s="32">
        <f t="shared" si="26"/>
        <v>48625.507924372898</v>
      </c>
      <c r="I133" s="52">
        <f t="shared" si="27"/>
        <v>324170.05282915267</v>
      </c>
      <c r="J133" s="32">
        <f t="shared" si="43"/>
        <v>648340.10565830534</v>
      </c>
      <c r="K133" s="33">
        <f t="shared" si="23"/>
        <v>7131741.1622413583</v>
      </c>
      <c r="L133" s="84"/>
    </row>
    <row r="134" spans="1:12" ht="15" customHeight="1" x14ac:dyDescent="0.25">
      <c r="A134" s="86"/>
      <c r="B134" s="74"/>
      <c r="C134" s="63"/>
      <c r="D134" s="29">
        <f t="shared" si="34"/>
        <v>129</v>
      </c>
      <c r="E134" s="36">
        <f t="shared" si="44"/>
        <v>7131741.1622413583</v>
      </c>
      <c r="F134" s="31">
        <f t="shared" si="37"/>
        <v>71317.41162241358</v>
      </c>
      <c r="G134" s="51">
        <f t="shared" si="25"/>
        <v>14</v>
      </c>
      <c r="H134" s="32">
        <f t="shared" si="26"/>
        <v>53488.058716810185</v>
      </c>
      <c r="I134" s="52">
        <f t="shared" si="27"/>
        <v>356587.05811206793</v>
      </c>
      <c r="J134" s="32">
        <f t="shared" si="43"/>
        <v>713174.11622413585</v>
      </c>
      <c r="K134" s="33">
        <f t="shared" ref="K134:K197" si="46">+J134+E134</f>
        <v>7844915.2784654945</v>
      </c>
      <c r="L134" s="84"/>
    </row>
    <row r="135" spans="1:12" ht="15" customHeight="1" x14ac:dyDescent="0.25">
      <c r="A135" s="86"/>
      <c r="B135" s="74"/>
      <c r="C135" s="63"/>
      <c r="D135" s="29">
        <f t="shared" si="34"/>
        <v>130</v>
      </c>
      <c r="E135" s="36">
        <f t="shared" si="44"/>
        <v>7844915.2784654945</v>
      </c>
      <c r="F135" s="31">
        <f t="shared" si="37"/>
        <v>78449.152784654958</v>
      </c>
      <c r="G135" s="51">
        <f t="shared" ref="G135:G198" si="47">ROUNDUP(J135/H135,0)</f>
        <v>14</v>
      </c>
      <c r="H135" s="32">
        <f t="shared" ref="H135:H198" si="48">+F135*75%</f>
        <v>58836.864588491218</v>
      </c>
      <c r="I135" s="52">
        <f t="shared" ref="I135:I198" si="49">E135*5%</f>
        <v>392245.76392327476</v>
      </c>
      <c r="J135" s="32">
        <f t="shared" si="43"/>
        <v>784491.52784654952</v>
      </c>
      <c r="K135" s="33">
        <f t="shared" si="46"/>
        <v>8629406.8063120432</v>
      </c>
      <c r="L135" s="84"/>
    </row>
    <row r="136" spans="1:12" ht="15" customHeight="1" x14ac:dyDescent="0.25">
      <c r="A136" s="86"/>
      <c r="B136" s="74"/>
      <c r="C136" s="63">
        <f>+C131+1</f>
        <v>27</v>
      </c>
      <c r="D136" s="29">
        <f t="shared" si="34"/>
        <v>131</v>
      </c>
      <c r="E136" s="36">
        <f t="shared" si="44"/>
        <v>8629406.8063120432</v>
      </c>
      <c r="F136" s="31">
        <f t="shared" si="37"/>
        <v>86294.068063120445</v>
      </c>
      <c r="G136" s="51">
        <f t="shared" si="47"/>
        <v>14</v>
      </c>
      <c r="H136" s="32">
        <f t="shared" si="48"/>
        <v>64720.551047340334</v>
      </c>
      <c r="I136" s="52">
        <f t="shared" si="49"/>
        <v>431470.3403156022</v>
      </c>
      <c r="J136" s="32">
        <f t="shared" si="43"/>
        <v>862940.68063120439</v>
      </c>
      <c r="K136" s="33">
        <f t="shared" si="46"/>
        <v>9492347.4869432468</v>
      </c>
      <c r="L136" s="84"/>
    </row>
    <row r="137" spans="1:12" ht="15" customHeight="1" x14ac:dyDescent="0.25">
      <c r="A137" s="86"/>
      <c r="B137" s="74"/>
      <c r="C137" s="63"/>
      <c r="D137" s="29">
        <f t="shared" si="34"/>
        <v>132</v>
      </c>
      <c r="E137" s="36">
        <f t="shared" si="44"/>
        <v>9492347.4869432468</v>
      </c>
      <c r="F137" s="31">
        <f t="shared" si="37"/>
        <v>94923.474869432481</v>
      </c>
      <c r="G137" s="51">
        <f t="shared" si="47"/>
        <v>14</v>
      </c>
      <c r="H137" s="32">
        <f t="shared" si="48"/>
        <v>71192.606152074353</v>
      </c>
      <c r="I137" s="52">
        <f t="shared" si="49"/>
        <v>474617.37434716237</v>
      </c>
      <c r="J137" s="32">
        <f t="shared" si="43"/>
        <v>949234.74869432475</v>
      </c>
      <c r="K137" s="33">
        <f t="shared" si="46"/>
        <v>10441582.235637572</v>
      </c>
      <c r="L137" s="84"/>
    </row>
    <row r="138" spans="1:12" ht="15" customHeight="1" x14ac:dyDescent="0.25">
      <c r="A138" s="86"/>
      <c r="B138" s="74"/>
      <c r="C138" s="63"/>
      <c r="D138" s="29">
        <f t="shared" si="34"/>
        <v>133</v>
      </c>
      <c r="E138" s="36">
        <f t="shared" si="44"/>
        <v>10441582.235637572</v>
      </c>
      <c r="F138" s="31">
        <f t="shared" si="37"/>
        <v>104415.82235637572</v>
      </c>
      <c r="G138" s="51">
        <f t="shared" si="47"/>
        <v>14</v>
      </c>
      <c r="H138" s="32">
        <f t="shared" si="48"/>
        <v>78311.866767281783</v>
      </c>
      <c r="I138" s="52">
        <f t="shared" si="49"/>
        <v>522079.11178187863</v>
      </c>
      <c r="J138" s="32">
        <f t="shared" si="43"/>
        <v>1044158.2235637573</v>
      </c>
      <c r="K138" s="33">
        <f t="shared" si="46"/>
        <v>11485740.459201328</v>
      </c>
      <c r="L138" s="84"/>
    </row>
    <row r="139" spans="1:12" ht="15" customHeight="1" x14ac:dyDescent="0.25">
      <c r="A139" s="86"/>
      <c r="B139" s="74"/>
      <c r="C139" s="63"/>
      <c r="D139" s="29">
        <f t="shared" si="34"/>
        <v>134</v>
      </c>
      <c r="E139" s="36">
        <f t="shared" si="44"/>
        <v>11485740.459201328</v>
      </c>
      <c r="F139" s="31">
        <f t="shared" si="37"/>
        <v>114857.40459201329</v>
      </c>
      <c r="G139" s="51">
        <f t="shared" si="47"/>
        <v>14</v>
      </c>
      <c r="H139" s="32">
        <f t="shared" si="48"/>
        <v>86143.053444009973</v>
      </c>
      <c r="I139" s="52">
        <f t="shared" si="49"/>
        <v>574287.02296006645</v>
      </c>
      <c r="J139" s="32">
        <f t="shared" si="43"/>
        <v>1148574.0459201329</v>
      </c>
      <c r="K139" s="33">
        <f t="shared" si="46"/>
        <v>12634314.505121462</v>
      </c>
      <c r="L139" s="84"/>
    </row>
    <row r="140" spans="1:12" ht="15" customHeight="1" x14ac:dyDescent="0.25">
      <c r="A140" s="86"/>
      <c r="B140" s="74"/>
      <c r="C140" s="63"/>
      <c r="D140" s="29">
        <f t="shared" si="34"/>
        <v>135</v>
      </c>
      <c r="E140" s="36">
        <f t="shared" si="44"/>
        <v>12634314.505121462</v>
      </c>
      <c r="F140" s="31">
        <f t="shared" si="37"/>
        <v>126343.14505121464</v>
      </c>
      <c r="G140" s="51">
        <f t="shared" si="47"/>
        <v>14</v>
      </c>
      <c r="H140" s="32">
        <f t="shared" si="48"/>
        <v>94757.358788410987</v>
      </c>
      <c r="I140" s="52">
        <f t="shared" si="49"/>
        <v>631715.72525607317</v>
      </c>
      <c r="J140" s="32">
        <f t="shared" si="43"/>
        <v>1263431.4505121463</v>
      </c>
      <c r="K140" s="33">
        <f t="shared" si="46"/>
        <v>13897745.955633609</v>
      </c>
      <c r="L140" s="84"/>
    </row>
    <row r="141" spans="1:12" ht="15" customHeight="1" x14ac:dyDescent="0.25">
      <c r="A141" s="86"/>
      <c r="B141" s="74"/>
      <c r="C141" s="63">
        <f t="shared" ref="C141" si="50">+C136+1</f>
        <v>28</v>
      </c>
      <c r="D141" s="29">
        <f t="shared" si="34"/>
        <v>136</v>
      </c>
      <c r="E141" s="36">
        <f t="shared" si="44"/>
        <v>13897745.955633609</v>
      </c>
      <c r="F141" s="31">
        <f t="shared" si="37"/>
        <v>138977.45955633611</v>
      </c>
      <c r="G141" s="51">
        <f t="shared" si="47"/>
        <v>14</v>
      </c>
      <c r="H141" s="32">
        <f t="shared" si="48"/>
        <v>104233.09466725208</v>
      </c>
      <c r="I141" s="52">
        <f t="shared" si="49"/>
        <v>694887.29778168048</v>
      </c>
      <c r="J141" s="32">
        <f t="shared" si="43"/>
        <v>1389774.595563361</v>
      </c>
      <c r="K141" s="33">
        <f t="shared" si="46"/>
        <v>15287520.55119697</v>
      </c>
      <c r="L141" s="84"/>
    </row>
    <row r="142" spans="1:12" ht="15" customHeight="1" x14ac:dyDescent="0.25">
      <c r="A142" s="86"/>
      <c r="B142" s="74"/>
      <c r="C142" s="63"/>
      <c r="D142" s="29">
        <f t="shared" si="34"/>
        <v>137</v>
      </c>
      <c r="E142" s="36">
        <f t="shared" si="44"/>
        <v>15287520.55119697</v>
      </c>
      <c r="F142" s="31">
        <f>+J142/10</f>
        <v>152875.20551196969</v>
      </c>
      <c r="G142" s="51">
        <f t="shared" si="47"/>
        <v>14</v>
      </c>
      <c r="H142" s="32">
        <f t="shared" si="48"/>
        <v>114656.40413397727</v>
      </c>
      <c r="I142" s="52">
        <f t="shared" si="49"/>
        <v>764376.0275598485</v>
      </c>
      <c r="J142" s="32">
        <f t="shared" si="43"/>
        <v>1528752.055119697</v>
      </c>
      <c r="K142" s="33">
        <f t="shared" si="46"/>
        <v>16816272.606316667</v>
      </c>
      <c r="L142" s="84"/>
    </row>
    <row r="143" spans="1:12" ht="15" customHeight="1" x14ac:dyDescent="0.25">
      <c r="A143" s="86"/>
      <c r="B143" s="74"/>
      <c r="C143" s="63"/>
      <c r="D143" s="29">
        <f t="shared" si="34"/>
        <v>138</v>
      </c>
      <c r="E143" s="36">
        <f t="shared" si="44"/>
        <v>16816272.606316667</v>
      </c>
      <c r="F143" s="31">
        <f t="shared" si="37"/>
        <v>168162.72606316669</v>
      </c>
      <c r="G143" s="51">
        <f t="shared" si="47"/>
        <v>14</v>
      </c>
      <c r="H143" s="32">
        <f t="shared" si="48"/>
        <v>126122.04454737502</v>
      </c>
      <c r="I143" s="52">
        <f t="shared" si="49"/>
        <v>840813.63031583338</v>
      </c>
      <c r="J143" s="32">
        <f>10%*E143</f>
        <v>1681627.2606316668</v>
      </c>
      <c r="K143" s="33">
        <f t="shared" si="46"/>
        <v>18497899.866948333</v>
      </c>
      <c r="L143" s="84"/>
    </row>
    <row r="144" spans="1:12" ht="15" customHeight="1" x14ac:dyDescent="0.25">
      <c r="A144" s="86"/>
      <c r="B144" s="74"/>
      <c r="C144" s="63"/>
      <c r="D144" s="29">
        <f t="shared" si="34"/>
        <v>139</v>
      </c>
      <c r="E144" s="36">
        <f t="shared" si="44"/>
        <v>18497899.866948333</v>
      </c>
      <c r="F144" s="31">
        <f t="shared" si="37"/>
        <v>184978.99866948332</v>
      </c>
      <c r="G144" s="51">
        <f t="shared" si="47"/>
        <v>14</v>
      </c>
      <c r="H144" s="32">
        <f t="shared" si="48"/>
        <v>138734.24900211248</v>
      </c>
      <c r="I144" s="52">
        <f t="shared" si="49"/>
        <v>924894.99334741663</v>
      </c>
      <c r="J144" s="32">
        <f t="shared" ref="J144:J145" si="51">10%*E144</f>
        <v>1849789.9866948333</v>
      </c>
      <c r="K144" s="33">
        <f t="shared" si="46"/>
        <v>20347689.853643164</v>
      </c>
      <c r="L144" s="84"/>
    </row>
    <row r="145" spans="1:12" ht="15" customHeight="1" x14ac:dyDescent="0.25">
      <c r="A145" s="86"/>
      <c r="B145" s="74"/>
      <c r="C145" s="63"/>
      <c r="D145" s="29">
        <f t="shared" si="34"/>
        <v>140</v>
      </c>
      <c r="E145" s="36">
        <f t="shared" si="44"/>
        <v>20347689.853643164</v>
      </c>
      <c r="F145" s="31">
        <f t="shared" si="37"/>
        <v>203476.89853643166</v>
      </c>
      <c r="G145" s="51">
        <f t="shared" si="47"/>
        <v>14</v>
      </c>
      <c r="H145" s="32">
        <f t="shared" si="48"/>
        <v>152607.67390232376</v>
      </c>
      <c r="I145" s="52">
        <f t="shared" si="49"/>
        <v>1017384.4926821582</v>
      </c>
      <c r="J145" s="32">
        <f t="shared" si="51"/>
        <v>2034768.9853643165</v>
      </c>
      <c r="K145" s="33">
        <f t="shared" si="46"/>
        <v>22382458.839007482</v>
      </c>
      <c r="L145" s="85"/>
    </row>
    <row r="146" spans="1:12" ht="15" customHeight="1" x14ac:dyDescent="0.25">
      <c r="A146" s="86"/>
      <c r="B146" s="74">
        <f>+B126+1</f>
        <v>8</v>
      </c>
      <c r="C146" s="63">
        <f>+C141+1</f>
        <v>29</v>
      </c>
      <c r="D146" s="29">
        <f t="shared" si="34"/>
        <v>141</v>
      </c>
      <c r="E146" s="36">
        <f>+K145-L126</f>
        <v>12854734.362469306</v>
      </c>
      <c r="F146" s="31">
        <f>+J146/10</f>
        <v>128547.34362469307</v>
      </c>
      <c r="G146" s="51">
        <f t="shared" si="47"/>
        <v>14</v>
      </c>
      <c r="H146" s="32">
        <f t="shared" si="48"/>
        <v>96410.507718519802</v>
      </c>
      <c r="I146" s="52">
        <f t="shared" si="49"/>
        <v>642736.71812346531</v>
      </c>
      <c r="J146" s="32">
        <f>10%*E146</f>
        <v>1285473.4362469306</v>
      </c>
      <c r="K146" s="33">
        <f t="shared" si="46"/>
        <v>14140207.798716236</v>
      </c>
      <c r="L146" s="83">
        <f>+SUM(J146:J165)*50%</f>
        <v>36812745.20481851</v>
      </c>
    </row>
    <row r="147" spans="1:12" ht="15" customHeight="1" x14ac:dyDescent="0.25">
      <c r="A147" s="86"/>
      <c r="B147" s="74"/>
      <c r="C147" s="63"/>
      <c r="D147" s="29">
        <f t="shared" si="34"/>
        <v>142</v>
      </c>
      <c r="E147" s="36">
        <f>+K146</f>
        <v>14140207.798716236</v>
      </c>
      <c r="F147" s="31">
        <f t="shared" si="37"/>
        <v>141402.07798716237</v>
      </c>
      <c r="G147" s="51">
        <f t="shared" si="47"/>
        <v>14</v>
      </c>
      <c r="H147" s="32">
        <f t="shared" si="48"/>
        <v>106051.55849037177</v>
      </c>
      <c r="I147" s="52">
        <f t="shared" si="49"/>
        <v>707010.38993581187</v>
      </c>
      <c r="J147" s="32">
        <f t="shared" ref="J147:J162" si="52">10%*E147</f>
        <v>1414020.7798716237</v>
      </c>
      <c r="K147" s="33">
        <f t="shared" si="46"/>
        <v>15554228.57858786</v>
      </c>
      <c r="L147" s="84"/>
    </row>
    <row r="148" spans="1:12" ht="15" customHeight="1" x14ac:dyDescent="0.25">
      <c r="A148" s="86"/>
      <c r="B148" s="74"/>
      <c r="C148" s="63"/>
      <c r="D148" s="29">
        <f t="shared" si="34"/>
        <v>143</v>
      </c>
      <c r="E148" s="36">
        <f t="shared" ref="E148:E165" si="53">+K147</f>
        <v>15554228.57858786</v>
      </c>
      <c r="F148" s="31">
        <f t="shared" si="37"/>
        <v>155542.2857858786</v>
      </c>
      <c r="G148" s="51">
        <f t="shared" si="47"/>
        <v>14</v>
      </c>
      <c r="H148" s="32">
        <f t="shared" si="48"/>
        <v>116656.71433940895</v>
      </c>
      <c r="I148" s="52">
        <f t="shared" si="49"/>
        <v>777711.42892939306</v>
      </c>
      <c r="J148" s="32">
        <f t="shared" si="52"/>
        <v>1555422.8578587861</v>
      </c>
      <c r="K148" s="33">
        <f t="shared" si="46"/>
        <v>17109651.436446644</v>
      </c>
      <c r="L148" s="84"/>
    </row>
    <row r="149" spans="1:12" ht="15" customHeight="1" x14ac:dyDescent="0.25">
      <c r="A149" s="86"/>
      <c r="B149" s="74"/>
      <c r="C149" s="63"/>
      <c r="D149" s="29">
        <f t="shared" si="34"/>
        <v>144</v>
      </c>
      <c r="E149" s="36">
        <f t="shared" si="53"/>
        <v>17109651.436446644</v>
      </c>
      <c r="F149" s="31">
        <f t="shared" si="37"/>
        <v>171096.51436446645</v>
      </c>
      <c r="G149" s="51">
        <f t="shared" si="47"/>
        <v>14</v>
      </c>
      <c r="H149" s="32">
        <f t="shared" si="48"/>
        <v>128322.38577334984</v>
      </c>
      <c r="I149" s="52">
        <f t="shared" si="49"/>
        <v>855482.57182233222</v>
      </c>
      <c r="J149" s="32">
        <f t="shared" si="52"/>
        <v>1710965.1436446644</v>
      </c>
      <c r="K149" s="33">
        <f t="shared" si="46"/>
        <v>18820616.580091309</v>
      </c>
      <c r="L149" s="84"/>
    </row>
    <row r="150" spans="1:12" ht="15" customHeight="1" x14ac:dyDescent="0.25">
      <c r="A150" s="86"/>
      <c r="B150" s="74"/>
      <c r="C150" s="63"/>
      <c r="D150" s="29">
        <f t="shared" si="34"/>
        <v>145</v>
      </c>
      <c r="E150" s="36">
        <f t="shared" si="53"/>
        <v>18820616.580091309</v>
      </c>
      <c r="F150" s="31">
        <f t="shared" si="37"/>
        <v>188206.16580091309</v>
      </c>
      <c r="G150" s="51">
        <f t="shared" si="47"/>
        <v>14</v>
      </c>
      <c r="H150" s="32">
        <f t="shared" si="48"/>
        <v>141154.62435068481</v>
      </c>
      <c r="I150" s="52">
        <f t="shared" si="49"/>
        <v>941030.82900456549</v>
      </c>
      <c r="J150" s="32">
        <f t="shared" si="52"/>
        <v>1882061.658009131</v>
      </c>
      <c r="K150" s="33">
        <f t="shared" si="46"/>
        <v>20702678.238100439</v>
      </c>
      <c r="L150" s="84"/>
    </row>
    <row r="151" spans="1:12" ht="15" customHeight="1" x14ac:dyDescent="0.25">
      <c r="A151" s="86"/>
      <c r="B151" s="74"/>
      <c r="C151" s="63">
        <f t="shared" ref="C151" si="54">+C146+1</f>
        <v>30</v>
      </c>
      <c r="D151" s="29">
        <f t="shared" si="34"/>
        <v>146</v>
      </c>
      <c r="E151" s="36">
        <f t="shared" si="53"/>
        <v>20702678.238100439</v>
      </c>
      <c r="F151" s="31">
        <f t="shared" si="37"/>
        <v>207026.78238100439</v>
      </c>
      <c r="G151" s="51">
        <f t="shared" si="47"/>
        <v>14</v>
      </c>
      <c r="H151" s="32">
        <f t="shared" si="48"/>
        <v>155270.08678575329</v>
      </c>
      <c r="I151" s="52">
        <f t="shared" si="49"/>
        <v>1035133.911905022</v>
      </c>
      <c r="J151" s="32">
        <f t="shared" si="52"/>
        <v>2070267.823810044</v>
      </c>
      <c r="K151" s="33">
        <f t="shared" si="46"/>
        <v>22772946.061910484</v>
      </c>
      <c r="L151" s="84"/>
    </row>
    <row r="152" spans="1:12" ht="15" customHeight="1" x14ac:dyDescent="0.25">
      <c r="A152" s="86"/>
      <c r="B152" s="74"/>
      <c r="C152" s="63"/>
      <c r="D152" s="29">
        <f t="shared" si="34"/>
        <v>147</v>
      </c>
      <c r="E152" s="36">
        <f t="shared" si="53"/>
        <v>22772946.061910484</v>
      </c>
      <c r="F152" s="31">
        <f t="shared" si="37"/>
        <v>227729.46061910485</v>
      </c>
      <c r="G152" s="51">
        <f t="shared" si="47"/>
        <v>14</v>
      </c>
      <c r="H152" s="32">
        <f t="shared" si="48"/>
        <v>170797.09546432865</v>
      </c>
      <c r="I152" s="52">
        <f t="shared" si="49"/>
        <v>1138647.3030955242</v>
      </c>
      <c r="J152" s="32">
        <f t="shared" si="52"/>
        <v>2277294.6061910484</v>
      </c>
      <c r="K152" s="33">
        <f t="shared" si="46"/>
        <v>25050240.668101534</v>
      </c>
      <c r="L152" s="84"/>
    </row>
    <row r="153" spans="1:12" ht="15" customHeight="1" x14ac:dyDescent="0.25">
      <c r="A153" s="86"/>
      <c r="B153" s="74"/>
      <c r="C153" s="63"/>
      <c r="D153" s="29">
        <f t="shared" si="34"/>
        <v>148</v>
      </c>
      <c r="E153" s="36">
        <f t="shared" si="53"/>
        <v>25050240.668101534</v>
      </c>
      <c r="F153" s="31">
        <f t="shared" si="37"/>
        <v>250502.40668101533</v>
      </c>
      <c r="G153" s="51">
        <f t="shared" si="47"/>
        <v>14</v>
      </c>
      <c r="H153" s="32">
        <f t="shared" si="48"/>
        <v>187876.80501076148</v>
      </c>
      <c r="I153" s="52">
        <f t="shared" si="49"/>
        <v>1252512.0334050767</v>
      </c>
      <c r="J153" s="32">
        <f t="shared" si="52"/>
        <v>2505024.0668101534</v>
      </c>
      <c r="K153" s="33">
        <f t="shared" si="46"/>
        <v>27555264.734911688</v>
      </c>
      <c r="L153" s="84"/>
    </row>
    <row r="154" spans="1:12" ht="15" customHeight="1" x14ac:dyDescent="0.25">
      <c r="A154" s="86"/>
      <c r="B154" s="74"/>
      <c r="C154" s="63"/>
      <c r="D154" s="29">
        <f t="shared" si="34"/>
        <v>149</v>
      </c>
      <c r="E154" s="36">
        <f t="shared" si="53"/>
        <v>27555264.734911688</v>
      </c>
      <c r="F154" s="31">
        <f t="shared" si="37"/>
        <v>275552.64734911692</v>
      </c>
      <c r="G154" s="51">
        <f t="shared" si="47"/>
        <v>14</v>
      </c>
      <c r="H154" s="32">
        <f t="shared" si="48"/>
        <v>206664.4855118377</v>
      </c>
      <c r="I154" s="52">
        <f t="shared" si="49"/>
        <v>1377763.2367455845</v>
      </c>
      <c r="J154" s="32">
        <f t="shared" si="52"/>
        <v>2755526.473491169</v>
      </c>
      <c r="K154" s="33">
        <f t="shared" si="46"/>
        <v>30310791.208402857</v>
      </c>
      <c r="L154" s="84"/>
    </row>
    <row r="155" spans="1:12" ht="15" customHeight="1" x14ac:dyDescent="0.25">
      <c r="A155" s="86"/>
      <c r="B155" s="74"/>
      <c r="C155" s="63"/>
      <c r="D155" s="29">
        <f t="shared" ref="D155:D218" si="55">+D154+1</f>
        <v>150</v>
      </c>
      <c r="E155" s="36">
        <f t="shared" si="53"/>
        <v>30310791.208402857</v>
      </c>
      <c r="F155" s="31">
        <f t="shared" si="37"/>
        <v>303107.91208402859</v>
      </c>
      <c r="G155" s="51">
        <f t="shared" si="47"/>
        <v>14</v>
      </c>
      <c r="H155" s="32">
        <f t="shared" si="48"/>
        <v>227330.93406302144</v>
      </c>
      <c r="I155" s="52">
        <f t="shared" si="49"/>
        <v>1515539.560420143</v>
      </c>
      <c r="J155" s="32">
        <f t="shared" si="52"/>
        <v>3031079.1208402859</v>
      </c>
      <c r="K155" s="33">
        <f t="shared" si="46"/>
        <v>33341870.329243142</v>
      </c>
      <c r="L155" s="84"/>
    </row>
    <row r="156" spans="1:12" ht="15" customHeight="1" x14ac:dyDescent="0.25">
      <c r="A156" s="86"/>
      <c r="B156" s="74"/>
      <c r="C156" s="63">
        <f>+C151+1</f>
        <v>31</v>
      </c>
      <c r="D156" s="29">
        <f t="shared" si="55"/>
        <v>151</v>
      </c>
      <c r="E156" s="36">
        <f t="shared" si="53"/>
        <v>33341870.329243142</v>
      </c>
      <c r="F156" s="31">
        <f t="shared" si="37"/>
        <v>333418.70329243143</v>
      </c>
      <c r="G156" s="51">
        <f t="shared" si="47"/>
        <v>14</v>
      </c>
      <c r="H156" s="32">
        <f t="shared" si="48"/>
        <v>250064.02746932357</v>
      </c>
      <c r="I156" s="52">
        <f t="shared" si="49"/>
        <v>1667093.5164621572</v>
      </c>
      <c r="J156" s="32">
        <f t="shared" si="52"/>
        <v>3334187.0329243145</v>
      </c>
      <c r="K156" s="33">
        <f t="shared" si="46"/>
        <v>36676057.362167455</v>
      </c>
      <c r="L156" s="84"/>
    </row>
    <row r="157" spans="1:12" ht="15" customHeight="1" x14ac:dyDescent="0.25">
      <c r="A157" s="86"/>
      <c r="B157" s="74"/>
      <c r="C157" s="63"/>
      <c r="D157" s="29">
        <f t="shared" si="55"/>
        <v>152</v>
      </c>
      <c r="E157" s="36">
        <f t="shared" si="53"/>
        <v>36676057.362167455</v>
      </c>
      <c r="F157" s="31">
        <f t="shared" si="37"/>
        <v>366760.57362167456</v>
      </c>
      <c r="G157" s="51">
        <f t="shared" si="47"/>
        <v>14</v>
      </c>
      <c r="H157" s="32">
        <f t="shared" si="48"/>
        <v>275070.43021625595</v>
      </c>
      <c r="I157" s="52">
        <f t="shared" si="49"/>
        <v>1833802.8681083729</v>
      </c>
      <c r="J157" s="32">
        <f t="shared" si="52"/>
        <v>3667605.7362167458</v>
      </c>
      <c r="K157" s="33">
        <f t="shared" si="46"/>
        <v>40343663.098384202</v>
      </c>
      <c r="L157" s="84"/>
    </row>
    <row r="158" spans="1:12" ht="15" customHeight="1" x14ac:dyDescent="0.25">
      <c r="A158" s="86"/>
      <c r="B158" s="74"/>
      <c r="C158" s="63"/>
      <c r="D158" s="29">
        <f t="shared" si="55"/>
        <v>153</v>
      </c>
      <c r="E158" s="36">
        <f t="shared" si="53"/>
        <v>40343663.098384202</v>
      </c>
      <c r="F158" s="31">
        <f t="shared" si="37"/>
        <v>403436.63098384201</v>
      </c>
      <c r="G158" s="51">
        <f t="shared" si="47"/>
        <v>14</v>
      </c>
      <c r="H158" s="32">
        <f t="shared" si="48"/>
        <v>302577.4732378815</v>
      </c>
      <c r="I158" s="52">
        <f t="shared" si="49"/>
        <v>2017183.1549192101</v>
      </c>
      <c r="J158" s="32">
        <f t="shared" si="52"/>
        <v>4034366.3098384202</v>
      </c>
      <c r="K158" s="33">
        <f t="shared" si="46"/>
        <v>44378029.408222623</v>
      </c>
      <c r="L158" s="84"/>
    </row>
    <row r="159" spans="1:12" ht="15" customHeight="1" x14ac:dyDescent="0.25">
      <c r="A159" s="86"/>
      <c r="B159" s="74"/>
      <c r="C159" s="63"/>
      <c r="D159" s="29">
        <f t="shared" si="55"/>
        <v>154</v>
      </c>
      <c r="E159" s="36">
        <f t="shared" si="53"/>
        <v>44378029.408222623</v>
      </c>
      <c r="F159" s="31">
        <f t="shared" si="37"/>
        <v>443780.29408222623</v>
      </c>
      <c r="G159" s="51">
        <f t="shared" si="47"/>
        <v>14</v>
      </c>
      <c r="H159" s="32">
        <f t="shared" si="48"/>
        <v>332835.22056166967</v>
      </c>
      <c r="I159" s="52">
        <f t="shared" si="49"/>
        <v>2218901.4704111312</v>
      </c>
      <c r="J159" s="32">
        <f t="shared" si="52"/>
        <v>4437802.9408222623</v>
      </c>
      <c r="K159" s="33">
        <f t="shared" si="46"/>
        <v>48815832.349044889</v>
      </c>
      <c r="L159" s="84"/>
    </row>
    <row r="160" spans="1:12" ht="15" customHeight="1" x14ac:dyDescent="0.25">
      <c r="A160" s="86"/>
      <c r="B160" s="74"/>
      <c r="C160" s="63"/>
      <c r="D160" s="29">
        <f t="shared" si="55"/>
        <v>155</v>
      </c>
      <c r="E160" s="36">
        <f t="shared" si="53"/>
        <v>48815832.349044889</v>
      </c>
      <c r="F160" s="31">
        <f t="shared" si="37"/>
        <v>488158.32349044894</v>
      </c>
      <c r="G160" s="51">
        <f t="shared" si="47"/>
        <v>14</v>
      </c>
      <c r="H160" s="32">
        <f t="shared" si="48"/>
        <v>366118.74261783669</v>
      </c>
      <c r="I160" s="52">
        <f t="shared" si="49"/>
        <v>2440791.6174522447</v>
      </c>
      <c r="J160" s="32">
        <f t="shared" si="52"/>
        <v>4881583.2349044895</v>
      </c>
      <c r="K160" s="33">
        <f t="shared" si="46"/>
        <v>53697415.58394938</v>
      </c>
      <c r="L160" s="84"/>
    </row>
    <row r="161" spans="1:12" ht="15" customHeight="1" x14ac:dyDescent="0.25">
      <c r="A161" s="86"/>
      <c r="B161" s="74"/>
      <c r="C161" s="63">
        <f t="shared" ref="C161" si="56">+C156+1</f>
        <v>32</v>
      </c>
      <c r="D161" s="29">
        <f t="shared" si="55"/>
        <v>156</v>
      </c>
      <c r="E161" s="36">
        <f t="shared" si="53"/>
        <v>53697415.58394938</v>
      </c>
      <c r="F161" s="31">
        <f t="shared" si="37"/>
        <v>536974.15583949385</v>
      </c>
      <c r="G161" s="51">
        <f t="shared" si="47"/>
        <v>14</v>
      </c>
      <c r="H161" s="32">
        <f t="shared" si="48"/>
        <v>402730.61687962036</v>
      </c>
      <c r="I161" s="52">
        <f t="shared" si="49"/>
        <v>2684870.7791974694</v>
      </c>
      <c r="J161" s="32">
        <f t="shared" si="52"/>
        <v>5369741.5583949387</v>
      </c>
      <c r="K161" s="33">
        <f t="shared" si="46"/>
        <v>59067157.142344318</v>
      </c>
      <c r="L161" s="84"/>
    </row>
    <row r="162" spans="1:12" ht="15" customHeight="1" x14ac:dyDescent="0.25">
      <c r="A162" s="86"/>
      <c r="B162" s="74"/>
      <c r="C162" s="63"/>
      <c r="D162" s="29">
        <f t="shared" si="55"/>
        <v>157</v>
      </c>
      <c r="E162" s="36">
        <f t="shared" si="53"/>
        <v>59067157.142344318</v>
      </c>
      <c r="F162" s="31">
        <f>+J162/10</f>
        <v>590671.57142344327</v>
      </c>
      <c r="G162" s="51">
        <f t="shared" si="47"/>
        <v>14</v>
      </c>
      <c r="H162" s="32">
        <f t="shared" si="48"/>
        <v>443003.67856758245</v>
      </c>
      <c r="I162" s="52">
        <f t="shared" si="49"/>
        <v>2953357.8571172161</v>
      </c>
      <c r="J162" s="32">
        <f t="shared" si="52"/>
        <v>5906715.7142344322</v>
      </c>
      <c r="K162" s="33">
        <f t="shared" si="46"/>
        <v>64973872.856578752</v>
      </c>
      <c r="L162" s="84"/>
    </row>
    <row r="163" spans="1:12" ht="15" customHeight="1" x14ac:dyDescent="0.25">
      <c r="A163" s="86"/>
      <c r="B163" s="74"/>
      <c r="C163" s="63"/>
      <c r="D163" s="29">
        <f t="shared" si="55"/>
        <v>158</v>
      </c>
      <c r="E163" s="36">
        <f t="shared" si="53"/>
        <v>64973872.856578752</v>
      </c>
      <c r="F163" s="31">
        <f t="shared" si="37"/>
        <v>649738.72856578755</v>
      </c>
      <c r="G163" s="51">
        <f t="shared" si="47"/>
        <v>14</v>
      </c>
      <c r="H163" s="32">
        <f t="shared" si="48"/>
        <v>487304.04642434069</v>
      </c>
      <c r="I163" s="52">
        <f t="shared" si="49"/>
        <v>3248693.6428289376</v>
      </c>
      <c r="J163" s="32">
        <f>10%*E163</f>
        <v>6497387.2856578752</v>
      </c>
      <c r="K163" s="33">
        <f t="shared" si="46"/>
        <v>71471260.14223662</v>
      </c>
      <c r="L163" s="84"/>
    </row>
    <row r="164" spans="1:12" ht="15" customHeight="1" x14ac:dyDescent="0.25">
      <c r="A164" s="86"/>
      <c r="B164" s="74"/>
      <c r="C164" s="63"/>
      <c r="D164" s="29">
        <f t="shared" si="55"/>
        <v>159</v>
      </c>
      <c r="E164" s="36">
        <f t="shared" si="53"/>
        <v>71471260.14223662</v>
      </c>
      <c r="F164" s="31">
        <f t="shared" si="37"/>
        <v>714712.60142236622</v>
      </c>
      <c r="G164" s="51">
        <f t="shared" si="47"/>
        <v>14</v>
      </c>
      <c r="H164" s="32">
        <f t="shared" si="48"/>
        <v>536034.45106677467</v>
      </c>
      <c r="I164" s="52">
        <f t="shared" si="49"/>
        <v>3573563.0071118311</v>
      </c>
      <c r="J164" s="32">
        <f t="shared" ref="J164:J165" si="57">10%*E164</f>
        <v>7147126.0142236622</v>
      </c>
      <c r="K164" s="33">
        <f t="shared" si="46"/>
        <v>78618386.156460285</v>
      </c>
      <c r="L164" s="84"/>
    </row>
    <row r="165" spans="1:12" ht="15" customHeight="1" x14ac:dyDescent="0.25">
      <c r="A165" s="86"/>
      <c r="B165" s="74"/>
      <c r="C165" s="63"/>
      <c r="D165" s="29">
        <f t="shared" si="55"/>
        <v>160</v>
      </c>
      <c r="E165" s="36">
        <f t="shared" si="53"/>
        <v>78618386.156460285</v>
      </c>
      <c r="F165" s="31">
        <f t="shared" si="37"/>
        <v>786183.86156460294</v>
      </c>
      <c r="G165" s="51">
        <f t="shared" si="47"/>
        <v>14</v>
      </c>
      <c r="H165" s="32">
        <f t="shared" si="48"/>
        <v>589637.89617345226</v>
      </c>
      <c r="I165" s="52">
        <f t="shared" si="49"/>
        <v>3930919.3078230144</v>
      </c>
      <c r="J165" s="32">
        <f t="shared" si="57"/>
        <v>7861838.6156460289</v>
      </c>
      <c r="K165" s="33">
        <f t="shared" si="46"/>
        <v>86480224.77210632</v>
      </c>
      <c r="L165" s="85"/>
    </row>
    <row r="166" spans="1:12" ht="15" customHeight="1" x14ac:dyDescent="0.25">
      <c r="A166" s="86"/>
      <c r="B166" s="74">
        <f>+B146+1</f>
        <v>9</v>
      </c>
      <c r="C166" s="63">
        <f>+C161+1</f>
        <v>33</v>
      </c>
      <c r="D166" s="29">
        <f t="shared" si="55"/>
        <v>161</v>
      </c>
      <c r="E166" s="36">
        <f>+K165-L146</f>
        <v>49667479.56728781</v>
      </c>
      <c r="F166" s="31">
        <f>+J166/10</f>
        <v>496674.79567287816</v>
      </c>
      <c r="G166" s="51">
        <f t="shared" si="47"/>
        <v>14</v>
      </c>
      <c r="H166" s="32">
        <f t="shared" si="48"/>
        <v>372506.09675465862</v>
      </c>
      <c r="I166" s="52">
        <f t="shared" si="49"/>
        <v>2483373.9783643908</v>
      </c>
      <c r="J166" s="32">
        <f>10%*E166</f>
        <v>4966747.9567287816</v>
      </c>
      <c r="K166" s="33">
        <f t="shared" si="46"/>
        <v>54634227.524016589</v>
      </c>
      <c r="L166" s="83">
        <f>+SUM(J166:J185)*50%</f>
        <v>142235243.35238558</v>
      </c>
    </row>
    <row r="167" spans="1:12" ht="15" customHeight="1" x14ac:dyDescent="0.25">
      <c r="A167" s="86"/>
      <c r="B167" s="74"/>
      <c r="C167" s="63"/>
      <c r="D167" s="29">
        <f t="shared" si="55"/>
        <v>162</v>
      </c>
      <c r="E167" s="36">
        <f>+K166</f>
        <v>54634227.524016589</v>
      </c>
      <c r="F167" s="31">
        <f t="shared" si="37"/>
        <v>546342.27524016588</v>
      </c>
      <c r="G167" s="51">
        <f t="shared" si="47"/>
        <v>14</v>
      </c>
      <c r="H167" s="32">
        <f t="shared" si="48"/>
        <v>409756.70643012441</v>
      </c>
      <c r="I167" s="52">
        <f t="shared" si="49"/>
        <v>2731711.3762008296</v>
      </c>
      <c r="J167" s="32">
        <f t="shared" ref="J167:J182" si="58">10%*E167</f>
        <v>5463422.7524016593</v>
      </c>
      <c r="K167" s="33">
        <f t="shared" si="46"/>
        <v>60097650.276418246</v>
      </c>
      <c r="L167" s="84"/>
    </row>
    <row r="168" spans="1:12" ht="15" customHeight="1" x14ac:dyDescent="0.25">
      <c r="A168" s="86"/>
      <c r="B168" s="74"/>
      <c r="C168" s="63"/>
      <c r="D168" s="29">
        <f t="shared" si="55"/>
        <v>163</v>
      </c>
      <c r="E168" s="36">
        <f t="shared" ref="E168:E185" si="59">+K167</f>
        <v>60097650.276418246</v>
      </c>
      <c r="F168" s="31">
        <f t="shared" si="37"/>
        <v>600976.50276418251</v>
      </c>
      <c r="G168" s="51">
        <f t="shared" si="47"/>
        <v>14</v>
      </c>
      <c r="H168" s="32">
        <f t="shared" si="48"/>
        <v>450732.37707313686</v>
      </c>
      <c r="I168" s="52">
        <f t="shared" si="49"/>
        <v>3004882.5138209127</v>
      </c>
      <c r="J168" s="32">
        <f t="shared" si="58"/>
        <v>6009765.0276418254</v>
      </c>
      <c r="K168" s="33">
        <f t="shared" si="46"/>
        <v>66107415.304060072</v>
      </c>
      <c r="L168" s="84"/>
    </row>
    <row r="169" spans="1:12" ht="15" customHeight="1" x14ac:dyDescent="0.25">
      <c r="A169" s="86"/>
      <c r="B169" s="74"/>
      <c r="C169" s="63"/>
      <c r="D169" s="29">
        <f t="shared" si="55"/>
        <v>164</v>
      </c>
      <c r="E169" s="36">
        <f t="shared" si="59"/>
        <v>66107415.304060072</v>
      </c>
      <c r="F169" s="31">
        <f t="shared" si="37"/>
        <v>661074.15304060071</v>
      </c>
      <c r="G169" s="51">
        <f t="shared" si="47"/>
        <v>14</v>
      </c>
      <c r="H169" s="32">
        <f t="shared" si="48"/>
        <v>495805.61478045053</v>
      </c>
      <c r="I169" s="52">
        <f t="shared" si="49"/>
        <v>3305370.7652030038</v>
      </c>
      <c r="J169" s="32">
        <f t="shared" si="58"/>
        <v>6610741.5304060075</v>
      </c>
      <c r="K169" s="33">
        <f t="shared" si="46"/>
        <v>72718156.834466085</v>
      </c>
      <c r="L169" s="84"/>
    </row>
    <row r="170" spans="1:12" ht="15" customHeight="1" x14ac:dyDescent="0.25">
      <c r="A170" s="86"/>
      <c r="B170" s="74"/>
      <c r="C170" s="63"/>
      <c r="D170" s="29">
        <f t="shared" si="55"/>
        <v>165</v>
      </c>
      <c r="E170" s="36">
        <f t="shared" si="59"/>
        <v>72718156.834466085</v>
      </c>
      <c r="F170" s="31">
        <f t="shared" si="37"/>
        <v>727181.5683446608</v>
      </c>
      <c r="G170" s="51">
        <f t="shared" si="47"/>
        <v>14</v>
      </c>
      <c r="H170" s="32">
        <f t="shared" si="48"/>
        <v>545386.17625849554</v>
      </c>
      <c r="I170" s="52">
        <f t="shared" si="49"/>
        <v>3635907.8417233042</v>
      </c>
      <c r="J170" s="32">
        <f t="shared" si="58"/>
        <v>7271815.6834466085</v>
      </c>
      <c r="K170" s="33">
        <f t="shared" si="46"/>
        <v>79989972.517912686</v>
      </c>
      <c r="L170" s="84"/>
    </row>
    <row r="171" spans="1:12" ht="15" customHeight="1" x14ac:dyDescent="0.25">
      <c r="A171" s="86"/>
      <c r="B171" s="74"/>
      <c r="C171" s="63">
        <f t="shared" ref="C171" si="60">+C166+1</f>
        <v>34</v>
      </c>
      <c r="D171" s="29">
        <f t="shared" si="55"/>
        <v>166</v>
      </c>
      <c r="E171" s="36">
        <f t="shared" si="59"/>
        <v>79989972.517912686</v>
      </c>
      <c r="F171" s="31">
        <f t="shared" ref="F171:F185" si="61">+J171/10</f>
        <v>799899.72517912684</v>
      </c>
      <c r="G171" s="51">
        <f t="shared" si="47"/>
        <v>14</v>
      </c>
      <c r="H171" s="32">
        <f t="shared" si="48"/>
        <v>599924.7938843451</v>
      </c>
      <c r="I171" s="52">
        <f t="shared" si="49"/>
        <v>3999498.6258956343</v>
      </c>
      <c r="J171" s="32">
        <f t="shared" si="58"/>
        <v>7998997.2517912686</v>
      </c>
      <c r="K171" s="33">
        <f t="shared" si="46"/>
        <v>87988969.769703954</v>
      </c>
      <c r="L171" s="84"/>
    </row>
    <row r="172" spans="1:12" ht="15" customHeight="1" x14ac:dyDescent="0.25">
      <c r="A172" s="86"/>
      <c r="B172" s="74"/>
      <c r="C172" s="63"/>
      <c r="D172" s="29">
        <f t="shared" si="55"/>
        <v>167</v>
      </c>
      <c r="E172" s="36">
        <f t="shared" si="59"/>
        <v>87988969.769703954</v>
      </c>
      <c r="F172" s="31">
        <f t="shared" si="61"/>
        <v>879889.69769703946</v>
      </c>
      <c r="G172" s="51">
        <f t="shared" si="47"/>
        <v>14</v>
      </c>
      <c r="H172" s="32">
        <f t="shared" si="48"/>
        <v>659917.27327277954</v>
      </c>
      <c r="I172" s="52">
        <f t="shared" si="49"/>
        <v>4399448.4884851975</v>
      </c>
      <c r="J172" s="32">
        <f t="shared" si="58"/>
        <v>8798896.9769703951</v>
      </c>
      <c r="K172" s="33">
        <f t="shared" si="46"/>
        <v>96787866.746674344</v>
      </c>
      <c r="L172" s="84"/>
    </row>
    <row r="173" spans="1:12" ht="15" customHeight="1" x14ac:dyDescent="0.25">
      <c r="A173" s="86"/>
      <c r="B173" s="74"/>
      <c r="C173" s="63"/>
      <c r="D173" s="29">
        <f t="shared" si="55"/>
        <v>168</v>
      </c>
      <c r="E173" s="36">
        <f t="shared" si="59"/>
        <v>96787866.746674344</v>
      </c>
      <c r="F173" s="31">
        <f t="shared" si="61"/>
        <v>967878.6674667435</v>
      </c>
      <c r="G173" s="51">
        <f t="shared" si="47"/>
        <v>14</v>
      </c>
      <c r="H173" s="32">
        <f t="shared" si="48"/>
        <v>725909.00060005765</v>
      </c>
      <c r="I173" s="52">
        <f t="shared" si="49"/>
        <v>4839393.3373337174</v>
      </c>
      <c r="J173" s="32">
        <f t="shared" si="58"/>
        <v>9678786.6746674348</v>
      </c>
      <c r="K173" s="33">
        <f t="shared" si="46"/>
        <v>106466653.42134178</v>
      </c>
      <c r="L173" s="84"/>
    </row>
    <row r="174" spans="1:12" ht="15" customHeight="1" x14ac:dyDescent="0.25">
      <c r="A174" s="86"/>
      <c r="B174" s="74"/>
      <c r="C174" s="63"/>
      <c r="D174" s="29">
        <f t="shared" si="55"/>
        <v>169</v>
      </c>
      <c r="E174" s="36">
        <f t="shared" si="59"/>
        <v>106466653.42134178</v>
      </c>
      <c r="F174" s="31">
        <f t="shared" si="61"/>
        <v>1064666.5342134177</v>
      </c>
      <c r="G174" s="51">
        <f t="shared" si="47"/>
        <v>14</v>
      </c>
      <c r="H174" s="32">
        <f t="shared" si="48"/>
        <v>798499.90066006326</v>
      </c>
      <c r="I174" s="52">
        <f t="shared" si="49"/>
        <v>5323332.6710670888</v>
      </c>
      <c r="J174" s="32">
        <f t="shared" si="58"/>
        <v>10646665.342134178</v>
      </c>
      <c r="K174" s="33">
        <f t="shared" si="46"/>
        <v>117113318.76347595</v>
      </c>
      <c r="L174" s="84"/>
    </row>
    <row r="175" spans="1:12" ht="15" customHeight="1" x14ac:dyDescent="0.25">
      <c r="A175" s="86"/>
      <c r="B175" s="74"/>
      <c r="C175" s="63"/>
      <c r="D175" s="29">
        <f t="shared" si="55"/>
        <v>170</v>
      </c>
      <c r="E175" s="36">
        <f t="shared" si="59"/>
        <v>117113318.76347595</v>
      </c>
      <c r="F175" s="31">
        <f t="shared" si="61"/>
        <v>1171133.1876347596</v>
      </c>
      <c r="G175" s="51">
        <f t="shared" si="47"/>
        <v>14</v>
      </c>
      <c r="H175" s="32">
        <f t="shared" si="48"/>
        <v>878349.89072606969</v>
      </c>
      <c r="I175" s="52">
        <f t="shared" si="49"/>
        <v>5855665.9381737979</v>
      </c>
      <c r="J175" s="32">
        <f t="shared" si="58"/>
        <v>11711331.876347596</v>
      </c>
      <c r="K175" s="33">
        <f t="shared" si="46"/>
        <v>128824650.63982356</v>
      </c>
      <c r="L175" s="84"/>
    </row>
    <row r="176" spans="1:12" ht="15" customHeight="1" x14ac:dyDescent="0.25">
      <c r="A176" s="86"/>
      <c r="B176" s="74"/>
      <c r="C176" s="63">
        <f>+C171+1</f>
        <v>35</v>
      </c>
      <c r="D176" s="29">
        <f t="shared" si="55"/>
        <v>171</v>
      </c>
      <c r="E176" s="36">
        <f t="shared" si="59"/>
        <v>128824650.63982356</v>
      </c>
      <c r="F176" s="31">
        <f t="shared" si="61"/>
        <v>1288246.5063982357</v>
      </c>
      <c r="G176" s="51">
        <f t="shared" si="47"/>
        <v>14</v>
      </c>
      <c r="H176" s="32">
        <f t="shared" si="48"/>
        <v>966184.87979867682</v>
      </c>
      <c r="I176" s="52">
        <f t="shared" si="49"/>
        <v>6441232.5319911782</v>
      </c>
      <c r="J176" s="32">
        <f t="shared" si="58"/>
        <v>12882465.063982356</v>
      </c>
      <c r="K176" s="33">
        <f t="shared" si="46"/>
        <v>141707115.70380592</v>
      </c>
      <c r="L176" s="84"/>
    </row>
    <row r="177" spans="1:12" ht="15" customHeight="1" x14ac:dyDescent="0.25">
      <c r="A177" s="86"/>
      <c r="B177" s="74"/>
      <c r="C177" s="63"/>
      <c r="D177" s="29">
        <f t="shared" si="55"/>
        <v>172</v>
      </c>
      <c r="E177" s="36">
        <f t="shared" si="59"/>
        <v>141707115.70380592</v>
      </c>
      <c r="F177" s="31">
        <f t="shared" si="61"/>
        <v>1417071.1570380593</v>
      </c>
      <c r="G177" s="51">
        <f t="shared" si="47"/>
        <v>14</v>
      </c>
      <c r="H177" s="32">
        <f t="shared" si="48"/>
        <v>1062803.3677785445</v>
      </c>
      <c r="I177" s="52">
        <f t="shared" si="49"/>
        <v>7085355.7851902964</v>
      </c>
      <c r="J177" s="32">
        <f t="shared" si="58"/>
        <v>14170711.570380593</v>
      </c>
      <c r="K177" s="33">
        <f t="shared" si="46"/>
        <v>155877827.27418652</v>
      </c>
      <c r="L177" s="84"/>
    </row>
    <row r="178" spans="1:12" ht="15" customHeight="1" x14ac:dyDescent="0.25">
      <c r="A178" s="86"/>
      <c r="B178" s="74"/>
      <c r="C178" s="63"/>
      <c r="D178" s="29">
        <f t="shared" si="55"/>
        <v>173</v>
      </c>
      <c r="E178" s="36">
        <f t="shared" si="59"/>
        <v>155877827.27418652</v>
      </c>
      <c r="F178" s="31">
        <f t="shared" si="61"/>
        <v>1558778.2727418654</v>
      </c>
      <c r="G178" s="51">
        <f t="shared" si="47"/>
        <v>14</v>
      </c>
      <c r="H178" s="32">
        <f t="shared" si="48"/>
        <v>1169083.704556399</v>
      </c>
      <c r="I178" s="52">
        <f t="shared" si="49"/>
        <v>7793891.3637093268</v>
      </c>
      <c r="J178" s="32">
        <f t="shared" si="58"/>
        <v>15587782.727418654</v>
      </c>
      <c r="K178" s="33">
        <f t="shared" si="46"/>
        <v>171465610.00160518</v>
      </c>
      <c r="L178" s="84"/>
    </row>
    <row r="179" spans="1:12" ht="15" customHeight="1" x14ac:dyDescent="0.25">
      <c r="A179" s="86"/>
      <c r="B179" s="74"/>
      <c r="C179" s="63"/>
      <c r="D179" s="29">
        <f t="shared" si="55"/>
        <v>174</v>
      </c>
      <c r="E179" s="36">
        <f t="shared" si="59"/>
        <v>171465610.00160518</v>
      </c>
      <c r="F179" s="31">
        <f t="shared" si="61"/>
        <v>1714656.1000160519</v>
      </c>
      <c r="G179" s="51">
        <f t="shared" si="47"/>
        <v>14</v>
      </c>
      <c r="H179" s="32">
        <f t="shared" si="48"/>
        <v>1285992.0750120389</v>
      </c>
      <c r="I179" s="52">
        <f t="shared" si="49"/>
        <v>8573280.5000802595</v>
      </c>
      <c r="J179" s="32">
        <f t="shared" si="58"/>
        <v>17146561.000160519</v>
      </c>
      <c r="K179" s="33">
        <f t="shared" si="46"/>
        <v>188612171.0017657</v>
      </c>
      <c r="L179" s="84"/>
    </row>
    <row r="180" spans="1:12" ht="15" customHeight="1" x14ac:dyDescent="0.25">
      <c r="A180" s="86"/>
      <c r="B180" s="74"/>
      <c r="C180" s="63"/>
      <c r="D180" s="29">
        <f t="shared" si="55"/>
        <v>175</v>
      </c>
      <c r="E180" s="36">
        <f t="shared" si="59"/>
        <v>188612171.0017657</v>
      </c>
      <c r="F180" s="31">
        <f t="shared" si="61"/>
        <v>1886121.7100176569</v>
      </c>
      <c r="G180" s="51">
        <f t="shared" si="47"/>
        <v>14</v>
      </c>
      <c r="H180" s="32">
        <f t="shared" si="48"/>
        <v>1414591.2825132427</v>
      </c>
      <c r="I180" s="52">
        <f t="shared" si="49"/>
        <v>9430608.5500882845</v>
      </c>
      <c r="J180" s="32">
        <f t="shared" si="58"/>
        <v>18861217.100176569</v>
      </c>
      <c r="K180" s="33">
        <f t="shared" si="46"/>
        <v>207473388.10194227</v>
      </c>
      <c r="L180" s="84"/>
    </row>
    <row r="181" spans="1:12" ht="15" customHeight="1" x14ac:dyDescent="0.25">
      <c r="A181" s="86"/>
      <c r="B181" s="74"/>
      <c r="C181" s="63">
        <f t="shared" ref="C181" si="62">+C176+1</f>
        <v>36</v>
      </c>
      <c r="D181" s="29">
        <f t="shared" si="55"/>
        <v>176</v>
      </c>
      <c r="E181" s="36">
        <f t="shared" si="59"/>
        <v>207473388.10194227</v>
      </c>
      <c r="F181" s="31">
        <f t="shared" si="61"/>
        <v>2074733.8810194228</v>
      </c>
      <c r="G181" s="51">
        <f t="shared" si="47"/>
        <v>14</v>
      </c>
      <c r="H181" s="32">
        <f t="shared" si="48"/>
        <v>1556050.4107645671</v>
      </c>
      <c r="I181" s="52">
        <f t="shared" si="49"/>
        <v>10373669.405097114</v>
      </c>
      <c r="J181" s="32">
        <f t="shared" si="58"/>
        <v>20747338.810194228</v>
      </c>
      <c r="K181" s="33">
        <f t="shared" si="46"/>
        <v>228220726.9121365</v>
      </c>
      <c r="L181" s="84"/>
    </row>
    <row r="182" spans="1:12" ht="15" customHeight="1" x14ac:dyDescent="0.25">
      <c r="A182" s="86"/>
      <c r="B182" s="74"/>
      <c r="C182" s="63"/>
      <c r="D182" s="29">
        <f t="shared" si="55"/>
        <v>177</v>
      </c>
      <c r="E182" s="36">
        <f t="shared" si="59"/>
        <v>228220726.9121365</v>
      </c>
      <c r="F182" s="31">
        <f>+J182/10</f>
        <v>2282207.2691213652</v>
      </c>
      <c r="G182" s="51">
        <f t="shared" si="47"/>
        <v>14</v>
      </c>
      <c r="H182" s="32">
        <f t="shared" si="48"/>
        <v>1711655.4518410238</v>
      </c>
      <c r="I182" s="52">
        <f t="shared" si="49"/>
        <v>11411036.345606826</v>
      </c>
      <c r="J182" s="32">
        <f t="shared" si="58"/>
        <v>22822072.691213652</v>
      </c>
      <c r="K182" s="33">
        <f t="shared" si="46"/>
        <v>251042799.60335016</v>
      </c>
      <c r="L182" s="84"/>
    </row>
    <row r="183" spans="1:12" ht="15" customHeight="1" x14ac:dyDescent="0.25">
      <c r="A183" s="86"/>
      <c r="B183" s="74"/>
      <c r="C183" s="63"/>
      <c r="D183" s="29">
        <f t="shared" si="55"/>
        <v>178</v>
      </c>
      <c r="E183" s="36">
        <f t="shared" si="59"/>
        <v>251042799.60335016</v>
      </c>
      <c r="F183" s="31">
        <f t="shared" si="61"/>
        <v>2510427.9960335018</v>
      </c>
      <c r="G183" s="51">
        <f t="shared" si="47"/>
        <v>14</v>
      </c>
      <c r="H183" s="32">
        <f t="shared" si="48"/>
        <v>1882820.9970251264</v>
      </c>
      <c r="I183" s="52">
        <f t="shared" si="49"/>
        <v>12552139.980167508</v>
      </c>
      <c r="J183" s="32">
        <f>10%*E183</f>
        <v>25104279.960335016</v>
      </c>
      <c r="K183" s="33">
        <f t="shared" si="46"/>
        <v>276147079.56368518</v>
      </c>
      <c r="L183" s="84"/>
    </row>
    <row r="184" spans="1:12" ht="15" customHeight="1" x14ac:dyDescent="0.25">
      <c r="A184" s="86"/>
      <c r="B184" s="74"/>
      <c r="C184" s="63"/>
      <c r="D184" s="29">
        <f t="shared" si="55"/>
        <v>179</v>
      </c>
      <c r="E184" s="36">
        <f t="shared" si="59"/>
        <v>276147079.56368518</v>
      </c>
      <c r="F184" s="31">
        <f t="shared" si="61"/>
        <v>2761470.7956368523</v>
      </c>
      <c r="G184" s="51">
        <f t="shared" si="47"/>
        <v>14</v>
      </c>
      <c r="H184" s="32">
        <f t="shared" si="48"/>
        <v>2071103.0967276392</v>
      </c>
      <c r="I184" s="52">
        <f t="shared" si="49"/>
        <v>13807353.97818426</v>
      </c>
      <c r="J184" s="32">
        <f t="shared" ref="J184:J185" si="63">10%*E184</f>
        <v>27614707.956368521</v>
      </c>
      <c r="K184" s="33">
        <f t="shared" si="46"/>
        <v>303761787.52005368</v>
      </c>
      <c r="L184" s="84"/>
    </row>
    <row r="185" spans="1:12" ht="15" customHeight="1" x14ac:dyDescent="0.25">
      <c r="A185" s="86"/>
      <c r="B185" s="74"/>
      <c r="C185" s="63"/>
      <c r="D185" s="29">
        <f t="shared" si="55"/>
        <v>180</v>
      </c>
      <c r="E185" s="36">
        <f t="shared" si="59"/>
        <v>303761787.52005368</v>
      </c>
      <c r="F185" s="31">
        <f t="shared" si="61"/>
        <v>3037617.875200537</v>
      </c>
      <c r="G185" s="51">
        <f t="shared" si="47"/>
        <v>14</v>
      </c>
      <c r="H185" s="32">
        <f t="shared" si="48"/>
        <v>2278213.406400403</v>
      </c>
      <c r="I185" s="52">
        <f t="shared" si="49"/>
        <v>15188089.376002684</v>
      </c>
      <c r="J185" s="32">
        <f t="shared" si="63"/>
        <v>30376178.752005368</v>
      </c>
      <c r="K185" s="33">
        <f t="shared" si="46"/>
        <v>334137966.27205908</v>
      </c>
      <c r="L185" s="85"/>
    </row>
    <row r="186" spans="1:12" ht="15" customHeight="1" x14ac:dyDescent="0.25">
      <c r="A186" s="86"/>
      <c r="B186" s="74">
        <f>+B166+1</f>
        <v>10</v>
      </c>
      <c r="C186" s="63">
        <f>+C181+1</f>
        <v>37</v>
      </c>
      <c r="D186" s="29">
        <f t="shared" si="55"/>
        <v>181</v>
      </c>
      <c r="E186" s="36">
        <f>+K185-L166</f>
        <v>191902722.9196735</v>
      </c>
      <c r="F186" s="31">
        <f>+J186/10</f>
        <v>1919027.2291967352</v>
      </c>
      <c r="G186" s="51">
        <f t="shared" si="47"/>
        <v>14</v>
      </c>
      <c r="H186" s="32">
        <f t="shared" si="48"/>
        <v>1439270.4218975515</v>
      </c>
      <c r="I186" s="52">
        <f t="shared" si="49"/>
        <v>9595136.1459836755</v>
      </c>
      <c r="J186" s="32">
        <f>10%*E186</f>
        <v>19190272.291967351</v>
      </c>
      <c r="K186" s="33">
        <f t="shared" si="46"/>
        <v>211092995.21164086</v>
      </c>
      <c r="L186" s="83">
        <f>+SUM(J186:J205)*50%</f>
        <v>549561417.89893746</v>
      </c>
    </row>
    <row r="187" spans="1:12" ht="15" customHeight="1" x14ac:dyDescent="0.25">
      <c r="A187" s="86"/>
      <c r="B187" s="74"/>
      <c r="C187" s="63"/>
      <c r="D187" s="29">
        <f t="shared" si="55"/>
        <v>182</v>
      </c>
      <c r="E187" s="36">
        <f>+K186</f>
        <v>211092995.21164086</v>
      </c>
      <c r="F187" s="31">
        <f t="shared" ref="F187:F245" si="64">+J187/10</f>
        <v>2110929.9521164089</v>
      </c>
      <c r="G187" s="51">
        <f t="shared" si="47"/>
        <v>14</v>
      </c>
      <c r="H187" s="32">
        <f t="shared" si="48"/>
        <v>1583197.4640873065</v>
      </c>
      <c r="I187" s="52">
        <f t="shared" si="49"/>
        <v>10554649.760582045</v>
      </c>
      <c r="J187" s="32">
        <f t="shared" ref="J187:J202" si="65">10%*E187</f>
        <v>21109299.521164089</v>
      </c>
      <c r="K187" s="33">
        <f t="shared" si="46"/>
        <v>232202294.73280495</v>
      </c>
      <c r="L187" s="84"/>
    </row>
    <row r="188" spans="1:12" ht="15" customHeight="1" x14ac:dyDescent="0.25">
      <c r="A188" s="86"/>
      <c r="B188" s="74"/>
      <c r="C188" s="63"/>
      <c r="D188" s="29">
        <f t="shared" si="55"/>
        <v>183</v>
      </c>
      <c r="E188" s="36">
        <f t="shared" ref="E188:E205" si="66">+K187</f>
        <v>232202294.73280495</v>
      </c>
      <c r="F188" s="31">
        <f t="shared" si="64"/>
        <v>2322022.9473280497</v>
      </c>
      <c r="G188" s="51">
        <f t="shared" si="47"/>
        <v>14</v>
      </c>
      <c r="H188" s="32">
        <f t="shared" si="48"/>
        <v>1741517.2104960373</v>
      </c>
      <c r="I188" s="52">
        <f t="shared" si="49"/>
        <v>11610114.736640248</v>
      </c>
      <c r="J188" s="32">
        <f t="shared" si="65"/>
        <v>23220229.473280497</v>
      </c>
      <c r="K188" s="33">
        <f t="shared" si="46"/>
        <v>255422524.20608544</v>
      </c>
      <c r="L188" s="84"/>
    </row>
    <row r="189" spans="1:12" ht="15" customHeight="1" x14ac:dyDescent="0.25">
      <c r="A189" s="86"/>
      <c r="B189" s="74"/>
      <c r="C189" s="63"/>
      <c r="D189" s="29">
        <f t="shared" si="55"/>
        <v>184</v>
      </c>
      <c r="E189" s="36">
        <f t="shared" si="66"/>
        <v>255422524.20608544</v>
      </c>
      <c r="F189" s="31">
        <f t="shared" si="64"/>
        <v>2554225.2420608546</v>
      </c>
      <c r="G189" s="51">
        <f t="shared" si="47"/>
        <v>14</v>
      </c>
      <c r="H189" s="32">
        <f t="shared" si="48"/>
        <v>1915668.9315456408</v>
      </c>
      <c r="I189" s="52">
        <f t="shared" si="49"/>
        <v>12771126.210304273</v>
      </c>
      <c r="J189" s="32">
        <f t="shared" si="65"/>
        <v>25542252.420608547</v>
      </c>
      <c r="K189" s="33">
        <f t="shared" si="46"/>
        <v>280964776.62669396</v>
      </c>
      <c r="L189" s="84"/>
    </row>
    <row r="190" spans="1:12" ht="15" customHeight="1" x14ac:dyDescent="0.25">
      <c r="A190" s="86"/>
      <c r="B190" s="74"/>
      <c r="C190" s="63"/>
      <c r="D190" s="29">
        <f t="shared" si="55"/>
        <v>185</v>
      </c>
      <c r="E190" s="36">
        <f t="shared" si="66"/>
        <v>280964776.62669396</v>
      </c>
      <c r="F190" s="31">
        <f t="shared" si="64"/>
        <v>2809647.7662669397</v>
      </c>
      <c r="G190" s="51">
        <f t="shared" si="47"/>
        <v>14</v>
      </c>
      <c r="H190" s="32">
        <f t="shared" si="48"/>
        <v>2107235.8247002047</v>
      </c>
      <c r="I190" s="52">
        <f t="shared" si="49"/>
        <v>14048238.831334699</v>
      </c>
      <c r="J190" s="32">
        <f t="shared" si="65"/>
        <v>28096477.662669398</v>
      </c>
      <c r="K190" s="33">
        <f t="shared" si="46"/>
        <v>309061254.28936338</v>
      </c>
      <c r="L190" s="84"/>
    </row>
    <row r="191" spans="1:12" ht="15" customHeight="1" x14ac:dyDescent="0.25">
      <c r="A191" s="86"/>
      <c r="B191" s="74"/>
      <c r="C191" s="63">
        <f t="shared" ref="C191" si="67">+C186+1</f>
        <v>38</v>
      </c>
      <c r="D191" s="29">
        <f t="shared" si="55"/>
        <v>186</v>
      </c>
      <c r="E191" s="36">
        <f t="shared" si="66"/>
        <v>309061254.28936338</v>
      </c>
      <c r="F191" s="31">
        <f t="shared" si="64"/>
        <v>3090612.5428936342</v>
      </c>
      <c r="G191" s="51">
        <f t="shared" si="47"/>
        <v>14</v>
      </c>
      <c r="H191" s="32">
        <f t="shared" si="48"/>
        <v>2317959.4071702259</v>
      </c>
      <c r="I191" s="52">
        <f t="shared" si="49"/>
        <v>15453062.71446817</v>
      </c>
      <c r="J191" s="32">
        <f t="shared" si="65"/>
        <v>30906125.42893634</v>
      </c>
      <c r="K191" s="33">
        <f t="shared" si="46"/>
        <v>339967379.71829975</v>
      </c>
      <c r="L191" s="84"/>
    </row>
    <row r="192" spans="1:12" ht="15" customHeight="1" x14ac:dyDescent="0.25">
      <c r="A192" s="86"/>
      <c r="B192" s="74"/>
      <c r="C192" s="63"/>
      <c r="D192" s="29">
        <f t="shared" si="55"/>
        <v>187</v>
      </c>
      <c r="E192" s="36">
        <f t="shared" si="66"/>
        <v>339967379.71829975</v>
      </c>
      <c r="F192" s="31">
        <f t="shared" si="64"/>
        <v>3399673.7971829972</v>
      </c>
      <c r="G192" s="51">
        <f t="shared" si="47"/>
        <v>14</v>
      </c>
      <c r="H192" s="32">
        <f t="shared" si="48"/>
        <v>2549755.3478872478</v>
      </c>
      <c r="I192" s="52">
        <f t="shared" si="49"/>
        <v>16998368.985914987</v>
      </c>
      <c r="J192" s="32">
        <f t="shared" si="65"/>
        <v>33996737.971829973</v>
      </c>
      <c r="K192" s="33">
        <f t="shared" si="46"/>
        <v>373964117.6901297</v>
      </c>
      <c r="L192" s="84"/>
    </row>
    <row r="193" spans="1:12" ht="15" customHeight="1" x14ac:dyDescent="0.25">
      <c r="A193" s="86"/>
      <c r="B193" s="74"/>
      <c r="C193" s="63"/>
      <c r="D193" s="29">
        <f t="shared" si="55"/>
        <v>188</v>
      </c>
      <c r="E193" s="36">
        <f t="shared" si="66"/>
        <v>373964117.6901297</v>
      </c>
      <c r="F193" s="31">
        <f t="shared" si="64"/>
        <v>3739641.1769012972</v>
      </c>
      <c r="G193" s="51">
        <f t="shared" si="47"/>
        <v>14</v>
      </c>
      <c r="H193" s="32">
        <f t="shared" si="48"/>
        <v>2804730.8826759728</v>
      </c>
      <c r="I193" s="52">
        <f t="shared" si="49"/>
        <v>18698205.884506486</v>
      </c>
      <c r="J193" s="32">
        <f t="shared" si="65"/>
        <v>37396411.769012973</v>
      </c>
      <c r="K193" s="33">
        <f t="shared" si="46"/>
        <v>411360529.45914268</v>
      </c>
      <c r="L193" s="84"/>
    </row>
    <row r="194" spans="1:12" ht="15" customHeight="1" x14ac:dyDescent="0.25">
      <c r="A194" s="86"/>
      <c r="B194" s="74"/>
      <c r="C194" s="63"/>
      <c r="D194" s="29">
        <f t="shared" si="55"/>
        <v>189</v>
      </c>
      <c r="E194" s="36">
        <f t="shared" si="66"/>
        <v>411360529.45914268</v>
      </c>
      <c r="F194" s="31">
        <f t="shared" si="64"/>
        <v>4113605.2945914268</v>
      </c>
      <c r="G194" s="51">
        <f t="shared" si="47"/>
        <v>14</v>
      </c>
      <c r="H194" s="32">
        <f t="shared" si="48"/>
        <v>3085203.9709435701</v>
      </c>
      <c r="I194" s="52">
        <f t="shared" si="49"/>
        <v>20568026.472957134</v>
      </c>
      <c r="J194" s="32">
        <f t="shared" si="65"/>
        <v>41136052.945914268</v>
      </c>
      <c r="K194" s="33">
        <f t="shared" si="46"/>
        <v>452496582.40505695</v>
      </c>
      <c r="L194" s="84"/>
    </row>
    <row r="195" spans="1:12" ht="15" customHeight="1" x14ac:dyDescent="0.25">
      <c r="A195" s="86"/>
      <c r="B195" s="74"/>
      <c r="C195" s="63"/>
      <c r="D195" s="29">
        <f t="shared" si="55"/>
        <v>190</v>
      </c>
      <c r="E195" s="36">
        <f t="shared" si="66"/>
        <v>452496582.40505695</v>
      </c>
      <c r="F195" s="31">
        <f t="shared" si="64"/>
        <v>4524965.8240505699</v>
      </c>
      <c r="G195" s="51">
        <f t="shared" si="47"/>
        <v>14</v>
      </c>
      <c r="H195" s="32">
        <f t="shared" si="48"/>
        <v>3393724.3680379274</v>
      </c>
      <c r="I195" s="52">
        <f t="shared" si="49"/>
        <v>22624829.120252848</v>
      </c>
      <c r="J195" s="32">
        <f t="shared" si="65"/>
        <v>45249658.240505695</v>
      </c>
      <c r="K195" s="33">
        <f t="shared" si="46"/>
        <v>497746240.64556265</v>
      </c>
      <c r="L195" s="84"/>
    </row>
    <row r="196" spans="1:12" ht="15" customHeight="1" x14ac:dyDescent="0.25">
      <c r="A196" s="86"/>
      <c r="B196" s="74"/>
      <c r="C196" s="63">
        <f>+C191+1</f>
        <v>39</v>
      </c>
      <c r="D196" s="29">
        <f t="shared" si="55"/>
        <v>191</v>
      </c>
      <c r="E196" s="36">
        <f t="shared" si="66"/>
        <v>497746240.64556265</v>
      </c>
      <c r="F196" s="31">
        <f t="shared" si="64"/>
        <v>4977462.4064556267</v>
      </c>
      <c r="G196" s="51">
        <f t="shared" si="47"/>
        <v>14</v>
      </c>
      <c r="H196" s="32">
        <f t="shared" si="48"/>
        <v>3733096.80484172</v>
      </c>
      <c r="I196" s="52">
        <f t="shared" si="49"/>
        <v>24887312.032278135</v>
      </c>
      <c r="J196" s="32">
        <f t="shared" si="65"/>
        <v>49774624.064556271</v>
      </c>
      <c r="K196" s="33">
        <f t="shared" si="46"/>
        <v>547520864.71011889</v>
      </c>
      <c r="L196" s="84"/>
    </row>
    <row r="197" spans="1:12" ht="15" customHeight="1" x14ac:dyDescent="0.25">
      <c r="A197" s="86"/>
      <c r="B197" s="74"/>
      <c r="C197" s="63"/>
      <c r="D197" s="29">
        <f t="shared" si="55"/>
        <v>192</v>
      </c>
      <c r="E197" s="36">
        <f t="shared" si="66"/>
        <v>547520864.71011889</v>
      </c>
      <c r="F197" s="31">
        <f t="shared" si="64"/>
        <v>5475208.647101189</v>
      </c>
      <c r="G197" s="51">
        <f t="shared" si="47"/>
        <v>14</v>
      </c>
      <c r="H197" s="32">
        <f t="shared" si="48"/>
        <v>4106406.4853258915</v>
      </c>
      <c r="I197" s="52">
        <f t="shared" si="49"/>
        <v>27376043.235505946</v>
      </c>
      <c r="J197" s="32">
        <f t="shared" si="65"/>
        <v>54752086.471011892</v>
      </c>
      <c r="K197" s="33">
        <f t="shared" si="46"/>
        <v>602272951.18113077</v>
      </c>
      <c r="L197" s="84"/>
    </row>
    <row r="198" spans="1:12" ht="15" customHeight="1" x14ac:dyDescent="0.25">
      <c r="A198" s="86"/>
      <c r="B198" s="74"/>
      <c r="C198" s="63"/>
      <c r="D198" s="29">
        <f t="shared" si="55"/>
        <v>193</v>
      </c>
      <c r="E198" s="36">
        <f t="shared" si="66"/>
        <v>602272951.18113077</v>
      </c>
      <c r="F198" s="31">
        <f t="shared" si="64"/>
        <v>6022729.5118113076</v>
      </c>
      <c r="G198" s="51">
        <f t="shared" si="47"/>
        <v>14</v>
      </c>
      <c r="H198" s="32">
        <f t="shared" si="48"/>
        <v>4517047.1338584805</v>
      </c>
      <c r="I198" s="52">
        <f t="shared" si="49"/>
        <v>30113647.559056539</v>
      </c>
      <c r="J198" s="32">
        <f t="shared" si="65"/>
        <v>60227295.118113078</v>
      </c>
      <c r="K198" s="33">
        <f t="shared" ref="K198:K231" si="68">+J198+E198</f>
        <v>662500246.29924381</v>
      </c>
      <c r="L198" s="84"/>
    </row>
    <row r="199" spans="1:12" ht="15" customHeight="1" x14ac:dyDescent="0.25">
      <c r="A199" s="86"/>
      <c r="B199" s="74"/>
      <c r="C199" s="63"/>
      <c r="D199" s="29">
        <f t="shared" si="55"/>
        <v>194</v>
      </c>
      <c r="E199" s="36">
        <f t="shared" si="66"/>
        <v>662500246.29924381</v>
      </c>
      <c r="F199" s="31">
        <f t="shared" si="64"/>
        <v>6625002.462992439</v>
      </c>
      <c r="G199" s="51">
        <f t="shared" ref="G199:G245" si="69">ROUNDUP(J199/H199,0)</f>
        <v>14</v>
      </c>
      <c r="H199" s="32">
        <f t="shared" ref="H199:H245" si="70">+F199*75%</f>
        <v>4968751.8472443298</v>
      </c>
      <c r="I199" s="52">
        <f t="shared" ref="I199:I245" si="71">E199*5%</f>
        <v>33125012.314962193</v>
      </c>
      <c r="J199" s="32">
        <f t="shared" si="65"/>
        <v>66250024.629924387</v>
      </c>
      <c r="K199" s="33">
        <f t="shared" si="68"/>
        <v>728750270.92916822</v>
      </c>
      <c r="L199" s="84"/>
    </row>
    <row r="200" spans="1:12" ht="15" customHeight="1" x14ac:dyDescent="0.25">
      <c r="A200" s="86"/>
      <c r="B200" s="74"/>
      <c r="C200" s="63"/>
      <c r="D200" s="29">
        <f t="shared" si="55"/>
        <v>195</v>
      </c>
      <c r="E200" s="36">
        <f t="shared" si="66"/>
        <v>728750270.92916822</v>
      </c>
      <c r="F200" s="31">
        <f t="shared" si="64"/>
        <v>7287502.7092916835</v>
      </c>
      <c r="G200" s="51">
        <f t="shared" si="69"/>
        <v>14</v>
      </c>
      <c r="H200" s="32">
        <f t="shared" si="70"/>
        <v>5465627.0319687631</v>
      </c>
      <c r="I200" s="52">
        <f t="shared" si="71"/>
        <v>36437513.546458416</v>
      </c>
      <c r="J200" s="32">
        <f t="shared" si="65"/>
        <v>72875027.092916831</v>
      </c>
      <c r="K200" s="33">
        <f t="shared" si="68"/>
        <v>801625298.02208507</v>
      </c>
      <c r="L200" s="84"/>
    </row>
    <row r="201" spans="1:12" ht="15" customHeight="1" x14ac:dyDescent="0.25">
      <c r="A201" s="86"/>
      <c r="B201" s="74"/>
      <c r="C201" s="63">
        <f t="shared" ref="C201" si="72">+C196+1</f>
        <v>40</v>
      </c>
      <c r="D201" s="29">
        <f t="shared" si="55"/>
        <v>196</v>
      </c>
      <c r="E201" s="36">
        <f t="shared" si="66"/>
        <v>801625298.02208507</v>
      </c>
      <c r="F201" s="31">
        <f t="shared" si="64"/>
        <v>8016252.9802208515</v>
      </c>
      <c r="G201" s="51">
        <f t="shared" si="69"/>
        <v>14</v>
      </c>
      <c r="H201" s="32">
        <f t="shared" si="70"/>
        <v>6012189.7351656388</v>
      </c>
      <c r="I201" s="52">
        <f t="shared" si="71"/>
        <v>40081264.901104257</v>
      </c>
      <c r="J201" s="32">
        <f t="shared" si="65"/>
        <v>80162529.802208513</v>
      </c>
      <c r="K201" s="33">
        <f t="shared" si="68"/>
        <v>881787827.82429361</v>
      </c>
      <c r="L201" s="84"/>
    </row>
    <row r="202" spans="1:12" ht="15" customHeight="1" x14ac:dyDescent="0.25">
      <c r="A202" s="86"/>
      <c r="B202" s="74"/>
      <c r="C202" s="63"/>
      <c r="D202" s="29">
        <f t="shared" si="55"/>
        <v>197</v>
      </c>
      <c r="E202" s="36">
        <f t="shared" si="66"/>
        <v>881787827.82429361</v>
      </c>
      <c r="F202" s="31">
        <f>+J202/10</f>
        <v>8817878.2782429364</v>
      </c>
      <c r="G202" s="51">
        <f t="shared" si="69"/>
        <v>14</v>
      </c>
      <c r="H202" s="32">
        <f t="shared" si="70"/>
        <v>6613408.7086822018</v>
      </c>
      <c r="I202" s="52">
        <f t="shared" si="71"/>
        <v>44089391.391214684</v>
      </c>
      <c r="J202" s="32">
        <f t="shared" si="65"/>
        <v>88178782.782429367</v>
      </c>
      <c r="K202" s="33">
        <f t="shared" si="68"/>
        <v>969966610.60672295</v>
      </c>
      <c r="L202" s="84"/>
    </row>
    <row r="203" spans="1:12" ht="15" customHeight="1" x14ac:dyDescent="0.25">
      <c r="A203" s="86"/>
      <c r="B203" s="74"/>
      <c r="C203" s="63"/>
      <c r="D203" s="29">
        <f t="shared" si="55"/>
        <v>198</v>
      </c>
      <c r="E203" s="36">
        <f t="shared" si="66"/>
        <v>969966610.60672295</v>
      </c>
      <c r="F203" s="31">
        <f t="shared" si="64"/>
        <v>9699666.1060672291</v>
      </c>
      <c r="G203" s="51">
        <f t="shared" si="69"/>
        <v>14</v>
      </c>
      <c r="H203" s="32">
        <f t="shared" si="70"/>
        <v>7274749.5795504218</v>
      </c>
      <c r="I203" s="52">
        <f t="shared" si="71"/>
        <v>48498330.530336149</v>
      </c>
      <c r="J203" s="32">
        <f>10%*E203</f>
        <v>96996661.060672298</v>
      </c>
      <c r="K203" s="33">
        <f t="shared" si="68"/>
        <v>1066963271.6673952</v>
      </c>
      <c r="L203" s="84"/>
    </row>
    <row r="204" spans="1:12" ht="15" customHeight="1" x14ac:dyDescent="0.25">
      <c r="A204" s="86"/>
      <c r="B204" s="74"/>
      <c r="C204" s="63"/>
      <c r="D204" s="29">
        <f t="shared" si="55"/>
        <v>199</v>
      </c>
      <c r="E204" s="36">
        <f t="shared" si="66"/>
        <v>1066963271.6673952</v>
      </c>
      <c r="F204" s="31">
        <f t="shared" si="64"/>
        <v>10669632.716673952</v>
      </c>
      <c r="G204" s="51">
        <f t="shared" si="69"/>
        <v>14</v>
      </c>
      <c r="H204" s="32">
        <f t="shared" si="70"/>
        <v>8002224.5375054637</v>
      </c>
      <c r="I204" s="52">
        <f t="shared" si="71"/>
        <v>53348163.583369762</v>
      </c>
      <c r="J204" s="32">
        <f t="shared" ref="J204:J205" si="73">10%*E204</f>
        <v>106696327.16673952</v>
      </c>
      <c r="K204" s="33">
        <f t="shared" si="68"/>
        <v>1173659598.8341348</v>
      </c>
      <c r="L204" s="84"/>
    </row>
    <row r="205" spans="1:12" ht="15" customHeight="1" x14ac:dyDescent="0.25">
      <c r="A205" s="86"/>
      <c r="B205" s="74"/>
      <c r="C205" s="63"/>
      <c r="D205" s="29">
        <f t="shared" si="55"/>
        <v>200</v>
      </c>
      <c r="E205" s="36">
        <f t="shared" si="66"/>
        <v>1173659598.8341348</v>
      </c>
      <c r="F205" s="31">
        <f t="shared" si="64"/>
        <v>11736595.98834135</v>
      </c>
      <c r="G205" s="51">
        <f t="shared" si="69"/>
        <v>14</v>
      </c>
      <c r="H205" s="32">
        <f t="shared" si="70"/>
        <v>8802446.9912560135</v>
      </c>
      <c r="I205" s="52">
        <f t="shared" si="71"/>
        <v>58682979.941706747</v>
      </c>
      <c r="J205" s="32">
        <f t="shared" si="73"/>
        <v>117365959.88341349</v>
      </c>
      <c r="K205" s="33">
        <f t="shared" si="68"/>
        <v>1291025558.7175484</v>
      </c>
      <c r="L205" s="85"/>
    </row>
    <row r="206" spans="1:12" ht="15" customHeight="1" x14ac:dyDescent="0.25">
      <c r="A206" s="86"/>
      <c r="B206" s="74">
        <f>+B186+1</f>
        <v>11</v>
      </c>
      <c r="C206" s="63">
        <f>+C201+1</f>
        <v>41</v>
      </c>
      <c r="D206" s="29">
        <f t="shared" si="55"/>
        <v>201</v>
      </c>
      <c r="E206" s="36">
        <f>+K205-L186</f>
        <v>741464140.81861091</v>
      </c>
      <c r="F206" s="31">
        <f>+J206/10</f>
        <v>7414641.4081861097</v>
      </c>
      <c r="G206" s="51">
        <f t="shared" si="69"/>
        <v>14</v>
      </c>
      <c r="H206" s="32">
        <f t="shared" si="70"/>
        <v>5560981.0561395828</v>
      </c>
      <c r="I206" s="52">
        <f t="shared" si="71"/>
        <v>37073207.040930547</v>
      </c>
      <c r="J206" s="32">
        <f>10%*E206</f>
        <v>74146414.081861094</v>
      </c>
      <c r="K206" s="33">
        <f t="shared" si="68"/>
        <v>815610554.90047204</v>
      </c>
      <c r="L206" s="83">
        <f>+SUM(J206:J225)*50%</f>
        <v>2123367914.4826722</v>
      </c>
    </row>
    <row r="207" spans="1:12" ht="15" customHeight="1" x14ac:dyDescent="0.25">
      <c r="A207" s="86"/>
      <c r="B207" s="74"/>
      <c r="C207" s="63"/>
      <c r="D207" s="29">
        <f t="shared" si="55"/>
        <v>202</v>
      </c>
      <c r="E207" s="36">
        <f>+K206</f>
        <v>815610554.90047204</v>
      </c>
      <c r="F207" s="31">
        <f t="shared" si="64"/>
        <v>8156105.5490047215</v>
      </c>
      <c r="G207" s="51">
        <f t="shared" si="69"/>
        <v>14</v>
      </c>
      <c r="H207" s="32">
        <f t="shared" si="70"/>
        <v>6117079.1617535409</v>
      </c>
      <c r="I207" s="52">
        <f t="shared" si="71"/>
        <v>40780527.745023608</v>
      </c>
      <c r="J207" s="32">
        <f t="shared" ref="J207:J222" si="74">10%*E207</f>
        <v>81561055.490047216</v>
      </c>
      <c r="K207" s="33">
        <f t="shared" si="68"/>
        <v>897171610.39051926</v>
      </c>
      <c r="L207" s="84"/>
    </row>
    <row r="208" spans="1:12" ht="15" customHeight="1" x14ac:dyDescent="0.25">
      <c r="A208" s="86"/>
      <c r="B208" s="74"/>
      <c r="C208" s="63"/>
      <c r="D208" s="29">
        <f t="shared" si="55"/>
        <v>203</v>
      </c>
      <c r="E208" s="36">
        <f t="shared" ref="E208:E225" si="75">+K207</f>
        <v>897171610.39051926</v>
      </c>
      <c r="F208" s="31">
        <f t="shared" si="64"/>
        <v>8971716.1039051935</v>
      </c>
      <c r="G208" s="51">
        <f t="shared" si="69"/>
        <v>14</v>
      </c>
      <c r="H208" s="32">
        <f t="shared" si="70"/>
        <v>6728787.0779288951</v>
      </c>
      <c r="I208" s="52">
        <f t="shared" si="71"/>
        <v>44858580.519525968</v>
      </c>
      <c r="J208" s="32">
        <f t="shared" si="74"/>
        <v>89717161.039051935</v>
      </c>
      <c r="K208" s="33">
        <f t="shared" si="68"/>
        <v>986888771.42957115</v>
      </c>
      <c r="L208" s="84"/>
    </row>
    <row r="209" spans="1:12" ht="15" customHeight="1" x14ac:dyDescent="0.25">
      <c r="A209" s="86"/>
      <c r="B209" s="74"/>
      <c r="C209" s="63"/>
      <c r="D209" s="29">
        <f t="shared" si="55"/>
        <v>204</v>
      </c>
      <c r="E209" s="36">
        <f t="shared" si="75"/>
        <v>986888771.42957115</v>
      </c>
      <c r="F209" s="31">
        <f t="shared" si="64"/>
        <v>9868887.7142957114</v>
      </c>
      <c r="G209" s="51">
        <f t="shared" si="69"/>
        <v>14</v>
      </c>
      <c r="H209" s="32">
        <f t="shared" si="70"/>
        <v>7401665.7857217835</v>
      </c>
      <c r="I209" s="52">
        <f t="shared" si="71"/>
        <v>49344438.571478561</v>
      </c>
      <c r="J209" s="32">
        <f t="shared" si="74"/>
        <v>98688877.142957121</v>
      </c>
      <c r="K209" s="33">
        <f t="shared" si="68"/>
        <v>1085577648.5725284</v>
      </c>
      <c r="L209" s="84"/>
    </row>
    <row r="210" spans="1:12" ht="15" customHeight="1" x14ac:dyDescent="0.25">
      <c r="A210" s="86"/>
      <c r="B210" s="74"/>
      <c r="C210" s="63"/>
      <c r="D210" s="29">
        <f t="shared" si="55"/>
        <v>205</v>
      </c>
      <c r="E210" s="36">
        <f t="shared" si="75"/>
        <v>1085577648.5725284</v>
      </c>
      <c r="F210" s="31">
        <f t="shared" si="64"/>
        <v>10855776.485725284</v>
      </c>
      <c r="G210" s="51">
        <f t="shared" si="69"/>
        <v>14</v>
      </c>
      <c r="H210" s="32">
        <f t="shared" si="70"/>
        <v>8141832.3642939627</v>
      </c>
      <c r="I210" s="52">
        <f t="shared" si="71"/>
        <v>54278882.428626418</v>
      </c>
      <c r="J210" s="32">
        <f t="shared" si="74"/>
        <v>108557764.85725284</v>
      </c>
      <c r="K210" s="33">
        <f t="shared" si="68"/>
        <v>1194135413.4297812</v>
      </c>
      <c r="L210" s="84"/>
    </row>
    <row r="211" spans="1:12" ht="15" customHeight="1" x14ac:dyDescent="0.25">
      <c r="A211" s="86"/>
      <c r="B211" s="74"/>
      <c r="C211" s="63">
        <f t="shared" ref="C211" si="76">+C206+1</f>
        <v>42</v>
      </c>
      <c r="D211" s="29">
        <f t="shared" si="55"/>
        <v>206</v>
      </c>
      <c r="E211" s="36">
        <f t="shared" si="75"/>
        <v>1194135413.4297812</v>
      </c>
      <c r="F211" s="31">
        <f t="shared" si="64"/>
        <v>11941354.134297812</v>
      </c>
      <c r="G211" s="51">
        <f t="shared" si="69"/>
        <v>14</v>
      </c>
      <c r="H211" s="32">
        <f t="shared" si="70"/>
        <v>8956015.6007233597</v>
      </c>
      <c r="I211" s="52">
        <f t="shared" si="71"/>
        <v>59706770.67148906</v>
      </c>
      <c r="J211" s="32">
        <f t="shared" si="74"/>
        <v>119413541.34297812</v>
      </c>
      <c r="K211" s="33">
        <f t="shared" si="68"/>
        <v>1313548954.7727594</v>
      </c>
      <c r="L211" s="84"/>
    </row>
    <row r="212" spans="1:12" ht="15" customHeight="1" x14ac:dyDescent="0.25">
      <c r="A212" s="86"/>
      <c r="B212" s="74"/>
      <c r="C212" s="63"/>
      <c r="D212" s="29">
        <f t="shared" si="55"/>
        <v>207</v>
      </c>
      <c r="E212" s="36">
        <f t="shared" si="75"/>
        <v>1313548954.7727594</v>
      </c>
      <c r="F212" s="31">
        <f t="shared" si="64"/>
        <v>13135489.547727596</v>
      </c>
      <c r="G212" s="51">
        <f t="shared" si="69"/>
        <v>14</v>
      </c>
      <c r="H212" s="32">
        <f t="shared" si="70"/>
        <v>9851617.1607956961</v>
      </c>
      <c r="I212" s="52">
        <f t="shared" si="71"/>
        <v>65677447.738637976</v>
      </c>
      <c r="J212" s="32">
        <f t="shared" si="74"/>
        <v>131354895.47727595</v>
      </c>
      <c r="K212" s="33">
        <f t="shared" si="68"/>
        <v>1444903850.2500353</v>
      </c>
      <c r="L212" s="84"/>
    </row>
    <row r="213" spans="1:12" ht="15" customHeight="1" x14ac:dyDescent="0.25">
      <c r="A213" s="86"/>
      <c r="B213" s="74"/>
      <c r="C213" s="63"/>
      <c r="D213" s="29">
        <f t="shared" si="55"/>
        <v>208</v>
      </c>
      <c r="E213" s="36">
        <f t="shared" si="75"/>
        <v>1444903850.2500353</v>
      </c>
      <c r="F213" s="31">
        <f t="shared" si="64"/>
        <v>14449038.502500352</v>
      </c>
      <c r="G213" s="51">
        <f t="shared" si="69"/>
        <v>14</v>
      </c>
      <c r="H213" s="32">
        <f t="shared" si="70"/>
        <v>10836778.876875263</v>
      </c>
      <c r="I213" s="52">
        <f t="shared" si="71"/>
        <v>72245192.512501761</v>
      </c>
      <c r="J213" s="32">
        <f t="shared" si="74"/>
        <v>144490385.02500352</v>
      </c>
      <c r="K213" s="33">
        <f t="shared" si="68"/>
        <v>1589394235.2750387</v>
      </c>
      <c r="L213" s="84"/>
    </row>
    <row r="214" spans="1:12" ht="15" customHeight="1" x14ac:dyDescent="0.25">
      <c r="A214" s="86"/>
      <c r="B214" s="74"/>
      <c r="C214" s="63"/>
      <c r="D214" s="29">
        <f t="shared" si="55"/>
        <v>209</v>
      </c>
      <c r="E214" s="36">
        <f t="shared" si="75"/>
        <v>1589394235.2750387</v>
      </c>
      <c r="F214" s="31">
        <f t="shared" si="64"/>
        <v>15893942.352750387</v>
      </c>
      <c r="G214" s="51">
        <f t="shared" si="69"/>
        <v>14</v>
      </c>
      <c r="H214" s="32">
        <f t="shared" si="70"/>
        <v>11920456.764562789</v>
      </c>
      <c r="I214" s="52">
        <f t="shared" si="71"/>
        <v>79469711.763751939</v>
      </c>
      <c r="J214" s="32">
        <f t="shared" si="74"/>
        <v>158939423.52750388</v>
      </c>
      <c r="K214" s="33">
        <f t="shared" si="68"/>
        <v>1748333658.8025427</v>
      </c>
      <c r="L214" s="84"/>
    </row>
    <row r="215" spans="1:12" ht="15" customHeight="1" x14ac:dyDescent="0.25">
      <c r="A215" s="86"/>
      <c r="B215" s="74"/>
      <c r="C215" s="63"/>
      <c r="D215" s="29">
        <f t="shared" si="55"/>
        <v>210</v>
      </c>
      <c r="E215" s="36">
        <f t="shared" si="75"/>
        <v>1748333658.8025427</v>
      </c>
      <c r="F215" s="31">
        <f t="shared" si="64"/>
        <v>17483336.588025428</v>
      </c>
      <c r="G215" s="51">
        <f t="shared" si="69"/>
        <v>14</v>
      </c>
      <c r="H215" s="32">
        <f t="shared" si="70"/>
        <v>13112502.441019071</v>
      </c>
      <c r="I215" s="52">
        <f t="shared" si="71"/>
        <v>87416682.940127134</v>
      </c>
      <c r="J215" s="32">
        <f t="shared" si="74"/>
        <v>174833365.88025427</v>
      </c>
      <c r="K215" s="33">
        <f t="shared" si="68"/>
        <v>1923167024.682797</v>
      </c>
      <c r="L215" s="84"/>
    </row>
    <row r="216" spans="1:12" ht="15" customHeight="1" x14ac:dyDescent="0.25">
      <c r="A216" s="86"/>
      <c r="B216" s="74"/>
      <c r="C216" s="63">
        <f>+C211+1</f>
        <v>43</v>
      </c>
      <c r="D216" s="29">
        <f t="shared" si="55"/>
        <v>211</v>
      </c>
      <c r="E216" s="36">
        <f t="shared" si="75"/>
        <v>1923167024.682797</v>
      </c>
      <c r="F216" s="31">
        <f t="shared" si="64"/>
        <v>19231670.246827971</v>
      </c>
      <c r="G216" s="51">
        <f t="shared" si="69"/>
        <v>14</v>
      </c>
      <c r="H216" s="32">
        <f t="shared" si="70"/>
        <v>14423752.685120977</v>
      </c>
      <c r="I216" s="52">
        <f t="shared" si="71"/>
        <v>96158351.23413986</v>
      </c>
      <c r="J216" s="32">
        <f t="shared" si="74"/>
        <v>192316702.46827972</v>
      </c>
      <c r="K216" s="33">
        <f t="shared" si="68"/>
        <v>2115483727.1510768</v>
      </c>
      <c r="L216" s="84"/>
    </row>
    <row r="217" spans="1:12" ht="15" customHeight="1" x14ac:dyDescent="0.25">
      <c r="A217" s="86"/>
      <c r="B217" s="74"/>
      <c r="C217" s="63"/>
      <c r="D217" s="29">
        <f t="shared" si="55"/>
        <v>212</v>
      </c>
      <c r="E217" s="36">
        <f t="shared" si="75"/>
        <v>2115483727.1510768</v>
      </c>
      <c r="F217" s="31">
        <f t="shared" si="64"/>
        <v>21154837.271510769</v>
      </c>
      <c r="G217" s="51">
        <f t="shared" si="69"/>
        <v>14</v>
      </c>
      <c r="H217" s="32">
        <f t="shared" si="70"/>
        <v>15866127.953633077</v>
      </c>
      <c r="I217" s="52">
        <f t="shared" si="71"/>
        <v>105774186.35755384</v>
      </c>
      <c r="J217" s="32">
        <f t="shared" si="74"/>
        <v>211548372.71510768</v>
      </c>
      <c r="K217" s="33">
        <f t="shared" si="68"/>
        <v>2327032099.8661842</v>
      </c>
      <c r="L217" s="84"/>
    </row>
    <row r="218" spans="1:12" ht="15" customHeight="1" x14ac:dyDescent="0.25">
      <c r="A218" s="86"/>
      <c r="B218" s="74"/>
      <c r="C218" s="63"/>
      <c r="D218" s="29">
        <f t="shared" si="55"/>
        <v>213</v>
      </c>
      <c r="E218" s="36">
        <f t="shared" si="75"/>
        <v>2327032099.8661842</v>
      </c>
      <c r="F218" s="31">
        <f t="shared" si="64"/>
        <v>23270320.998661842</v>
      </c>
      <c r="G218" s="51">
        <f t="shared" si="69"/>
        <v>14</v>
      </c>
      <c r="H218" s="32">
        <f t="shared" si="70"/>
        <v>17452740.748996381</v>
      </c>
      <c r="I218" s="52">
        <f t="shared" si="71"/>
        <v>116351604.99330921</v>
      </c>
      <c r="J218" s="32">
        <f t="shared" si="74"/>
        <v>232703209.98661843</v>
      </c>
      <c r="K218" s="33">
        <f t="shared" si="68"/>
        <v>2559735309.8528028</v>
      </c>
      <c r="L218" s="84"/>
    </row>
    <row r="219" spans="1:12" ht="15" customHeight="1" x14ac:dyDescent="0.25">
      <c r="A219" s="86"/>
      <c r="B219" s="74"/>
      <c r="C219" s="63"/>
      <c r="D219" s="29">
        <f t="shared" ref="D219:D245" si="77">+D218+1</f>
        <v>214</v>
      </c>
      <c r="E219" s="36">
        <f t="shared" si="75"/>
        <v>2559735309.8528028</v>
      </c>
      <c r="F219" s="31">
        <f t="shared" si="64"/>
        <v>25597353.098528028</v>
      </c>
      <c r="G219" s="51">
        <f t="shared" si="69"/>
        <v>14</v>
      </c>
      <c r="H219" s="32">
        <f t="shared" si="70"/>
        <v>19198014.823896021</v>
      </c>
      <c r="I219" s="52">
        <f t="shared" si="71"/>
        <v>127986765.49264014</v>
      </c>
      <c r="J219" s="32">
        <f t="shared" si="74"/>
        <v>255973530.98528028</v>
      </c>
      <c r="K219" s="33">
        <f t="shared" si="68"/>
        <v>2815708840.8380833</v>
      </c>
      <c r="L219" s="84"/>
    </row>
    <row r="220" spans="1:12" ht="15" customHeight="1" x14ac:dyDescent="0.25">
      <c r="A220" s="86"/>
      <c r="B220" s="74"/>
      <c r="C220" s="63"/>
      <c r="D220" s="29">
        <f t="shared" si="77"/>
        <v>215</v>
      </c>
      <c r="E220" s="36">
        <f t="shared" si="75"/>
        <v>2815708840.8380833</v>
      </c>
      <c r="F220" s="31">
        <f t="shared" si="64"/>
        <v>28157088.408380836</v>
      </c>
      <c r="G220" s="51">
        <f t="shared" si="69"/>
        <v>14</v>
      </c>
      <c r="H220" s="32">
        <f t="shared" si="70"/>
        <v>21117816.306285627</v>
      </c>
      <c r="I220" s="52">
        <f t="shared" si="71"/>
        <v>140785442.04190418</v>
      </c>
      <c r="J220" s="32">
        <f t="shared" si="74"/>
        <v>281570884.08380836</v>
      </c>
      <c r="K220" s="33">
        <f t="shared" si="68"/>
        <v>3097279724.9218917</v>
      </c>
      <c r="L220" s="84"/>
    </row>
    <row r="221" spans="1:12" ht="15" customHeight="1" x14ac:dyDescent="0.25">
      <c r="A221" s="86"/>
      <c r="B221" s="74"/>
      <c r="C221" s="63">
        <f t="shared" ref="C221" si="78">+C216+1</f>
        <v>44</v>
      </c>
      <c r="D221" s="29">
        <f t="shared" si="77"/>
        <v>216</v>
      </c>
      <c r="E221" s="36">
        <f t="shared" si="75"/>
        <v>3097279724.9218917</v>
      </c>
      <c r="F221" s="31">
        <f t="shared" si="64"/>
        <v>30972797.249218918</v>
      </c>
      <c r="G221" s="51">
        <f t="shared" si="69"/>
        <v>14</v>
      </c>
      <c r="H221" s="32">
        <f t="shared" si="70"/>
        <v>23229597.936914191</v>
      </c>
      <c r="I221" s="52">
        <f t="shared" si="71"/>
        <v>154863986.24609458</v>
      </c>
      <c r="J221" s="32">
        <f t="shared" si="74"/>
        <v>309727972.49218917</v>
      </c>
      <c r="K221" s="33">
        <f t="shared" si="68"/>
        <v>3407007697.4140806</v>
      </c>
      <c r="L221" s="84"/>
    </row>
    <row r="222" spans="1:12" ht="15" customHeight="1" x14ac:dyDescent="0.25">
      <c r="A222" s="86"/>
      <c r="B222" s="74"/>
      <c r="C222" s="63"/>
      <c r="D222" s="29">
        <f t="shared" si="77"/>
        <v>217</v>
      </c>
      <c r="E222" s="36">
        <f t="shared" si="75"/>
        <v>3407007697.4140806</v>
      </c>
      <c r="F222" s="31">
        <f>+J222/10</f>
        <v>34070076.974140808</v>
      </c>
      <c r="G222" s="51">
        <f t="shared" si="69"/>
        <v>14</v>
      </c>
      <c r="H222" s="32">
        <f t="shared" si="70"/>
        <v>25552557.730605606</v>
      </c>
      <c r="I222" s="52">
        <f t="shared" si="71"/>
        <v>170350384.87070405</v>
      </c>
      <c r="J222" s="32">
        <f t="shared" si="74"/>
        <v>340700769.74140811</v>
      </c>
      <c r="K222" s="33">
        <f t="shared" si="68"/>
        <v>3747708467.155489</v>
      </c>
      <c r="L222" s="84"/>
    </row>
    <row r="223" spans="1:12" ht="15" customHeight="1" x14ac:dyDescent="0.25">
      <c r="A223" s="86"/>
      <c r="B223" s="74"/>
      <c r="C223" s="63"/>
      <c r="D223" s="29">
        <f t="shared" si="77"/>
        <v>218</v>
      </c>
      <c r="E223" s="36">
        <f t="shared" si="75"/>
        <v>3747708467.155489</v>
      </c>
      <c r="F223" s="31">
        <f t="shared" si="64"/>
        <v>37477084.671554893</v>
      </c>
      <c r="G223" s="51">
        <f t="shared" si="69"/>
        <v>14</v>
      </c>
      <c r="H223" s="32">
        <f t="shared" si="70"/>
        <v>28107813.50366617</v>
      </c>
      <c r="I223" s="52">
        <f t="shared" si="71"/>
        <v>187385423.35777447</v>
      </c>
      <c r="J223" s="32">
        <f>10%*E223</f>
        <v>374770846.71554893</v>
      </c>
      <c r="K223" s="33">
        <f t="shared" si="68"/>
        <v>4122479313.871038</v>
      </c>
      <c r="L223" s="84"/>
    </row>
    <row r="224" spans="1:12" ht="15" customHeight="1" x14ac:dyDescent="0.25">
      <c r="A224" s="86"/>
      <c r="B224" s="74"/>
      <c r="C224" s="63"/>
      <c r="D224" s="29">
        <f t="shared" si="77"/>
        <v>219</v>
      </c>
      <c r="E224" s="36">
        <f t="shared" si="75"/>
        <v>4122479313.871038</v>
      </c>
      <c r="F224" s="31">
        <f t="shared" si="64"/>
        <v>41224793.13871038</v>
      </c>
      <c r="G224" s="51">
        <f t="shared" si="69"/>
        <v>14</v>
      </c>
      <c r="H224" s="32">
        <f t="shared" si="70"/>
        <v>30918594.854032785</v>
      </c>
      <c r="I224" s="52">
        <f t="shared" si="71"/>
        <v>206123965.6935519</v>
      </c>
      <c r="J224" s="32">
        <f t="shared" ref="J224:J225" si="79">10%*E224</f>
        <v>412247931.3871038</v>
      </c>
      <c r="K224" s="33">
        <f t="shared" si="68"/>
        <v>4534727245.2581415</v>
      </c>
      <c r="L224" s="84"/>
    </row>
    <row r="225" spans="1:12" ht="15" customHeight="1" x14ac:dyDescent="0.25">
      <c r="A225" s="86"/>
      <c r="B225" s="74"/>
      <c r="C225" s="63"/>
      <c r="D225" s="29">
        <f t="shared" si="77"/>
        <v>220</v>
      </c>
      <c r="E225" s="36">
        <f t="shared" si="75"/>
        <v>4534727245.2581415</v>
      </c>
      <c r="F225" s="31">
        <f t="shared" si="64"/>
        <v>45347272.452581421</v>
      </c>
      <c r="G225" s="51">
        <f t="shared" si="69"/>
        <v>14</v>
      </c>
      <c r="H225" s="32">
        <f t="shared" si="70"/>
        <v>34010454.339436069</v>
      </c>
      <c r="I225" s="52">
        <f t="shared" si="71"/>
        <v>226736362.26290709</v>
      </c>
      <c r="J225" s="32">
        <f t="shared" si="79"/>
        <v>453472724.52581418</v>
      </c>
      <c r="K225" s="33">
        <f t="shared" si="68"/>
        <v>4988199969.7839556</v>
      </c>
      <c r="L225" s="85"/>
    </row>
    <row r="226" spans="1:12" ht="15" customHeight="1" x14ac:dyDescent="0.25">
      <c r="A226" s="86"/>
      <c r="B226" s="74">
        <f>+B206+1</f>
        <v>12</v>
      </c>
      <c r="C226" s="63">
        <f>+C221+1</f>
        <v>45</v>
      </c>
      <c r="D226" s="29">
        <f t="shared" si="77"/>
        <v>221</v>
      </c>
      <c r="E226" s="36">
        <f>+K225-L206</f>
        <v>2864832055.3012834</v>
      </c>
      <c r="F226" s="31">
        <f>+J226/10</f>
        <v>28648320.553012837</v>
      </c>
      <c r="G226" s="51">
        <f t="shared" si="69"/>
        <v>14</v>
      </c>
      <c r="H226" s="32">
        <f t="shared" si="70"/>
        <v>21486240.414759628</v>
      </c>
      <c r="I226" s="52">
        <f t="shared" si="71"/>
        <v>143241602.76506418</v>
      </c>
      <c r="J226" s="32">
        <f>10%*E226</f>
        <v>286483205.53012836</v>
      </c>
      <c r="K226" s="33">
        <f t="shared" si="68"/>
        <v>3151315260.8314118</v>
      </c>
      <c r="L226" s="83">
        <f>+SUM(J226:J245)*50%</f>
        <v>8204162725.7822304</v>
      </c>
    </row>
    <row r="227" spans="1:12" ht="15" customHeight="1" x14ac:dyDescent="0.25">
      <c r="A227" s="86"/>
      <c r="B227" s="74"/>
      <c r="C227" s="63"/>
      <c r="D227" s="29">
        <f t="shared" si="77"/>
        <v>222</v>
      </c>
      <c r="E227" s="36">
        <f>+K226</f>
        <v>3151315260.8314118</v>
      </c>
      <c r="F227" s="31">
        <f t="shared" si="64"/>
        <v>31513152.608314119</v>
      </c>
      <c r="G227" s="51">
        <f t="shared" si="69"/>
        <v>14</v>
      </c>
      <c r="H227" s="32">
        <f t="shared" si="70"/>
        <v>23634864.456235588</v>
      </c>
      <c r="I227" s="52">
        <f t="shared" si="71"/>
        <v>157565763.0415706</v>
      </c>
      <c r="J227" s="32">
        <f t="shared" ref="J227:J242" si="80">10%*E227</f>
        <v>315131526.08314121</v>
      </c>
      <c r="K227" s="33">
        <f t="shared" si="68"/>
        <v>3466446786.9145532</v>
      </c>
      <c r="L227" s="84"/>
    </row>
    <row r="228" spans="1:12" ht="15" customHeight="1" x14ac:dyDescent="0.25">
      <c r="A228" s="86"/>
      <c r="B228" s="74"/>
      <c r="C228" s="63"/>
      <c r="D228" s="29">
        <f t="shared" si="77"/>
        <v>223</v>
      </c>
      <c r="E228" s="36">
        <f t="shared" ref="E228:E245" si="81">+K227</f>
        <v>3466446786.9145532</v>
      </c>
      <c r="F228" s="31">
        <f t="shared" si="64"/>
        <v>34664467.869145535</v>
      </c>
      <c r="G228" s="51">
        <f t="shared" si="69"/>
        <v>14</v>
      </c>
      <c r="H228" s="32">
        <f t="shared" si="70"/>
        <v>25998350.901859149</v>
      </c>
      <c r="I228" s="52">
        <f t="shared" si="71"/>
        <v>173322339.34572768</v>
      </c>
      <c r="J228" s="32">
        <f t="shared" si="80"/>
        <v>346644678.69145536</v>
      </c>
      <c r="K228" s="33">
        <f t="shared" si="68"/>
        <v>3813091465.6060085</v>
      </c>
      <c r="L228" s="84"/>
    </row>
    <row r="229" spans="1:12" ht="15" customHeight="1" x14ac:dyDescent="0.25">
      <c r="A229" s="86"/>
      <c r="B229" s="74"/>
      <c r="C229" s="63"/>
      <c r="D229" s="29">
        <f t="shared" si="77"/>
        <v>224</v>
      </c>
      <c r="E229" s="36">
        <f t="shared" si="81"/>
        <v>3813091465.6060085</v>
      </c>
      <c r="F229" s="31">
        <f t="shared" si="64"/>
        <v>38130914.656060085</v>
      </c>
      <c r="G229" s="51">
        <f t="shared" si="69"/>
        <v>14</v>
      </c>
      <c r="H229" s="32">
        <f t="shared" si="70"/>
        <v>28598185.992045064</v>
      </c>
      <c r="I229" s="52">
        <f t="shared" si="71"/>
        <v>190654573.28030044</v>
      </c>
      <c r="J229" s="32">
        <f t="shared" si="80"/>
        <v>381309146.56060088</v>
      </c>
      <c r="K229" s="33">
        <f t="shared" si="68"/>
        <v>4194400612.1666093</v>
      </c>
      <c r="L229" s="84"/>
    </row>
    <row r="230" spans="1:12" ht="15" customHeight="1" x14ac:dyDescent="0.25">
      <c r="A230" s="86"/>
      <c r="B230" s="74"/>
      <c r="C230" s="63"/>
      <c r="D230" s="29">
        <f t="shared" si="77"/>
        <v>225</v>
      </c>
      <c r="E230" s="36">
        <f t="shared" si="81"/>
        <v>4194400612.1666093</v>
      </c>
      <c r="F230" s="31">
        <f t="shared" si="64"/>
        <v>41944006.121666096</v>
      </c>
      <c r="G230" s="51">
        <f t="shared" si="69"/>
        <v>14</v>
      </c>
      <c r="H230" s="32">
        <f t="shared" si="70"/>
        <v>31458004.59124957</v>
      </c>
      <c r="I230" s="52">
        <f t="shared" si="71"/>
        <v>209720030.60833049</v>
      </c>
      <c r="J230" s="32">
        <f t="shared" si="80"/>
        <v>419440061.21666098</v>
      </c>
      <c r="K230" s="33">
        <f t="shared" si="68"/>
        <v>4613840673.3832703</v>
      </c>
      <c r="L230" s="84"/>
    </row>
    <row r="231" spans="1:12" ht="15" customHeight="1" x14ac:dyDescent="0.25">
      <c r="A231" s="86"/>
      <c r="B231" s="74"/>
      <c r="C231" s="63">
        <f t="shared" ref="C231" si="82">+C226+1</f>
        <v>46</v>
      </c>
      <c r="D231" s="29">
        <f t="shared" si="77"/>
        <v>226</v>
      </c>
      <c r="E231" s="36">
        <f t="shared" si="81"/>
        <v>4613840673.3832703</v>
      </c>
      <c r="F231" s="31">
        <f t="shared" si="64"/>
        <v>46138406.733832702</v>
      </c>
      <c r="G231" s="51">
        <f t="shared" si="69"/>
        <v>14</v>
      </c>
      <c r="H231" s="32">
        <f t="shared" si="70"/>
        <v>34603805.050374523</v>
      </c>
      <c r="I231" s="52">
        <f t="shared" si="71"/>
        <v>230692033.66916353</v>
      </c>
      <c r="J231" s="32">
        <f t="shared" si="80"/>
        <v>461384067.33832705</v>
      </c>
      <c r="K231" s="33">
        <f t="shared" si="68"/>
        <v>5075224740.7215977</v>
      </c>
      <c r="L231" s="84"/>
    </row>
    <row r="232" spans="1:12" ht="15" customHeight="1" x14ac:dyDescent="0.25">
      <c r="A232" s="86"/>
      <c r="B232" s="74"/>
      <c r="C232" s="63"/>
      <c r="D232" s="29">
        <f t="shared" si="77"/>
        <v>227</v>
      </c>
      <c r="E232" s="36">
        <f t="shared" si="81"/>
        <v>5075224740.7215977</v>
      </c>
      <c r="F232" s="31">
        <f t="shared" si="64"/>
        <v>50752247.407215975</v>
      </c>
      <c r="G232" s="51">
        <f t="shared" si="69"/>
        <v>14</v>
      </c>
      <c r="H232" s="32">
        <f t="shared" si="70"/>
        <v>38064185.55541198</v>
      </c>
      <c r="I232" s="52">
        <f t="shared" si="71"/>
        <v>253761237.03607988</v>
      </c>
      <c r="J232" s="32">
        <f t="shared" si="80"/>
        <v>507522474.07215977</v>
      </c>
      <c r="K232" s="33">
        <f t="shared" ref="K232:K245" si="83">+J232+E232</f>
        <v>5582747214.7937574</v>
      </c>
      <c r="L232" s="84"/>
    </row>
    <row r="233" spans="1:12" ht="15" customHeight="1" x14ac:dyDescent="0.25">
      <c r="A233" s="86"/>
      <c r="B233" s="74"/>
      <c r="C233" s="63"/>
      <c r="D233" s="29">
        <f t="shared" si="77"/>
        <v>228</v>
      </c>
      <c r="E233" s="36">
        <f t="shared" si="81"/>
        <v>5582747214.7937574</v>
      </c>
      <c r="F233" s="31">
        <f t="shared" si="64"/>
        <v>55827472.147937573</v>
      </c>
      <c r="G233" s="51">
        <f t="shared" si="69"/>
        <v>14</v>
      </c>
      <c r="H233" s="32">
        <f t="shared" si="70"/>
        <v>41870604.110953182</v>
      </c>
      <c r="I233" s="52">
        <f t="shared" si="71"/>
        <v>279137360.73968786</v>
      </c>
      <c r="J233" s="32">
        <f t="shared" si="80"/>
        <v>558274721.47937572</v>
      </c>
      <c r="K233" s="33">
        <f t="shared" si="83"/>
        <v>6141021936.2731333</v>
      </c>
      <c r="L233" s="84"/>
    </row>
    <row r="234" spans="1:12" ht="15" customHeight="1" x14ac:dyDescent="0.25">
      <c r="A234" s="86"/>
      <c r="B234" s="74"/>
      <c r="C234" s="63"/>
      <c r="D234" s="29">
        <f t="shared" si="77"/>
        <v>229</v>
      </c>
      <c r="E234" s="36">
        <f t="shared" si="81"/>
        <v>6141021936.2731333</v>
      </c>
      <c r="F234" s="31">
        <f t="shared" si="64"/>
        <v>61410219.362731338</v>
      </c>
      <c r="G234" s="51">
        <f t="shared" si="69"/>
        <v>14</v>
      </c>
      <c r="H234" s="32">
        <f t="shared" si="70"/>
        <v>46057664.522048503</v>
      </c>
      <c r="I234" s="52">
        <f t="shared" si="71"/>
        <v>307051096.81365669</v>
      </c>
      <c r="J234" s="32">
        <f t="shared" si="80"/>
        <v>614102193.62731338</v>
      </c>
      <c r="K234" s="33">
        <f t="shared" si="83"/>
        <v>6755124129.9004469</v>
      </c>
      <c r="L234" s="84"/>
    </row>
    <row r="235" spans="1:12" ht="15" customHeight="1" x14ac:dyDescent="0.25">
      <c r="A235" s="86"/>
      <c r="B235" s="74"/>
      <c r="C235" s="63"/>
      <c r="D235" s="29">
        <f t="shared" si="77"/>
        <v>230</v>
      </c>
      <c r="E235" s="36">
        <f t="shared" si="81"/>
        <v>6755124129.9004469</v>
      </c>
      <c r="F235" s="31">
        <f t="shared" si="64"/>
        <v>67551241.299004465</v>
      </c>
      <c r="G235" s="51">
        <f t="shared" si="69"/>
        <v>14</v>
      </c>
      <c r="H235" s="32">
        <f t="shared" si="70"/>
        <v>50663430.974253349</v>
      </c>
      <c r="I235" s="52">
        <f t="shared" si="71"/>
        <v>337756206.49502236</v>
      </c>
      <c r="J235" s="32">
        <f t="shared" si="80"/>
        <v>675512412.99004471</v>
      </c>
      <c r="K235" s="33">
        <f t="shared" si="83"/>
        <v>7430636542.8904915</v>
      </c>
      <c r="L235" s="84"/>
    </row>
    <row r="236" spans="1:12" ht="15" customHeight="1" x14ac:dyDescent="0.25">
      <c r="A236" s="86"/>
      <c r="B236" s="74"/>
      <c r="C236" s="63">
        <f>+C231+1</f>
        <v>47</v>
      </c>
      <c r="D236" s="29">
        <f t="shared" si="77"/>
        <v>231</v>
      </c>
      <c r="E236" s="36">
        <f t="shared" si="81"/>
        <v>7430636542.8904915</v>
      </c>
      <c r="F236" s="31">
        <f t="shared" si="64"/>
        <v>74306365.428904921</v>
      </c>
      <c r="G236" s="51">
        <f t="shared" si="69"/>
        <v>14</v>
      </c>
      <c r="H236" s="32">
        <f t="shared" si="70"/>
        <v>55729774.071678691</v>
      </c>
      <c r="I236" s="52">
        <f t="shared" si="71"/>
        <v>371531827.14452457</v>
      </c>
      <c r="J236" s="32">
        <f t="shared" si="80"/>
        <v>743063654.28904915</v>
      </c>
      <c r="K236" s="33">
        <f t="shared" si="83"/>
        <v>8173700197.1795406</v>
      </c>
      <c r="L236" s="84"/>
    </row>
    <row r="237" spans="1:12" ht="15" customHeight="1" x14ac:dyDescent="0.25">
      <c r="A237" s="86"/>
      <c r="B237" s="74"/>
      <c r="C237" s="63"/>
      <c r="D237" s="29">
        <f t="shared" si="77"/>
        <v>232</v>
      </c>
      <c r="E237" s="36">
        <f t="shared" si="81"/>
        <v>8173700197.1795406</v>
      </c>
      <c r="F237" s="31">
        <f t="shared" si="64"/>
        <v>81737001.97179541</v>
      </c>
      <c r="G237" s="51">
        <f t="shared" si="69"/>
        <v>14</v>
      </c>
      <c r="H237" s="32">
        <f t="shared" si="70"/>
        <v>61302751.478846557</v>
      </c>
      <c r="I237" s="52">
        <f t="shared" si="71"/>
        <v>408685009.85897708</v>
      </c>
      <c r="J237" s="32">
        <f t="shared" si="80"/>
        <v>817370019.71795416</v>
      </c>
      <c r="K237" s="33">
        <f t="shared" si="83"/>
        <v>8991070216.8974953</v>
      </c>
      <c r="L237" s="84"/>
    </row>
    <row r="238" spans="1:12" ht="15" customHeight="1" x14ac:dyDescent="0.25">
      <c r="A238" s="86"/>
      <c r="B238" s="74"/>
      <c r="C238" s="63"/>
      <c r="D238" s="29">
        <f t="shared" si="77"/>
        <v>233</v>
      </c>
      <c r="E238" s="36">
        <f t="shared" si="81"/>
        <v>8991070216.8974953</v>
      </c>
      <c r="F238" s="31">
        <f t="shared" si="64"/>
        <v>89910702.168974966</v>
      </c>
      <c r="G238" s="51">
        <f t="shared" si="69"/>
        <v>14</v>
      </c>
      <c r="H238" s="32">
        <f t="shared" si="70"/>
        <v>67433026.626731217</v>
      </c>
      <c r="I238" s="52">
        <f t="shared" si="71"/>
        <v>449553510.8448748</v>
      </c>
      <c r="J238" s="32">
        <f t="shared" si="80"/>
        <v>899107021.6897496</v>
      </c>
      <c r="K238" s="33">
        <f t="shared" si="83"/>
        <v>9890177238.587244</v>
      </c>
      <c r="L238" s="84"/>
    </row>
    <row r="239" spans="1:12" ht="15" customHeight="1" x14ac:dyDescent="0.25">
      <c r="A239" s="86"/>
      <c r="B239" s="74"/>
      <c r="C239" s="63"/>
      <c r="D239" s="29">
        <f t="shared" si="77"/>
        <v>234</v>
      </c>
      <c r="E239" s="36">
        <f t="shared" si="81"/>
        <v>9890177238.587244</v>
      </c>
      <c r="F239" s="31">
        <f t="shared" si="64"/>
        <v>98901772.385872453</v>
      </c>
      <c r="G239" s="51">
        <f t="shared" si="69"/>
        <v>14</v>
      </c>
      <c r="H239" s="32">
        <f t="shared" si="70"/>
        <v>74176329.289404333</v>
      </c>
      <c r="I239" s="52">
        <f t="shared" si="71"/>
        <v>494508861.92936224</v>
      </c>
      <c r="J239" s="32">
        <f t="shared" si="80"/>
        <v>989017723.85872447</v>
      </c>
      <c r="K239" s="33">
        <f t="shared" si="83"/>
        <v>10879194962.445969</v>
      </c>
      <c r="L239" s="84"/>
    </row>
    <row r="240" spans="1:12" ht="15" customHeight="1" x14ac:dyDescent="0.25">
      <c r="A240" s="86"/>
      <c r="B240" s="74"/>
      <c r="C240" s="63"/>
      <c r="D240" s="29">
        <f t="shared" si="77"/>
        <v>235</v>
      </c>
      <c r="E240" s="36">
        <f t="shared" si="81"/>
        <v>10879194962.445969</v>
      </c>
      <c r="F240" s="31">
        <f t="shared" si="64"/>
        <v>108791949.6244597</v>
      </c>
      <c r="G240" s="51">
        <f t="shared" si="69"/>
        <v>14</v>
      </c>
      <c r="H240" s="32">
        <f t="shared" si="70"/>
        <v>81593962.218344778</v>
      </c>
      <c r="I240" s="52">
        <f t="shared" si="71"/>
        <v>543959748.12229848</v>
      </c>
      <c r="J240" s="32">
        <f t="shared" si="80"/>
        <v>1087919496.244597</v>
      </c>
      <c r="K240" s="33">
        <f t="shared" si="83"/>
        <v>11967114458.690565</v>
      </c>
      <c r="L240" s="84"/>
    </row>
    <row r="241" spans="1:12" ht="15" customHeight="1" x14ac:dyDescent="0.25">
      <c r="A241" s="86"/>
      <c r="B241" s="74"/>
      <c r="C241" s="63">
        <f t="shared" ref="C241" si="84">+C236+1</f>
        <v>48</v>
      </c>
      <c r="D241" s="29">
        <f t="shared" si="77"/>
        <v>236</v>
      </c>
      <c r="E241" s="36">
        <f t="shared" si="81"/>
        <v>11967114458.690565</v>
      </c>
      <c r="F241" s="31">
        <f t="shared" si="64"/>
        <v>119671144.58690564</v>
      </c>
      <c r="G241" s="51">
        <f t="shared" si="69"/>
        <v>14</v>
      </c>
      <c r="H241" s="32">
        <f t="shared" si="70"/>
        <v>89753358.440179229</v>
      </c>
      <c r="I241" s="52">
        <f t="shared" si="71"/>
        <v>598355722.93452823</v>
      </c>
      <c r="J241" s="32">
        <f t="shared" si="80"/>
        <v>1196711445.8690565</v>
      </c>
      <c r="K241" s="33">
        <f t="shared" si="83"/>
        <v>13163825904.559622</v>
      </c>
      <c r="L241" s="84"/>
    </row>
    <row r="242" spans="1:12" ht="15" customHeight="1" x14ac:dyDescent="0.25">
      <c r="A242" s="86"/>
      <c r="B242" s="74"/>
      <c r="C242" s="63"/>
      <c r="D242" s="29">
        <f t="shared" si="77"/>
        <v>237</v>
      </c>
      <c r="E242" s="36">
        <f t="shared" si="81"/>
        <v>13163825904.559622</v>
      </c>
      <c r="F242" s="31">
        <f>+J242/10</f>
        <v>131638259.04559621</v>
      </c>
      <c r="G242" s="51">
        <f t="shared" si="69"/>
        <v>14</v>
      </c>
      <c r="H242" s="32">
        <f t="shared" si="70"/>
        <v>98728694.284197152</v>
      </c>
      <c r="I242" s="52">
        <f t="shared" si="71"/>
        <v>658191295.22798109</v>
      </c>
      <c r="J242" s="32">
        <f t="shared" si="80"/>
        <v>1316382590.4559622</v>
      </c>
      <c r="K242" s="33">
        <f t="shared" si="83"/>
        <v>14480208495.015583</v>
      </c>
      <c r="L242" s="84"/>
    </row>
    <row r="243" spans="1:12" ht="15" customHeight="1" x14ac:dyDescent="0.25">
      <c r="A243" s="86"/>
      <c r="B243" s="74"/>
      <c r="C243" s="63"/>
      <c r="D243" s="29">
        <f t="shared" si="77"/>
        <v>238</v>
      </c>
      <c r="E243" s="36">
        <f t="shared" si="81"/>
        <v>14480208495.015583</v>
      </c>
      <c r="F243" s="31">
        <f t="shared" si="64"/>
        <v>144802084.95015582</v>
      </c>
      <c r="G243" s="51">
        <f t="shared" si="69"/>
        <v>14</v>
      </c>
      <c r="H243" s="32">
        <f t="shared" si="70"/>
        <v>108601563.71261686</v>
      </c>
      <c r="I243" s="52">
        <f t="shared" si="71"/>
        <v>724010424.75077915</v>
      </c>
      <c r="J243" s="32">
        <f>10%*E243</f>
        <v>1448020849.5015583</v>
      </c>
      <c r="K243" s="33">
        <f t="shared" si="83"/>
        <v>15928229344.517141</v>
      </c>
      <c r="L243" s="84"/>
    </row>
    <row r="244" spans="1:12" ht="15" customHeight="1" x14ac:dyDescent="0.25">
      <c r="A244" s="86"/>
      <c r="B244" s="74"/>
      <c r="C244" s="63"/>
      <c r="D244" s="29">
        <f t="shared" si="77"/>
        <v>239</v>
      </c>
      <c r="E244" s="36">
        <f t="shared" si="81"/>
        <v>15928229344.517141</v>
      </c>
      <c r="F244" s="31">
        <f t="shared" si="64"/>
        <v>159282293.44517142</v>
      </c>
      <c r="G244" s="51">
        <f t="shared" si="69"/>
        <v>14</v>
      </c>
      <c r="H244" s="32">
        <f t="shared" si="70"/>
        <v>119461720.08387856</v>
      </c>
      <c r="I244" s="52">
        <f t="shared" si="71"/>
        <v>796411467.22585714</v>
      </c>
      <c r="J244" s="32">
        <f t="shared" ref="J244:J245" si="85">10%*E244</f>
        <v>1592822934.4517143</v>
      </c>
      <c r="K244" s="33">
        <f t="shared" si="83"/>
        <v>17521052278.968857</v>
      </c>
      <c r="L244" s="84"/>
    </row>
    <row r="245" spans="1:12" ht="15" customHeight="1" x14ac:dyDescent="0.25">
      <c r="A245" s="86"/>
      <c r="B245" s="74"/>
      <c r="C245" s="63"/>
      <c r="D245" s="29">
        <f t="shared" si="77"/>
        <v>240</v>
      </c>
      <c r="E245" s="36">
        <f t="shared" si="81"/>
        <v>17521052278.968857</v>
      </c>
      <c r="F245" s="31">
        <f t="shared" si="64"/>
        <v>175210522.78968859</v>
      </c>
      <c r="G245" s="51">
        <f t="shared" si="69"/>
        <v>14</v>
      </c>
      <c r="H245" s="32">
        <f t="shared" si="70"/>
        <v>131407892.09226644</v>
      </c>
      <c r="I245" s="52">
        <f t="shared" si="71"/>
        <v>876052613.94844294</v>
      </c>
      <c r="J245" s="32">
        <f t="shared" si="85"/>
        <v>1752105227.8968859</v>
      </c>
      <c r="K245" s="33">
        <f t="shared" si="83"/>
        <v>19273157506.865742</v>
      </c>
      <c r="L245" s="85"/>
    </row>
    <row r="246" spans="1:12" x14ac:dyDescent="0.25">
      <c r="A246" s="86"/>
      <c r="B246" s="41" t="s">
        <v>51</v>
      </c>
      <c r="C246" s="41"/>
      <c r="E246" s="41"/>
      <c r="F246" s="41"/>
      <c r="G246" s="41"/>
      <c r="H246" s="41"/>
      <c r="I246" s="41"/>
      <c r="J246" s="41"/>
      <c r="K246" s="41"/>
      <c r="L246" s="41"/>
    </row>
    <row r="247" spans="1:12" x14ac:dyDescent="0.25">
      <c r="A247" s="86"/>
      <c r="B247" s="41" t="s">
        <v>52</v>
      </c>
      <c r="C247" s="41"/>
      <c r="E247" s="41"/>
      <c r="F247" s="41"/>
      <c r="G247" s="41"/>
      <c r="H247" s="41"/>
      <c r="I247" s="41"/>
      <c r="J247" s="41"/>
      <c r="K247" s="41"/>
      <c r="L247" s="41"/>
    </row>
    <row r="248" spans="1:12" x14ac:dyDescent="0.25">
      <c r="A248" s="86"/>
      <c r="B248" s="60" t="s">
        <v>36</v>
      </c>
      <c r="C248" s="41"/>
      <c r="E248" s="41"/>
      <c r="F248" s="41"/>
      <c r="G248" s="41"/>
      <c r="H248" s="41"/>
      <c r="I248" s="41"/>
      <c r="J248" s="41"/>
      <c r="K248" s="41"/>
      <c r="L248" s="41"/>
    </row>
    <row r="249" spans="1:12" x14ac:dyDescent="0.25">
      <c r="A249" s="86"/>
      <c r="B249" s="60" t="s">
        <v>37</v>
      </c>
      <c r="C249" s="41"/>
      <c r="E249" s="41"/>
      <c r="F249" s="41"/>
      <c r="G249" s="41"/>
      <c r="H249" s="41"/>
      <c r="I249" s="41"/>
      <c r="J249" s="41"/>
      <c r="K249" s="41"/>
      <c r="L249" s="41"/>
    </row>
  </sheetData>
  <sheetProtection algorithmName="SHA-512" hashValue="aFlYTd45zabs8UZx1ziW6AIf4tIE8weOrlkJ1OdVVjdCsdm6mBnxhuL9dcSs5cLuLtd7HEuplS8oVwotKDf5Kw==" saltValue="Z8YMw9IR1geJVXqiu2HB5Q==" spinCount="100000" sheet="1" objects="1" scenarios="1"/>
  <mergeCells count="83">
    <mergeCell ref="N16:P16"/>
    <mergeCell ref="N11:N12"/>
    <mergeCell ref="O11:O12"/>
    <mergeCell ref="B2:L2"/>
    <mergeCell ref="N2:P2"/>
    <mergeCell ref="B3:K3"/>
    <mergeCell ref="N3:N5"/>
    <mergeCell ref="O3:O5"/>
    <mergeCell ref="P3:P5"/>
    <mergeCell ref="A4:A249"/>
    <mergeCell ref="B4:L4"/>
    <mergeCell ref="B6:B25"/>
    <mergeCell ref="C6:C10"/>
    <mergeCell ref="L6:L25"/>
    <mergeCell ref="C11:C15"/>
    <mergeCell ref="B46:B65"/>
    <mergeCell ref="C46:C50"/>
    <mergeCell ref="L46:L65"/>
    <mergeCell ref="C51:C55"/>
    <mergeCell ref="C16:C20"/>
    <mergeCell ref="C21:C25"/>
    <mergeCell ref="B26:B45"/>
    <mergeCell ref="C26:C30"/>
    <mergeCell ref="L26:L45"/>
    <mergeCell ref="C31:C35"/>
    <mergeCell ref="C36:C40"/>
    <mergeCell ref="C41:C45"/>
    <mergeCell ref="C56:C60"/>
    <mergeCell ref="C61:C65"/>
    <mergeCell ref="B66:B85"/>
    <mergeCell ref="C66:C70"/>
    <mergeCell ref="L66:L85"/>
    <mergeCell ref="C71:C75"/>
    <mergeCell ref="C76:C80"/>
    <mergeCell ref="C81:C85"/>
    <mergeCell ref="B86:B105"/>
    <mergeCell ref="C86:C90"/>
    <mergeCell ref="L86:L105"/>
    <mergeCell ref="C91:C95"/>
    <mergeCell ref="C96:C100"/>
    <mergeCell ref="C101:C105"/>
    <mergeCell ref="B106:B125"/>
    <mergeCell ref="C106:C110"/>
    <mergeCell ref="L106:L125"/>
    <mergeCell ref="C111:C115"/>
    <mergeCell ref="C116:C120"/>
    <mergeCell ref="C121:C125"/>
    <mergeCell ref="B126:B145"/>
    <mergeCell ref="C126:C130"/>
    <mergeCell ref="L126:L145"/>
    <mergeCell ref="C131:C135"/>
    <mergeCell ref="C136:C140"/>
    <mergeCell ref="C141:C145"/>
    <mergeCell ref="B146:B165"/>
    <mergeCell ref="C146:C150"/>
    <mergeCell ref="L146:L165"/>
    <mergeCell ref="C151:C155"/>
    <mergeCell ref="C156:C160"/>
    <mergeCell ref="C161:C165"/>
    <mergeCell ref="B166:B185"/>
    <mergeCell ref="C166:C170"/>
    <mergeCell ref="L166:L185"/>
    <mergeCell ref="C171:C175"/>
    <mergeCell ref="C176:C180"/>
    <mergeCell ref="C181:C185"/>
    <mergeCell ref="B186:B205"/>
    <mergeCell ref="C186:C190"/>
    <mergeCell ref="L186:L205"/>
    <mergeCell ref="C191:C195"/>
    <mergeCell ref="C196:C200"/>
    <mergeCell ref="C201:C205"/>
    <mergeCell ref="B206:B225"/>
    <mergeCell ref="C206:C210"/>
    <mergeCell ref="L206:L225"/>
    <mergeCell ref="C211:C215"/>
    <mergeCell ref="C216:C220"/>
    <mergeCell ref="C221:C225"/>
    <mergeCell ref="B226:B245"/>
    <mergeCell ref="C226:C230"/>
    <mergeCell ref="L226:L245"/>
    <mergeCell ref="C231:C235"/>
    <mergeCell ref="C236:C240"/>
    <mergeCell ref="C241:C245"/>
  </mergeCells>
  <hyperlinks>
    <hyperlink ref="B4:L4" r:id="rId1" display="TRADINGEMPEROR - BEST MONEY MANAGEMENT TEMPLATE"/>
    <hyperlink ref="B248" r:id="rId2"/>
    <hyperlink ref="B249" r:id="rId3"/>
  </hyperlinks>
  <pageMargins left="0.7" right="0.7" top="0.75" bottom="0.75" header="0.3" footer="0.3"/>
  <pageSetup orientation="portrait" r:id="rId4"/>
  <ignoredErrors>
    <ignoredError sqref="O8" unlockedFormula="1"/>
  </ignoredErrors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J20" sqref="J20"/>
    </sheetView>
  </sheetViews>
  <sheetFormatPr defaultRowHeight="15" x14ac:dyDescent="0.25"/>
  <cols>
    <col min="2" max="2" width="11.5703125" customWidth="1"/>
    <col min="3" max="3" width="12.7109375" customWidth="1"/>
    <col min="4" max="4" width="12.85546875" customWidth="1"/>
    <col min="5" max="5" width="12" customWidth="1"/>
    <col min="6" max="6" width="23" customWidth="1"/>
  </cols>
  <sheetData>
    <row r="3" spans="2:6" ht="20.25" x14ac:dyDescent="0.3">
      <c r="B3" s="1" t="s">
        <v>0</v>
      </c>
      <c r="C3" s="2"/>
      <c r="D3" s="2"/>
      <c r="E3" s="2"/>
      <c r="F3" s="3"/>
    </row>
    <row r="4" spans="2:6" ht="15.75" x14ac:dyDescent="0.25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</row>
    <row r="5" spans="2:6" ht="15.75" x14ac:dyDescent="0.25">
      <c r="B5" s="4">
        <v>100</v>
      </c>
      <c r="C5" s="4">
        <f t="shared" ref="C5:C12" si="0">B5*5</f>
        <v>500</v>
      </c>
      <c r="D5" s="4">
        <f t="shared" ref="D5:D12" si="1">C5*4</f>
        <v>2000</v>
      </c>
      <c r="E5" s="5">
        <f t="shared" ref="E5:E12" si="2">D5*12</f>
        <v>24000</v>
      </c>
      <c r="F5" s="6" t="s">
        <v>6</v>
      </c>
    </row>
    <row r="6" spans="2:6" ht="15.75" x14ac:dyDescent="0.25">
      <c r="B6" s="5">
        <v>250</v>
      </c>
      <c r="C6" s="4">
        <f t="shared" si="0"/>
        <v>1250</v>
      </c>
      <c r="D6" s="4">
        <f t="shared" si="1"/>
        <v>5000</v>
      </c>
      <c r="E6" s="5">
        <f t="shared" si="2"/>
        <v>60000</v>
      </c>
      <c r="F6" s="7" t="s">
        <v>7</v>
      </c>
    </row>
    <row r="7" spans="2:6" ht="15.75" x14ac:dyDescent="0.25">
      <c r="B7" s="4">
        <v>500</v>
      </c>
      <c r="C7" s="4">
        <f t="shared" si="0"/>
        <v>2500</v>
      </c>
      <c r="D7" s="4">
        <f t="shared" si="1"/>
        <v>10000</v>
      </c>
      <c r="E7" s="5">
        <f t="shared" si="2"/>
        <v>120000</v>
      </c>
      <c r="F7" s="7" t="s">
        <v>8</v>
      </c>
    </row>
    <row r="8" spans="2:6" ht="15.75" x14ac:dyDescent="0.25">
      <c r="B8" s="4">
        <v>650</v>
      </c>
      <c r="C8" s="4">
        <f t="shared" si="0"/>
        <v>3250</v>
      </c>
      <c r="D8" s="4">
        <f t="shared" si="1"/>
        <v>13000</v>
      </c>
      <c r="E8" s="5">
        <f t="shared" si="2"/>
        <v>156000</v>
      </c>
      <c r="F8" s="7" t="s">
        <v>9</v>
      </c>
    </row>
    <row r="9" spans="2:6" ht="15.75" x14ac:dyDescent="0.25">
      <c r="B9" s="4">
        <v>750</v>
      </c>
      <c r="C9" s="4">
        <f t="shared" si="0"/>
        <v>3750</v>
      </c>
      <c r="D9" s="4">
        <f t="shared" si="1"/>
        <v>15000</v>
      </c>
      <c r="E9" s="5">
        <f t="shared" si="2"/>
        <v>180000</v>
      </c>
      <c r="F9" s="7" t="s">
        <v>10</v>
      </c>
    </row>
    <row r="10" spans="2:6" ht="15.75" x14ac:dyDescent="0.25">
      <c r="B10" s="4">
        <v>1000</v>
      </c>
      <c r="C10" s="4">
        <f t="shared" si="0"/>
        <v>5000</v>
      </c>
      <c r="D10" s="4">
        <f t="shared" si="1"/>
        <v>20000</v>
      </c>
      <c r="E10" s="5">
        <f t="shared" si="2"/>
        <v>240000</v>
      </c>
      <c r="F10" s="7" t="s">
        <v>11</v>
      </c>
    </row>
    <row r="11" spans="2:6" ht="15.75" x14ac:dyDescent="0.25">
      <c r="B11" s="4">
        <v>1500</v>
      </c>
      <c r="C11" s="4">
        <f t="shared" si="0"/>
        <v>7500</v>
      </c>
      <c r="D11" s="4">
        <f t="shared" si="1"/>
        <v>30000</v>
      </c>
      <c r="E11" s="5">
        <f t="shared" si="2"/>
        <v>360000</v>
      </c>
      <c r="F11" s="7" t="s">
        <v>12</v>
      </c>
    </row>
    <row r="12" spans="2:6" ht="15.75" x14ac:dyDescent="0.25">
      <c r="B12" s="8">
        <v>2000</v>
      </c>
      <c r="C12" s="8">
        <f t="shared" si="0"/>
        <v>10000</v>
      </c>
      <c r="D12" s="8">
        <f t="shared" si="1"/>
        <v>40000</v>
      </c>
      <c r="E12" s="9">
        <f t="shared" si="2"/>
        <v>480000</v>
      </c>
      <c r="F12" s="10" t="s">
        <v>13</v>
      </c>
    </row>
    <row r="15" spans="2:6" x14ac:dyDescent="0.25">
      <c r="C15" s="69" t="s">
        <v>49</v>
      </c>
      <c r="D15" s="69"/>
      <c r="E15" s="69"/>
    </row>
  </sheetData>
  <mergeCells count="1">
    <mergeCell ref="C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G16" sqref="G16"/>
    </sheetView>
  </sheetViews>
  <sheetFormatPr defaultRowHeight="15" x14ac:dyDescent="0.25"/>
  <cols>
    <col min="3" max="3" width="15.42578125" customWidth="1"/>
    <col min="4" max="4" width="31.85546875" customWidth="1"/>
  </cols>
  <sheetData>
    <row r="3" spans="2:5" ht="21" x14ac:dyDescent="0.35">
      <c r="B3" s="12" t="s">
        <v>14</v>
      </c>
      <c r="C3" s="13"/>
      <c r="D3" s="14"/>
    </row>
    <row r="4" spans="2:5" ht="15.75" x14ac:dyDescent="0.25">
      <c r="B4" s="15" t="s">
        <v>15</v>
      </c>
      <c r="C4" s="16"/>
      <c r="D4" s="17"/>
    </row>
    <row r="5" spans="2:5" x14ac:dyDescent="0.25">
      <c r="B5" s="18" t="s">
        <v>16</v>
      </c>
      <c r="C5" s="16"/>
      <c r="D5" s="17"/>
    </row>
    <row r="6" spans="2:5" x14ac:dyDescent="0.25">
      <c r="B6" s="18" t="s">
        <v>17</v>
      </c>
      <c r="C6" s="16"/>
      <c r="D6" s="17"/>
    </row>
    <row r="7" spans="2:5" x14ac:dyDescent="0.25">
      <c r="B7" s="19" t="s">
        <v>18</v>
      </c>
      <c r="C7" s="20"/>
      <c r="D7" s="21"/>
    </row>
    <row r="8" spans="2:5" x14ac:dyDescent="0.25">
      <c r="B8" s="18" t="s">
        <v>20</v>
      </c>
      <c r="C8" s="16"/>
      <c r="D8" s="17"/>
    </row>
    <row r="11" spans="2:5" x14ac:dyDescent="0.25">
      <c r="C11" s="69" t="s">
        <v>49</v>
      </c>
      <c r="D11" s="69"/>
      <c r="E11" s="69"/>
    </row>
  </sheetData>
  <mergeCells count="1"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CAP MANAGEMENT WEEKLY RETREAT</vt:lpstr>
      <vt:lpstr> CAP MANAGEMENT MONTHLY RETREAT</vt:lpstr>
      <vt:lpstr>Personal Goals</vt:lpstr>
      <vt:lpstr>Tips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2022-05-19T13:32:15Z</dcterms:modified>
</cp:coreProperties>
</file>