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POLYFEM\outputs\Transport_MMS\"/>
    </mc:Choice>
  </mc:AlternateContent>
  <bookViews>
    <workbookView xWindow="0" yWindow="0" windowWidth="25200" windowHeight="11985" tabRatio="737" activeTab="1"/>
  </bookViews>
  <sheets>
    <sheet name="Gauss_2D_quads_iso DFEM Linear" sheetId="1" r:id="rId1"/>
    <sheet name="Gauss_2D_quads_iso - Quadratic" sheetId="2" r:id="rId2"/>
    <sheet name="G2D_quads_Lagrange" sheetId="6" r:id="rId3"/>
    <sheet name="Gauss_2D_quads_iso CFEM lin" sheetId="3" r:id="rId4"/>
    <sheet name="QuadSol_1angle - DFEM lin" sheetId="4" r:id="rId5"/>
    <sheet name="QuadSol_1angle - DFEM qua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K3" i="2"/>
  <c r="K4" i="2" s="1"/>
  <c r="K5" i="2" s="1"/>
  <c r="K6" i="2" s="1"/>
  <c r="K7" i="2" s="1"/>
  <c r="K8" i="2" s="1"/>
  <c r="C9" i="2"/>
  <c r="D9" i="2" s="1"/>
  <c r="C3" i="2"/>
  <c r="D3" i="2" s="1"/>
  <c r="C8" i="6" l="1"/>
  <c r="I8" i="6" s="1"/>
  <c r="H7" i="6"/>
  <c r="G7" i="6"/>
  <c r="D7" i="6"/>
  <c r="H3" i="2"/>
  <c r="G3" i="2"/>
  <c r="H9" i="2"/>
  <c r="G9" i="2"/>
  <c r="C4" i="2"/>
  <c r="D8" i="6" l="1"/>
  <c r="H8" i="6"/>
  <c r="G8" i="6"/>
  <c r="D4" i="2"/>
  <c r="H4" i="2"/>
  <c r="G4" i="2"/>
  <c r="C5" i="2"/>
  <c r="C6" i="2" l="1"/>
  <c r="D5" i="2"/>
  <c r="G5" i="2"/>
  <c r="H5" i="2"/>
  <c r="C7" i="2" l="1"/>
  <c r="D6" i="2"/>
  <c r="G6" i="2"/>
  <c r="H6" i="2"/>
  <c r="C8" i="2" l="1"/>
  <c r="D7" i="2"/>
  <c r="G7" i="2"/>
  <c r="H7" i="2"/>
  <c r="D8" i="2" l="1"/>
  <c r="G8" i="2"/>
  <c r="H8" i="2"/>
</calcChain>
</file>

<file path=xl/sharedStrings.xml><?xml version="1.0" encoding="utf-8"?>
<sst xmlns="http://schemas.openxmlformats.org/spreadsheetml/2006/main" count="110" uniqueCount="27">
  <si>
    <t>Uniform</t>
  </si>
  <si>
    <t>dofs</t>
  </si>
  <si>
    <t>err</t>
  </si>
  <si>
    <t>Irr=3, rtol=0.3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</si>
  <si>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</si>
  <si>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</si>
  <si>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</si>
  <si>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</si>
  <si>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</si>
  <si>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</si>
  <si>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</si>
  <si>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</si>
  <si>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</si>
  <si>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</si>
  <si>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</si>
  <si>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</si>
  <si>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Irr=1, rtol=0.5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</si>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</sst>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8352"/>
        <c:axId val="204370784"/>
      </c:scatterChart>
      <c:valAx>
        <c:axId val="204368352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0784"/>
        <c:crosses val="autoZero"/>
        <c:crossBetween val="midCat"/>
      </c:valAx>
      <c:valAx>
        <c:axId val="204370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Quadratic'!$M$3:$M$8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Quadratic'!$N$3:$N$8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2.25364E-5</c:v>
                </c:pt>
              </c:numCache>
            </c:numRef>
          </c:yVal>
          <c:smooth val="0"/>
        </c:ser>
        <c:ser>
          <c:idx val="5"/>
          <c:order val="4"/>
          <c:tx>
            <c:v>AMR Quadratic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Quadratic'!$Q$3:$Q$15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5192</c:v>
                </c:pt>
              </c:numCache>
            </c:numRef>
          </c:xVal>
          <c:yVal>
            <c:numRef>
              <c:f>'Gauss_2D_quads_iso - Quadratic'!$R$3:$R$15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4.3882643757812002E-4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0520"/>
        <c:axId val="203760904"/>
      </c:scatterChart>
      <c:valAx>
        <c:axId val="2037605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0904"/>
        <c:crossesAt val="10"/>
        <c:crossBetween val="midCat"/>
      </c:valAx>
      <c:valAx>
        <c:axId val="203760904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9488"/>
        <c:axId val="204148648"/>
      </c:scatterChart>
      <c:valAx>
        <c:axId val="203539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8648"/>
        <c:crosses val="autoZero"/>
        <c:crossBetween val="midCat"/>
      </c:valAx>
      <c:valAx>
        <c:axId val="204148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2120"/>
        <c:axId val="204202504"/>
      </c:scatterChart>
      <c:valAx>
        <c:axId val="204202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2504"/>
        <c:crosses val="autoZero"/>
        <c:crossBetween val="midCat"/>
      </c:valAx>
      <c:valAx>
        <c:axId val="204202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0920"/>
        <c:axId val="204291304"/>
      </c:scatterChart>
      <c:valAx>
        <c:axId val="204290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1304"/>
        <c:crosses val="autoZero"/>
        <c:crossBetween val="midCat"/>
      </c:valAx>
      <c:valAx>
        <c:axId val="20429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100012</xdr:rowOff>
    </xdr:from>
    <xdr:to>
      <xdr:col>20</xdr:col>
      <xdr:colOff>381000</xdr:colOff>
      <xdr:row>24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481851</xdr:colOff>
      <xdr:row>15</xdr:row>
      <xdr:rowOff>44823</xdr:rowOff>
    </xdr:from>
    <xdr:to>
      <xdr:col>13</xdr:col>
      <xdr:colOff>78441</xdr:colOff>
      <xdr:row>39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U17" sqref="U17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5.85546875" style="1" customWidth="1"/>
    <col min="6" max="6" width="15.85546875" style="6" customWidth="1"/>
    <col min="7" max="7" width="15.85546875" customWidth="1"/>
  </cols>
  <sheetData>
    <row r="1" spans="1:7" x14ac:dyDescent="0.25">
      <c r="A1" s="21" t="s">
        <v>0</v>
      </c>
      <c r="B1" s="21"/>
      <c r="C1" s="21"/>
      <c r="D1" s="21" t="s">
        <v>3</v>
      </c>
      <c r="E1" s="21"/>
      <c r="F1" s="21"/>
      <c r="G1" s="21"/>
    </row>
    <row r="2" spans="1:7" x14ac:dyDescent="0.25">
      <c r="A2" s="1" t="s">
        <v>1</v>
      </c>
      <c r="B2" s="1" t="s">
        <v>5</v>
      </c>
      <c r="C2" s="3" t="s">
        <v>4</v>
      </c>
      <c r="D2" s="1" t="s">
        <v>14</v>
      </c>
      <c r="E2" s="3" t="s">
        <v>5</v>
      </c>
      <c r="F2" s="6" t="s">
        <v>15</v>
      </c>
      <c r="G2" s="3" t="s">
        <v>4</v>
      </c>
    </row>
    <row r="3" spans="1:7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</row>
    <row r="4" spans="1:7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</row>
    <row r="5" spans="1:7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</row>
    <row r="6" spans="1:7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</row>
    <row r="7" spans="1:7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</row>
    <row r="8" spans="1:7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</row>
    <row r="9" spans="1:7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</row>
    <row r="10" spans="1:7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</row>
    <row r="11" spans="1:7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</row>
    <row r="12" spans="1:7" x14ac:dyDescent="0.25">
      <c r="D12" s="1">
        <v>16172</v>
      </c>
      <c r="E12" s="1">
        <v>2.4618615914172798E-3</v>
      </c>
    </row>
    <row r="13" spans="1:7" x14ac:dyDescent="0.25">
      <c r="D13" s="1">
        <v>27528</v>
      </c>
      <c r="E13" s="1">
        <v>1.3180136193463501E-3</v>
      </c>
    </row>
    <row r="14" spans="1:7" x14ac:dyDescent="0.25">
      <c r="D14" s="1">
        <v>38168</v>
      </c>
      <c r="E14" s="1">
        <v>8.3975005425662697E-4</v>
      </c>
    </row>
    <row r="15" spans="1:7" x14ac:dyDescent="0.25">
      <c r="D15" s="1">
        <v>39756</v>
      </c>
      <c r="E15" s="1">
        <v>7.77668216583664E-4</v>
      </c>
    </row>
    <row r="16" spans="1:7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zoomScale="85" zoomScaleNormal="85" workbookViewId="0">
      <selection activeCell="R13" sqref="R13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9" width="12.42578125" style="4" customWidth="1"/>
    <col min="10" max="12" width="15" style="4" customWidth="1"/>
    <col min="13" max="13" width="15" style="7" customWidth="1"/>
    <col min="14" max="16" width="15" style="4" customWidth="1"/>
    <col min="17" max="18" width="15" customWidth="1"/>
  </cols>
  <sheetData>
    <row r="1" spans="1:18" x14ac:dyDescent="0.25">
      <c r="A1" s="21" t="s">
        <v>9</v>
      </c>
      <c r="B1" s="21"/>
      <c r="C1" s="21"/>
      <c r="D1" s="21"/>
      <c r="E1" s="21"/>
      <c r="F1" s="21"/>
      <c r="G1" s="21"/>
      <c r="H1" s="21"/>
      <c r="J1" s="21" t="s">
        <v>0</v>
      </c>
      <c r="K1" s="21"/>
      <c r="L1" s="21"/>
      <c r="M1" s="21"/>
      <c r="N1" s="21"/>
      <c r="O1" s="21" t="s">
        <v>3</v>
      </c>
      <c r="P1" s="21"/>
      <c r="Q1" s="21" t="s">
        <v>16</v>
      </c>
      <c r="R1" s="21"/>
    </row>
    <row r="2" spans="1:18" x14ac:dyDescent="0.25">
      <c r="A2" s="4" t="s">
        <v>1</v>
      </c>
      <c r="B2" s="5" t="s">
        <v>13</v>
      </c>
      <c r="C2" s="4" t="s">
        <v>8</v>
      </c>
      <c r="D2" s="5" t="s">
        <v>11</v>
      </c>
      <c r="E2" s="4" t="s">
        <v>2</v>
      </c>
      <c r="F2" s="5" t="s">
        <v>12</v>
      </c>
      <c r="G2" s="4" t="s">
        <v>7</v>
      </c>
      <c r="H2" s="4" t="s">
        <v>10</v>
      </c>
      <c r="J2" s="4" t="s">
        <v>1</v>
      </c>
      <c r="K2" s="4" t="s">
        <v>8</v>
      </c>
      <c r="L2" s="4" t="s">
        <v>6</v>
      </c>
      <c r="M2" s="7" t="s">
        <v>1</v>
      </c>
      <c r="N2" s="4" t="s">
        <v>4</v>
      </c>
      <c r="O2" s="4" t="s">
        <v>1</v>
      </c>
      <c r="P2" s="4" t="s">
        <v>4</v>
      </c>
      <c r="Q2" s="8" t="s">
        <v>1</v>
      </c>
      <c r="R2" s="8" t="s">
        <v>4</v>
      </c>
    </row>
    <row r="3" spans="1:18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4">
        <f>C3^2*100</f>
        <v>6.25</v>
      </c>
      <c r="H3" s="4">
        <f>C3^3*100</f>
        <v>1.5625</v>
      </c>
      <c r="I3" s="2"/>
      <c r="J3" s="4">
        <v>144</v>
      </c>
      <c r="K3" s="4">
        <f>0.25</f>
        <v>0.25</v>
      </c>
      <c r="L3" s="4">
        <v>0.42660971206547998</v>
      </c>
      <c r="M3" s="7">
        <v>128</v>
      </c>
      <c r="N3" s="13">
        <v>0.55096529206121003</v>
      </c>
      <c r="O3" s="13">
        <v>128</v>
      </c>
      <c r="P3" s="13">
        <v>0.55096529206121003</v>
      </c>
      <c r="Q3">
        <v>128</v>
      </c>
      <c r="R3">
        <v>0.55096529206121003</v>
      </c>
    </row>
    <row r="4" spans="1:18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4">
        <f t="shared" ref="G4:G9" si="3">C4^2*100</f>
        <v>1.5625</v>
      </c>
      <c r="H4" s="4">
        <f t="shared" ref="H4:H9" si="4">C4^3*100</f>
        <v>0.1953125</v>
      </c>
      <c r="I4" s="2"/>
      <c r="J4" s="4">
        <v>576</v>
      </c>
      <c r="K4" s="4">
        <f>K3/2</f>
        <v>0.125</v>
      </c>
      <c r="L4" s="4">
        <v>0.12344091236093201</v>
      </c>
      <c r="M4" s="7">
        <v>512</v>
      </c>
      <c r="N4" s="13">
        <v>0.113623887736235</v>
      </c>
      <c r="O4" s="13">
        <v>268</v>
      </c>
      <c r="P4" s="13">
        <v>0.16331495441563099</v>
      </c>
      <c r="Q4">
        <v>332</v>
      </c>
      <c r="R4">
        <v>0.113569318947477</v>
      </c>
    </row>
    <row r="5" spans="1:18" x14ac:dyDescent="0.25">
      <c r="A5" s="4">
        <v>1024</v>
      </c>
      <c r="B5" s="5">
        <f t="shared" si="0"/>
        <v>3.0102999566398121</v>
      </c>
      <c r="C5" s="4">
        <f t="shared" ref="C5:C8" si="5"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4">
        <f t="shared" si="3"/>
        <v>0.390625</v>
      </c>
      <c r="H5" s="4">
        <f t="shared" si="4"/>
        <v>2.44140625E-2</v>
      </c>
      <c r="I5" s="2"/>
      <c r="J5" s="4">
        <v>2304</v>
      </c>
      <c r="K5" s="4">
        <f t="shared" ref="K5:K8" si="6">K4/2</f>
        <v>6.25E-2</v>
      </c>
      <c r="L5" s="4">
        <v>1.2806897864589E-2</v>
      </c>
      <c r="M5" s="7">
        <v>2048</v>
      </c>
      <c r="N5" s="13">
        <v>1.2226393428338299E-2</v>
      </c>
      <c r="O5" s="13">
        <v>556</v>
      </c>
      <c r="P5" s="13">
        <v>3.1289324995501903E-2</v>
      </c>
      <c r="Q5">
        <v>836</v>
      </c>
      <c r="R5">
        <v>1.2225104396792801E-2</v>
      </c>
    </row>
    <row r="6" spans="1:18" x14ac:dyDescent="0.25">
      <c r="A6" s="4">
        <v>4096</v>
      </c>
      <c r="B6" s="5">
        <f t="shared" si="0"/>
        <v>3.6123599479677742</v>
      </c>
      <c r="C6" s="4">
        <f t="shared" si="5"/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4">
        <f t="shared" si="3"/>
        <v>9.765625E-2</v>
      </c>
      <c r="H6" s="4">
        <f t="shared" si="4"/>
        <v>3.0517578125E-3</v>
      </c>
      <c r="I6" s="2"/>
      <c r="J6" s="4">
        <v>9216</v>
      </c>
      <c r="K6" s="4">
        <f t="shared" si="6"/>
        <v>3.125E-2</v>
      </c>
      <c r="L6" s="4">
        <v>1.6226299151069401E-3</v>
      </c>
      <c r="M6" s="7">
        <v>8192</v>
      </c>
      <c r="N6" s="13">
        <v>1.5534309340943201E-3</v>
      </c>
      <c r="O6" s="13">
        <v>944</v>
      </c>
      <c r="P6" s="13">
        <v>8.5111824164608493E-3</v>
      </c>
      <c r="Q6">
        <v>2088</v>
      </c>
      <c r="R6">
        <v>1.5775708986585199E-3</v>
      </c>
    </row>
    <row r="7" spans="1:18" x14ac:dyDescent="0.25">
      <c r="A7" s="4">
        <v>16384</v>
      </c>
      <c r="B7" s="5">
        <f t="shared" si="0"/>
        <v>4.2144199392957367</v>
      </c>
      <c r="C7" s="4">
        <f t="shared" si="5"/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4">
        <f t="shared" si="3"/>
        <v>2.44140625E-2</v>
      </c>
      <c r="H7" s="4">
        <f t="shared" si="4"/>
        <v>3.814697265625E-4</v>
      </c>
      <c r="I7" s="2"/>
      <c r="J7" s="4">
        <v>36864</v>
      </c>
      <c r="K7" s="4">
        <f t="shared" si="6"/>
        <v>1.5625E-2</v>
      </c>
      <c r="L7" s="4">
        <v>2.0372738871442901E-4</v>
      </c>
      <c r="M7" s="7">
        <v>32768</v>
      </c>
      <c r="N7" s="13">
        <v>1.9591904482989101E-4</v>
      </c>
      <c r="O7" s="13">
        <v>1248</v>
      </c>
      <c r="P7" s="13">
        <v>5.8092842763180601E-3</v>
      </c>
      <c r="Q7">
        <v>5192</v>
      </c>
      <c r="R7">
        <v>4.3882643757812002E-4</v>
      </c>
    </row>
    <row r="8" spans="1:18" x14ac:dyDescent="0.25">
      <c r="A8" s="4">
        <v>65536</v>
      </c>
      <c r="B8" s="5">
        <f t="shared" si="0"/>
        <v>4.8164799306236992</v>
      </c>
      <c r="C8" s="4">
        <f t="shared" si="5"/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4">
        <f t="shared" si="3"/>
        <v>6.103515625E-3</v>
      </c>
      <c r="H8" s="4">
        <f t="shared" si="4"/>
        <v>4.76837158203125E-5</v>
      </c>
      <c r="I8" s="2"/>
      <c r="J8" s="4">
        <v>147456</v>
      </c>
      <c r="K8" s="4">
        <f t="shared" si="6"/>
        <v>7.8125E-3</v>
      </c>
      <c r="L8" s="2">
        <v>2.54946330780431E-5</v>
      </c>
      <c r="M8" s="2">
        <v>131072</v>
      </c>
      <c r="N8" s="9">
        <v>2.25364E-5</v>
      </c>
      <c r="O8" s="13">
        <v>1880</v>
      </c>
      <c r="P8" s="13">
        <v>8.0587555871336602E-3</v>
      </c>
    </row>
    <row r="9" spans="1:18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4">
        <f t="shared" si="3"/>
        <v>1.5999999999999999E-3</v>
      </c>
      <c r="H9" s="4">
        <f t="shared" si="4"/>
        <v>6.4000000000000006E-6</v>
      </c>
      <c r="I9" s="2"/>
      <c r="O9" s="13">
        <v>3948</v>
      </c>
      <c r="P9" s="13">
        <v>1.3073030878355599E-2</v>
      </c>
    </row>
    <row r="10" spans="1:18" x14ac:dyDescent="0.25">
      <c r="O10" s="13">
        <v>5456</v>
      </c>
      <c r="P10" s="13">
        <v>2.15593843417007E-2</v>
      </c>
    </row>
    <row r="11" spans="1:18" x14ac:dyDescent="0.25">
      <c r="O11" s="13">
        <v>5896</v>
      </c>
      <c r="P11" s="13">
        <v>6.1220770443589203E-3</v>
      </c>
    </row>
    <row r="12" spans="1:18" x14ac:dyDescent="0.25">
      <c r="O12" s="13">
        <v>8232</v>
      </c>
      <c r="P12" s="13">
        <v>2.6927587705687598E-3</v>
      </c>
    </row>
    <row r="13" spans="1:18" x14ac:dyDescent="0.25">
      <c r="O13" s="13">
        <v>8996</v>
      </c>
      <c r="P13" s="13">
        <v>2.83684754791476E-3</v>
      </c>
    </row>
    <row r="14" spans="1:18" x14ac:dyDescent="0.25">
      <c r="O14" s="13">
        <v>9316</v>
      </c>
      <c r="P14" s="13">
        <v>1.10463047318404E-3</v>
      </c>
    </row>
    <row r="15" spans="1:18" x14ac:dyDescent="0.25">
      <c r="O15" s="13">
        <v>20976</v>
      </c>
      <c r="P15" s="13">
        <v>7.62564005714126E-3</v>
      </c>
    </row>
    <row r="16" spans="1:18" x14ac:dyDescent="0.25">
      <c r="C16" s="2"/>
      <c r="D16" s="2"/>
    </row>
  </sheetData>
  <mergeCells count="4">
    <mergeCell ref="J1:N1"/>
    <mergeCell ref="O1:P1"/>
    <mergeCell ref="Q1:R1"/>
    <mergeCell ref="A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7" sqref="S17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21" t="s">
        <v>9</v>
      </c>
      <c r="B1" s="21"/>
      <c r="C1" s="21"/>
      <c r="D1" s="21"/>
      <c r="E1" s="21"/>
      <c r="F1" s="21"/>
      <c r="G1" s="21"/>
      <c r="H1" s="21"/>
      <c r="I1" s="17"/>
      <c r="K1" s="22" t="s">
        <v>20</v>
      </c>
      <c r="L1" s="22"/>
      <c r="M1" s="22"/>
      <c r="N1" s="22"/>
      <c r="P1" s="22" t="s">
        <v>21</v>
      </c>
      <c r="Q1" s="22"/>
      <c r="R1" s="22"/>
      <c r="S1" s="22"/>
    </row>
    <row r="2" spans="1:19" x14ac:dyDescent="0.25">
      <c r="A2" s="17" t="s">
        <v>1</v>
      </c>
      <c r="B2" s="17" t="s">
        <v>13</v>
      </c>
      <c r="C2" s="17" t="s">
        <v>8</v>
      </c>
      <c r="D2" s="17" t="s">
        <v>11</v>
      </c>
      <c r="E2" s="17" t="s">
        <v>2</v>
      </c>
      <c r="F2" s="17" t="s">
        <v>12</v>
      </c>
      <c r="G2" s="17" t="s">
        <v>7</v>
      </c>
      <c r="H2" s="17" t="s">
        <v>10</v>
      </c>
      <c r="I2" s="17" t="s">
        <v>22</v>
      </c>
      <c r="K2" s="22" t="s">
        <v>25</v>
      </c>
      <c r="L2" s="22"/>
      <c r="M2" s="22" t="s">
        <v>26</v>
      </c>
      <c r="N2" s="22"/>
      <c r="P2" s="22" t="s">
        <v>25</v>
      </c>
      <c r="Q2" s="22"/>
      <c r="R2" s="22" t="s">
        <v>26</v>
      </c>
      <c r="S2" s="22"/>
    </row>
    <row r="3" spans="1:19" x14ac:dyDescent="0.25">
      <c r="A3" s="17">
        <v>64</v>
      </c>
      <c r="B3" s="17">
        <f>LOG(A3)</f>
        <v>1.8061799739838871</v>
      </c>
      <c r="C3" s="17">
        <f>0.25</f>
        <v>0.25</v>
      </c>
      <c r="D3" s="17">
        <f>LOG(C3)</f>
        <v>-0.6020599913279624</v>
      </c>
      <c r="E3" s="17">
        <v>0.96680609780621696</v>
      </c>
      <c r="F3" s="17">
        <f>LOG(E3)</f>
        <v>-1.4660619088507777E-2</v>
      </c>
      <c r="G3" s="17">
        <f>C3^2*100</f>
        <v>6.25</v>
      </c>
      <c r="H3" s="17">
        <f>C3^3*100</f>
        <v>1.5625</v>
      </c>
      <c r="I3" s="17">
        <f>C3^4*200</f>
        <v>0.78125</v>
      </c>
      <c r="K3" s="17" t="s">
        <v>1</v>
      </c>
      <c r="L3" s="18" t="s">
        <v>23</v>
      </c>
      <c r="M3" s="18" t="s">
        <v>1</v>
      </c>
      <c r="N3" s="18" t="s">
        <v>24</v>
      </c>
      <c r="P3" s="17" t="s">
        <v>1</v>
      </c>
      <c r="Q3" s="17" t="s">
        <v>23</v>
      </c>
      <c r="R3" s="18" t="s">
        <v>1</v>
      </c>
      <c r="S3" s="18" t="s">
        <v>24</v>
      </c>
    </row>
    <row r="4" spans="1:19" x14ac:dyDescent="0.25">
      <c r="A4" s="17">
        <v>256</v>
      </c>
      <c r="B4" s="17">
        <f t="shared" ref="B4:B9" si="0">LOG(A4)</f>
        <v>2.4082399653118496</v>
      </c>
      <c r="C4" s="17">
        <f>C3/2</f>
        <v>0.125</v>
      </c>
      <c r="D4" s="17">
        <f t="shared" ref="D4:D9" si="1">LOG(C4)</f>
        <v>-0.90308998699194354</v>
      </c>
      <c r="E4" s="17">
        <v>0.28771852887709398</v>
      </c>
      <c r="F4" s="17">
        <f t="shared" ref="F4:F9" si="2">LOG(E4)</f>
        <v>-0.54103216894053285</v>
      </c>
      <c r="G4" s="17">
        <f t="shared" ref="G4:G9" si="3">C4^2*100</f>
        <v>1.5625</v>
      </c>
      <c r="H4" s="17">
        <f t="shared" ref="H4:H9" si="4">C4^3*100</f>
        <v>0.1953125</v>
      </c>
      <c r="I4" s="17">
        <f t="shared" ref="I4:I9" si="5">C4^4*200</f>
        <v>4.8828125E-2</v>
      </c>
      <c r="K4" s="17">
        <v>144</v>
      </c>
      <c r="L4" s="17">
        <v>0.42660971206547998</v>
      </c>
      <c r="M4" s="18">
        <v>128</v>
      </c>
      <c r="N4" s="18">
        <v>0.44991158430958</v>
      </c>
      <c r="P4" s="19">
        <v>256</v>
      </c>
      <c r="Q4" s="19">
        <v>0.24511670502347899</v>
      </c>
    </row>
    <row r="5" spans="1:19" x14ac:dyDescent="0.25">
      <c r="A5" s="17">
        <v>1024</v>
      </c>
      <c r="B5" s="17">
        <f t="shared" si="0"/>
        <v>3.0102999566398121</v>
      </c>
      <c r="C5" s="17">
        <f t="shared" ref="C5:C8" si="6">C4/2</f>
        <v>6.25E-2</v>
      </c>
      <c r="D5" s="17">
        <f t="shared" si="1"/>
        <v>-1.2041199826559248</v>
      </c>
      <c r="E5" s="17">
        <v>0.109685760918177</v>
      </c>
      <c r="F5" s="17">
        <f t="shared" si="2"/>
        <v>-0.95984974759426889</v>
      </c>
      <c r="G5" s="17">
        <f t="shared" si="3"/>
        <v>0.390625</v>
      </c>
      <c r="H5" s="17">
        <f t="shared" si="4"/>
        <v>2.44140625E-2</v>
      </c>
      <c r="I5" s="17">
        <f t="shared" si="5"/>
        <v>3.0517578125E-3</v>
      </c>
      <c r="K5" s="17">
        <v>576</v>
      </c>
      <c r="L5" s="17">
        <v>0.12344091236093201</v>
      </c>
      <c r="M5" s="18">
        <v>512</v>
      </c>
      <c r="N5" s="18">
        <v>0.123611944460165</v>
      </c>
      <c r="P5" s="19">
        <v>1024</v>
      </c>
      <c r="Q5" s="19">
        <v>1.2881599389974E-2</v>
      </c>
    </row>
    <row r="6" spans="1:19" x14ac:dyDescent="0.25">
      <c r="A6" s="17">
        <v>4096</v>
      </c>
      <c r="B6" s="17">
        <f t="shared" si="0"/>
        <v>3.6123599479677742</v>
      </c>
      <c r="C6" s="17">
        <f t="shared" si="6"/>
        <v>3.125E-2</v>
      </c>
      <c r="D6" s="17">
        <f t="shared" si="1"/>
        <v>-1.505149978319906</v>
      </c>
      <c r="E6" s="17">
        <v>2.7676097156653201E-2</v>
      </c>
      <c r="F6" s="17">
        <f t="shared" si="2"/>
        <v>-1.5578951534795746</v>
      </c>
      <c r="G6" s="17">
        <f t="shared" si="3"/>
        <v>9.765625E-2</v>
      </c>
      <c r="H6" s="17">
        <f t="shared" si="4"/>
        <v>3.0517578125E-3</v>
      </c>
      <c r="I6" s="17">
        <f t="shared" si="5"/>
        <v>1.9073486328125E-4</v>
      </c>
      <c r="K6" s="17">
        <v>2304</v>
      </c>
      <c r="L6" s="17">
        <v>1.2806897864589E-2</v>
      </c>
      <c r="M6" s="18">
        <v>2048</v>
      </c>
      <c r="N6" s="18">
        <v>1.29567262786669E-2</v>
      </c>
      <c r="P6" s="19">
        <v>4096</v>
      </c>
      <c r="Q6" s="19">
        <v>1.3571827580066999E-3</v>
      </c>
    </row>
    <row r="7" spans="1:19" x14ac:dyDescent="0.25">
      <c r="A7" s="17">
        <v>16384</v>
      </c>
      <c r="B7" s="17">
        <f t="shared" si="0"/>
        <v>4.2144199392957367</v>
      </c>
      <c r="C7" s="17">
        <f t="shared" si="6"/>
        <v>1.5625E-2</v>
      </c>
      <c r="D7" s="17">
        <f t="shared" si="1"/>
        <v>-1.8061799739838871</v>
      </c>
      <c r="E7" s="17">
        <v>6.92466979585964E-3</v>
      </c>
      <c r="F7" s="17">
        <f t="shared" si="2"/>
        <v>-2.1596009311812283</v>
      </c>
      <c r="G7" s="17">
        <f t="shared" si="3"/>
        <v>2.44140625E-2</v>
      </c>
      <c r="H7" s="17">
        <f t="shared" si="4"/>
        <v>3.814697265625E-4</v>
      </c>
      <c r="I7" s="17">
        <f t="shared" si="5"/>
        <v>1.1920928955078125E-5</v>
      </c>
      <c r="K7" s="17">
        <v>9216</v>
      </c>
      <c r="L7" s="17">
        <v>1.6226299151069401E-3</v>
      </c>
      <c r="M7" s="18">
        <v>8192</v>
      </c>
      <c r="N7" s="18">
        <v>1.62764983223167E-3</v>
      </c>
      <c r="P7" s="19">
        <v>16384</v>
      </c>
      <c r="Q7" s="20">
        <v>8.74427297685418E-5</v>
      </c>
    </row>
    <row r="8" spans="1:19" x14ac:dyDescent="0.25">
      <c r="A8" s="17">
        <v>65536</v>
      </c>
      <c r="B8" s="17">
        <f t="shared" si="0"/>
        <v>4.8164799306236992</v>
      </c>
      <c r="C8" s="17">
        <f t="shared" si="6"/>
        <v>7.8125E-3</v>
      </c>
      <c r="D8" s="17">
        <f t="shared" si="1"/>
        <v>-2.1072099696478683</v>
      </c>
      <c r="E8" s="17">
        <v>1.7312938924469699E-3</v>
      </c>
      <c r="F8" s="17">
        <f t="shared" si="2"/>
        <v>-2.761629203046565</v>
      </c>
      <c r="G8" s="17">
        <f t="shared" si="3"/>
        <v>6.103515625E-3</v>
      </c>
      <c r="H8" s="17">
        <f t="shared" si="4"/>
        <v>4.76837158203125E-5</v>
      </c>
      <c r="I8" s="17">
        <f t="shared" si="5"/>
        <v>7.4505805969238281E-7</v>
      </c>
      <c r="K8" s="17">
        <v>36864</v>
      </c>
      <c r="L8" s="17">
        <v>2.0372738871442901E-4</v>
      </c>
      <c r="M8" s="18">
        <v>32768</v>
      </c>
      <c r="N8" s="18">
        <v>2.0388590553677301E-4</v>
      </c>
      <c r="P8" s="19">
        <v>65536</v>
      </c>
      <c r="Q8" s="20">
        <v>5.4964154115170998E-6</v>
      </c>
    </row>
    <row r="9" spans="1:19" x14ac:dyDescent="0.25">
      <c r="A9" s="17">
        <v>250000</v>
      </c>
      <c r="B9" s="17">
        <f t="shared" si="0"/>
        <v>5.3979400086720375</v>
      </c>
      <c r="C9" s="17">
        <f>1/250</f>
        <v>4.0000000000000001E-3</v>
      </c>
      <c r="D9" s="17">
        <f t="shared" si="1"/>
        <v>-2.3979400086720375</v>
      </c>
      <c r="E9" s="2">
        <v>4.5386003378579198E-4</v>
      </c>
      <c r="F9" s="17">
        <f t="shared" si="2"/>
        <v>-3.3430780588753279</v>
      </c>
      <c r="G9" s="17">
        <f t="shared" si="3"/>
        <v>1.5999999999999999E-3</v>
      </c>
      <c r="H9" s="17">
        <f t="shared" si="4"/>
        <v>6.4000000000000006E-6</v>
      </c>
      <c r="I9" s="17">
        <f t="shared" si="5"/>
        <v>5.1200000000000002E-8</v>
      </c>
      <c r="K9" s="17">
        <v>147456</v>
      </c>
      <c r="L9" s="2">
        <v>2.54946330780431E-5</v>
      </c>
      <c r="M9" s="2">
        <v>131072</v>
      </c>
      <c r="N9" s="2">
        <v>2.54996024889844E-5</v>
      </c>
      <c r="P9" s="19">
        <v>160000</v>
      </c>
      <c r="Q9" s="20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sqref="A1:N3"/>
    </sheetView>
  </sheetViews>
  <sheetFormatPr defaultRowHeight="15" x14ac:dyDescent="0.25"/>
  <cols>
    <col min="1" max="14" width="15.28515625" customWidth="1"/>
  </cols>
  <sheetData>
    <row r="1" spans="1:14" x14ac:dyDescent="0.25">
      <c r="A1" s="26" t="s">
        <v>0</v>
      </c>
      <c r="B1" s="27"/>
      <c r="C1" s="27"/>
      <c r="D1" s="27"/>
      <c r="E1" s="27"/>
      <c r="F1" s="27"/>
      <c r="G1" s="27"/>
      <c r="H1" s="28"/>
      <c r="I1" s="29" t="s">
        <v>19</v>
      </c>
      <c r="J1" s="30"/>
      <c r="K1" s="30"/>
      <c r="L1" s="30"/>
      <c r="M1" s="30"/>
      <c r="N1" s="31"/>
    </row>
    <row r="2" spans="1:14" x14ac:dyDescent="0.25">
      <c r="A2" s="23" t="s">
        <v>17</v>
      </c>
      <c r="B2" s="24"/>
      <c r="C2" s="24"/>
      <c r="D2" s="24"/>
      <c r="E2" s="24" t="s">
        <v>18</v>
      </c>
      <c r="F2" s="24"/>
      <c r="G2" s="24"/>
      <c r="H2" s="25"/>
      <c r="I2" s="23" t="s">
        <v>17</v>
      </c>
      <c r="J2" s="24"/>
      <c r="K2" s="24"/>
      <c r="L2" s="24" t="s">
        <v>18</v>
      </c>
      <c r="M2" s="24"/>
      <c r="N2" s="25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26" t="s">
        <v>0</v>
      </c>
      <c r="B1" s="27"/>
      <c r="C1" s="27"/>
      <c r="D1" s="27"/>
      <c r="E1" s="27"/>
      <c r="F1" s="27"/>
      <c r="G1" s="27"/>
      <c r="H1" s="28"/>
      <c r="I1" s="29" t="s">
        <v>19</v>
      </c>
      <c r="J1" s="30"/>
      <c r="K1" s="30"/>
      <c r="L1" s="30"/>
      <c r="M1" s="30"/>
      <c r="N1" s="31"/>
    </row>
    <row r="2" spans="1:14" x14ac:dyDescent="0.25">
      <c r="A2" s="23" t="s">
        <v>17</v>
      </c>
      <c r="B2" s="24"/>
      <c r="C2" s="24"/>
      <c r="D2" s="24"/>
      <c r="E2" s="24" t="s">
        <v>18</v>
      </c>
      <c r="F2" s="24"/>
      <c r="G2" s="24"/>
      <c r="H2" s="25"/>
      <c r="I2" s="23" t="s">
        <v>17</v>
      </c>
      <c r="J2" s="24"/>
      <c r="K2" s="24"/>
      <c r="L2" s="24" t="s">
        <v>18</v>
      </c>
      <c r="M2" s="24"/>
      <c r="N2" s="25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6">
        <v>4.2645913129575001E-5</v>
      </c>
      <c r="C9" s="16">
        <v>4.2915181519391997E-5</v>
      </c>
      <c r="E9">
        <v>98304</v>
      </c>
      <c r="F9" s="16">
        <v>4.61570889354554E-5</v>
      </c>
      <c r="G9" s="16">
        <v>4.6157088931970002E-5</v>
      </c>
      <c r="H9" s="16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26" t="s">
        <v>0</v>
      </c>
      <c r="B1" s="27"/>
      <c r="C1" s="27"/>
      <c r="D1" s="28"/>
      <c r="E1" s="15"/>
      <c r="F1" s="15"/>
      <c r="G1" s="29" t="s">
        <v>19</v>
      </c>
      <c r="H1" s="30"/>
      <c r="I1" s="30"/>
      <c r="J1" s="31"/>
    </row>
    <row r="2" spans="1:10" x14ac:dyDescent="0.25">
      <c r="A2" s="23" t="s">
        <v>17</v>
      </c>
      <c r="B2" s="24"/>
      <c r="C2" s="24" t="s">
        <v>18</v>
      </c>
      <c r="D2" s="25"/>
      <c r="E2" s="14"/>
      <c r="F2" s="14"/>
      <c r="G2" s="23" t="s">
        <v>17</v>
      </c>
      <c r="H2" s="24"/>
      <c r="I2" s="24" t="s">
        <v>18</v>
      </c>
      <c r="J2" s="25"/>
    </row>
    <row r="3" spans="1:10" x14ac:dyDescent="0.25">
      <c r="A3" s="10" t="s">
        <v>1</v>
      </c>
      <c r="B3" s="11" t="s">
        <v>4</v>
      </c>
      <c r="C3" s="11" t="s">
        <v>1</v>
      </c>
      <c r="D3" s="12" t="s">
        <v>4</v>
      </c>
      <c r="E3" s="11" t="s">
        <v>7</v>
      </c>
      <c r="F3" s="11" t="s">
        <v>10</v>
      </c>
      <c r="G3" s="10" t="s">
        <v>1</v>
      </c>
      <c r="H3" s="11" t="s">
        <v>4</v>
      </c>
      <c r="I3" s="11" t="s">
        <v>1</v>
      </c>
      <c r="J3" s="12" t="s">
        <v>4</v>
      </c>
    </row>
    <row r="4" spans="1:10" x14ac:dyDescent="0.25">
      <c r="C4">
        <v>192</v>
      </c>
      <c r="D4">
        <v>1.4999015316313201E-2</v>
      </c>
      <c r="E4">
        <f>1/C4</f>
        <v>5.208333333333333E-3</v>
      </c>
      <c r="F4">
        <f>C4^(-3/2)</f>
        <v>3.7587908150366268E-4</v>
      </c>
    </row>
    <row r="5" spans="1:10" x14ac:dyDescent="0.25">
      <c r="C5">
        <v>768</v>
      </c>
      <c r="D5">
        <v>3.7670900456358201E-3</v>
      </c>
      <c r="E5">
        <f t="shared" ref="E5:E9" si="0">1/C5</f>
        <v>1.3020833333333333E-3</v>
      </c>
      <c r="F5">
        <f t="shared" ref="F5:F9" si="1">C5^(-3/2)</f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6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6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Gauss_2D_quads_iso DFEM Linear</vt:lpstr>
      <vt:lpstr>Gauss_2D_quads_iso - Quadratic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2015-07-22T17:16:44Z</dcterms:created>
  <dcterms:modified xsi:type="dcterms:W3CDTF">2015-09-16T18:09:25Z</dcterms:modified>
</cp:coreProperties>
</file>