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nikolay_speshilov\stat_hockey\stat_xls\"/>
    </mc:Choice>
  </mc:AlternateContent>
  <xr:revisionPtr revIDLastSave="0" documentId="13_ncr:1_{D522D065-9176-4889-BBD4-CC1048459C0F}" xr6:coauthVersionLast="47" xr6:coauthVersionMax="47" xr10:uidLastSave="{00000000-0000-0000-0000-000000000000}"/>
  <bookViews>
    <workbookView xWindow="-100" yWindow="-100" windowWidth="21467" windowHeight="11443" tabRatio="831" xr2:uid="{00000000-000D-0000-FFFF-FFFF00000000}"/>
  </bookViews>
  <sheets>
    <sheet name="game1" sheetId="1" r:id="rId1"/>
    <sheet name="game2" sheetId="2" r:id="rId2"/>
    <sheet name="game3" sheetId="3" r:id="rId3"/>
    <sheet name="game4" sheetId="4" r:id="rId4"/>
    <sheet name="game5" sheetId="5" state="hidden" r:id="rId5"/>
    <sheet name="game6" sheetId="6" state="hidden" r:id="rId6"/>
    <sheet name="Итоговая" sheetId="7" r:id="rId7"/>
    <sheet name="sheet1" sheetId="14" r:id="rId8"/>
    <sheet name="1 Титан-Академия 17" sheetId="8" r:id="rId9"/>
    <sheet name="2 Титан-ЦСК ВВС 17" sheetId="9" r:id="rId10"/>
    <sheet name="3 Титан-ЦСК ВВС 16" sheetId="10" r:id="rId11"/>
    <sheet name="4 Титан-Академия 16" sheetId="11" r:id="rId12"/>
    <sheet name="5 Титан-Lion School" sheetId="12" state="hidden" r:id="rId13"/>
    <sheet name="6 Титан-Волки" sheetId="13" state="hidden" r:id="rId1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Y49" i="13"/>
  <c r="U49" i="13"/>
  <c r="Q49" i="13"/>
  <c r="M49" i="13"/>
  <c r="I49" i="13"/>
  <c r="Y48" i="13"/>
  <c r="U48" i="13"/>
  <c r="Q48" i="13"/>
  <c r="M48" i="13"/>
  <c r="I48" i="13"/>
  <c r="Y47" i="13"/>
  <c r="U47" i="13"/>
  <c r="Q47" i="13"/>
  <c r="M47" i="13"/>
  <c r="I47" i="13"/>
  <c r="Y46" i="13"/>
  <c r="U46" i="13"/>
  <c r="Q46" i="13"/>
  <c r="M46" i="13"/>
  <c r="I46" i="13"/>
  <c r="AA45" i="13"/>
  <c r="Y45" i="13"/>
  <c r="W45" i="13"/>
  <c r="U45" i="13"/>
  <c r="S45" i="13"/>
  <c r="Q45" i="13"/>
  <c r="O45" i="13"/>
  <c r="M45" i="13"/>
  <c r="K45" i="13"/>
  <c r="I45" i="13"/>
  <c r="Y44" i="13"/>
  <c r="AA43" i="13" s="1"/>
  <c r="U44" i="13"/>
  <c r="Q44" i="13"/>
  <c r="M44" i="13"/>
  <c r="I44" i="13"/>
  <c r="Y43" i="13"/>
  <c r="U43" i="13"/>
  <c r="W43" i="13" s="1"/>
  <c r="S43" i="13"/>
  <c r="Q43" i="13"/>
  <c r="O43" i="13"/>
  <c r="M43" i="13"/>
  <c r="K43" i="13"/>
  <c r="I43" i="13"/>
  <c r="Y42" i="13"/>
  <c r="U42" i="13"/>
  <c r="Q42" i="13"/>
  <c r="M42" i="13"/>
  <c r="I42" i="13"/>
  <c r="Y41" i="13"/>
  <c r="U41" i="13"/>
  <c r="Q41" i="13"/>
  <c r="M41" i="13"/>
  <c r="I41" i="13"/>
  <c r="Y40" i="13"/>
  <c r="U40" i="13"/>
  <c r="Q40" i="13"/>
  <c r="M40" i="13"/>
  <c r="I40" i="13"/>
  <c r="AA39" i="13"/>
  <c r="Y39" i="13"/>
  <c r="W39" i="13"/>
  <c r="U39" i="13"/>
  <c r="Q39" i="13"/>
  <c r="O39" i="13"/>
  <c r="M39" i="13"/>
  <c r="K39" i="13"/>
  <c r="I39" i="13"/>
  <c r="Y38" i="13"/>
  <c r="AA37" i="13" s="1"/>
  <c r="U38" i="13"/>
  <c r="W37" i="13" s="1"/>
  <c r="Q38" i="13"/>
  <c r="S37" i="13" s="1"/>
  <c r="M38" i="13"/>
  <c r="I38" i="13"/>
  <c r="Y37" i="13"/>
  <c r="U37" i="13"/>
  <c r="Q37" i="13"/>
  <c r="O37" i="13"/>
  <c r="M37" i="13"/>
  <c r="I37" i="13"/>
  <c r="K37" i="13" s="1"/>
  <c r="Y36" i="13"/>
  <c r="AA35" i="13" s="1"/>
  <c r="U36" i="13"/>
  <c r="Q36" i="13"/>
  <c r="S35" i="13" s="1"/>
  <c r="M36" i="13"/>
  <c r="I36" i="13"/>
  <c r="K35" i="13" s="1"/>
  <c r="Y35" i="13"/>
  <c r="W35" i="13"/>
  <c r="U35" i="13"/>
  <c r="Q35" i="13"/>
  <c r="O35" i="13"/>
  <c r="M35" i="13"/>
  <c r="I35" i="13"/>
  <c r="Y32" i="13"/>
  <c r="U32" i="13"/>
  <c r="C24" i="13" s="1"/>
  <c r="Q32" i="13"/>
  <c r="C28" i="13" s="1"/>
  <c r="M32" i="13"/>
  <c r="C30" i="13" s="1"/>
  <c r="I32" i="13"/>
  <c r="C23" i="13" s="1"/>
  <c r="Y31" i="13"/>
  <c r="U31" i="13"/>
  <c r="Q31" i="13"/>
  <c r="M31" i="13"/>
  <c r="I31" i="13"/>
  <c r="Y30" i="13"/>
  <c r="U30" i="13"/>
  <c r="Q30" i="13"/>
  <c r="M30" i="13"/>
  <c r="I30" i="13"/>
  <c r="E30" i="13"/>
  <c r="Y29" i="13"/>
  <c r="U29" i="13"/>
  <c r="Q29" i="13"/>
  <c r="M29" i="13"/>
  <c r="O28" i="13" s="1"/>
  <c r="I29" i="13"/>
  <c r="E29" i="13"/>
  <c r="G29" i="13" s="1"/>
  <c r="AA28" i="13"/>
  <c r="Y28" i="13"/>
  <c r="U28" i="13"/>
  <c r="W28" i="13" s="1"/>
  <c r="S28" i="13"/>
  <c r="Q28" i="13"/>
  <c r="M28" i="13"/>
  <c r="K28" i="13"/>
  <c r="I28" i="13"/>
  <c r="E28" i="13"/>
  <c r="Y27" i="13"/>
  <c r="U27" i="13"/>
  <c r="Q27" i="13"/>
  <c r="M27" i="13"/>
  <c r="O26" i="13" s="1"/>
  <c r="I27" i="13"/>
  <c r="E27" i="13"/>
  <c r="G27" i="13" s="1"/>
  <c r="AA26" i="13"/>
  <c r="Y26" i="13"/>
  <c r="U26" i="13"/>
  <c r="W26" i="13" s="1"/>
  <c r="S26" i="13"/>
  <c r="Q26" i="13"/>
  <c r="M26" i="13"/>
  <c r="K26" i="13"/>
  <c r="I26" i="13"/>
  <c r="Y25" i="13"/>
  <c r="U25" i="13"/>
  <c r="Q25" i="13"/>
  <c r="M25" i="13"/>
  <c r="I25" i="13"/>
  <c r="Y24" i="13"/>
  <c r="U24" i="13"/>
  <c r="Q24" i="13"/>
  <c r="M24" i="13"/>
  <c r="I24" i="13"/>
  <c r="E24" i="13"/>
  <c r="Y23" i="13"/>
  <c r="U23" i="13"/>
  <c r="W23" i="13" s="1"/>
  <c r="Q23" i="13"/>
  <c r="M23" i="13"/>
  <c r="I23" i="13"/>
  <c r="E23" i="13"/>
  <c r="G23" i="13" s="1"/>
  <c r="Y22" i="13"/>
  <c r="AA22" i="13" s="1"/>
  <c r="W22" i="13"/>
  <c r="U22" i="13"/>
  <c r="Q22" i="13"/>
  <c r="S22" i="13" s="1"/>
  <c r="O22" i="13"/>
  <c r="M22" i="13"/>
  <c r="I22" i="13"/>
  <c r="K22" i="13" s="1"/>
  <c r="E22" i="13"/>
  <c r="Y21" i="13"/>
  <c r="U21" i="13"/>
  <c r="Q21" i="13"/>
  <c r="S20" i="13" s="1"/>
  <c r="M21" i="13"/>
  <c r="O20" i="13" s="1"/>
  <c r="I21" i="13"/>
  <c r="E21" i="13"/>
  <c r="G21" i="13" s="1"/>
  <c r="AA20" i="13"/>
  <c r="Y20" i="13"/>
  <c r="U20" i="13"/>
  <c r="W20" i="13" s="1"/>
  <c r="Q20" i="13"/>
  <c r="M20" i="13"/>
  <c r="K20" i="13"/>
  <c r="I20" i="13"/>
  <c r="Y19" i="13"/>
  <c r="U19" i="13"/>
  <c r="W18" i="13" s="1"/>
  <c r="Q19" i="13"/>
  <c r="M19" i="13"/>
  <c r="I19" i="13"/>
  <c r="AA18" i="13"/>
  <c r="Y18" i="13"/>
  <c r="U18" i="13"/>
  <c r="S18" i="13"/>
  <c r="Q18" i="13"/>
  <c r="M18" i="13"/>
  <c r="O18" i="13" s="1"/>
  <c r="K18" i="13"/>
  <c r="I18" i="13"/>
  <c r="Y16" i="13"/>
  <c r="C29" i="13" s="1"/>
  <c r="U16" i="13"/>
  <c r="C22" i="13" s="1"/>
  <c r="Q16" i="13"/>
  <c r="C27" i="13" s="1"/>
  <c r="M16" i="13"/>
  <c r="C26" i="13" s="1"/>
  <c r="I16" i="13"/>
  <c r="C25" i="13" s="1"/>
  <c r="Y15" i="13"/>
  <c r="U15" i="13"/>
  <c r="Q15" i="13"/>
  <c r="M15" i="13"/>
  <c r="I15" i="13"/>
  <c r="A17" i="13" s="1"/>
  <c r="Y14" i="13"/>
  <c r="U14" i="13"/>
  <c r="Q14" i="13"/>
  <c r="M14" i="13"/>
  <c r="I14" i="13"/>
  <c r="A15" i="13" s="1"/>
  <c r="Y13" i="13"/>
  <c r="AA12" i="13" s="1"/>
  <c r="U13" i="13"/>
  <c r="Q13" i="13"/>
  <c r="M13" i="13"/>
  <c r="I13" i="13"/>
  <c r="A13" i="13" s="1"/>
  <c r="C12" i="13" s="1"/>
  <c r="Y12" i="13"/>
  <c r="W12" i="13"/>
  <c r="U12" i="13"/>
  <c r="Q12" i="13"/>
  <c r="S12" i="13" s="1"/>
  <c r="O12" i="13"/>
  <c r="M12" i="13"/>
  <c r="I12" i="13"/>
  <c r="A12" i="13"/>
  <c r="Y11" i="13"/>
  <c r="U11" i="13"/>
  <c r="W10" i="13" s="1"/>
  <c r="Q11" i="13"/>
  <c r="M11" i="13"/>
  <c r="O10" i="13" s="1"/>
  <c r="I11" i="13"/>
  <c r="E11" i="13"/>
  <c r="E9" i="13" s="1"/>
  <c r="AA10" i="13"/>
  <c r="Y10" i="13"/>
  <c r="U10" i="13"/>
  <c r="S10" i="13"/>
  <c r="Q10" i="13"/>
  <c r="M10" i="13"/>
  <c r="K10" i="13"/>
  <c r="I10" i="13"/>
  <c r="E10" i="13"/>
  <c r="G10" i="13" s="1"/>
  <c r="Y9" i="13"/>
  <c r="U9" i="13"/>
  <c r="Q9" i="13"/>
  <c r="M9" i="13"/>
  <c r="I9" i="13"/>
  <c r="A18" i="13" s="1"/>
  <c r="Y8" i="13"/>
  <c r="U8" i="13"/>
  <c r="Q8" i="13"/>
  <c r="M8" i="13"/>
  <c r="I8" i="13"/>
  <c r="Y7" i="13"/>
  <c r="U7" i="13"/>
  <c r="Q7" i="13"/>
  <c r="M7" i="13"/>
  <c r="O7" i="13" s="1"/>
  <c r="I7" i="13"/>
  <c r="A6" i="13" s="1"/>
  <c r="Y6" i="13"/>
  <c r="U6" i="13"/>
  <c r="W6" i="13" s="1"/>
  <c r="Q6" i="13"/>
  <c r="S6" i="13" s="1"/>
  <c r="M6" i="13"/>
  <c r="O6" i="13" s="1"/>
  <c r="I6" i="13"/>
  <c r="A5" i="13" s="1"/>
  <c r="A7" i="13" s="1"/>
  <c r="C6" i="13"/>
  <c r="Y5" i="13"/>
  <c r="AA6" i="13" s="1"/>
  <c r="U5" i="13"/>
  <c r="W4" i="13" s="1"/>
  <c r="Q5" i="13"/>
  <c r="M5" i="13"/>
  <c r="O4" i="13" s="1"/>
  <c r="I5" i="13"/>
  <c r="E5" i="13"/>
  <c r="E3" i="13" s="1"/>
  <c r="C5" i="13"/>
  <c r="C7" i="13" s="1"/>
  <c r="Y4" i="13"/>
  <c r="AA4" i="13" s="1"/>
  <c r="U4" i="13"/>
  <c r="Q4" i="13"/>
  <c r="S4" i="13" s="1"/>
  <c r="M4" i="13"/>
  <c r="I4" i="13"/>
  <c r="K4" i="13" s="1"/>
  <c r="E4" i="13"/>
  <c r="G4" i="13" s="1"/>
  <c r="C4" i="13"/>
  <c r="A4" i="13"/>
  <c r="Y3" i="13"/>
  <c r="U3" i="13"/>
  <c r="Q3" i="13"/>
  <c r="S2" i="13" s="1"/>
  <c r="M3" i="13"/>
  <c r="A9" i="13" s="1"/>
  <c r="I3" i="13"/>
  <c r="C3" i="13"/>
  <c r="A3" i="13"/>
  <c r="Y2" i="13"/>
  <c r="AA2" i="13" s="1"/>
  <c r="U2" i="13"/>
  <c r="W2" i="13" s="1"/>
  <c r="Q2" i="13"/>
  <c r="M2" i="13"/>
  <c r="I2" i="13"/>
  <c r="A8" i="13" s="1"/>
  <c r="E2" i="13"/>
  <c r="C2" i="13"/>
  <c r="A2" i="13"/>
  <c r="Y49" i="12"/>
  <c r="U49" i="12"/>
  <c r="Q49" i="12"/>
  <c r="M49" i="12"/>
  <c r="I49" i="12"/>
  <c r="Y48" i="12"/>
  <c r="U48" i="12"/>
  <c r="Q48" i="12"/>
  <c r="M48" i="12"/>
  <c r="I48" i="12"/>
  <c r="Y47" i="12"/>
  <c r="U47" i="12"/>
  <c r="Q47" i="12"/>
  <c r="M47" i="12"/>
  <c r="I47" i="12"/>
  <c r="Y46" i="12"/>
  <c r="AA45" i="12" s="1"/>
  <c r="U46" i="12"/>
  <c r="W45" i="12" s="1"/>
  <c r="Q46" i="12"/>
  <c r="S45" i="12" s="1"/>
  <c r="M46" i="12"/>
  <c r="I46" i="12"/>
  <c r="K45" i="12" s="1"/>
  <c r="Y45" i="12"/>
  <c r="U45" i="12"/>
  <c r="Q45" i="12"/>
  <c r="M45" i="12"/>
  <c r="O45" i="12" s="1"/>
  <c r="I45" i="12"/>
  <c r="Y44" i="12"/>
  <c r="U44" i="12"/>
  <c r="W43" i="12" s="1"/>
  <c r="Q44" i="12"/>
  <c r="M44" i="12"/>
  <c r="I44" i="12"/>
  <c r="AA43" i="12"/>
  <c r="Y43" i="12"/>
  <c r="U43" i="12"/>
  <c r="S43" i="12"/>
  <c r="Q43" i="12"/>
  <c r="O43" i="12"/>
  <c r="M43" i="12"/>
  <c r="K43" i="12"/>
  <c r="I43" i="12"/>
  <c r="Y42" i="12"/>
  <c r="U42" i="12"/>
  <c r="Q42" i="12"/>
  <c r="M42" i="12"/>
  <c r="I42" i="12"/>
  <c r="Y41" i="12"/>
  <c r="U41" i="12"/>
  <c r="Q41" i="12"/>
  <c r="M41" i="12"/>
  <c r="I41" i="12"/>
  <c r="Y40" i="12"/>
  <c r="U40" i="12"/>
  <c r="Q40" i="12"/>
  <c r="M40" i="12"/>
  <c r="I40" i="12"/>
  <c r="Y39" i="12"/>
  <c r="W39" i="12"/>
  <c r="U39" i="12"/>
  <c r="Q39" i="12"/>
  <c r="O39" i="12"/>
  <c r="M39" i="12"/>
  <c r="I39" i="12"/>
  <c r="K39" i="12" s="1"/>
  <c r="Y38" i="12"/>
  <c r="AA37" i="12" s="1"/>
  <c r="U38" i="12"/>
  <c r="W37" i="12" s="1"/>
  <c r="Q38" i="12"/>
  <c r="S39" i="12" s="1"/>
  <c r="M38" i="12"/>
  <c r="I38" i="12"/>
  <c r="K37" i="12" s="1"/>
  <c r="Y37" i="12"/>
  <c r="U37" i="12"/>
  <c r="S37" i="12"/>
  <c r="Q37" i="12"/>
  <c r="M37" i="12"/>
  <c r="O37" i="12" s="1"/>
  <c r="I37" i="12"/>
  <c r="Y36" i="12"/>
  <c r="U36" i="12"/>
  <c r="W35" i="12" s="1"/>
  <c r="Q36" i="12"/>
  <c r="M36" i="12"/>
  <c r="I36" i="12"/>
  <c r="AA35" i="12"/>
  <c r="Y35" i="12"/>
  <c r="U35" i="12"/>
  <c r="S35" i="12"/>
  <c r="Q35" i="12"/>
  <c r="M35" i="12"/>
  <c r="O35" i="12" s="1"/>
  <c r="K35" i="12"/>
  <c r="I35" i="12"/>
  <c r="Y32" i="12"/>
  <c r="U32" i="12"/>
  <c r="C24" i="12" s="1"/>
  <c r="Q32" i="12"/>
  <c r="C28" i="12" s="1"/>
  <c r="M32" i="12"/>
  <c r="C30" i="12" s="1"/>
  <c r="I32" i="12"/>
  <c r="C23" i="12" s="1"/>
  <c r="Y31" i="12"/>
  <c r="U31" i="12"/>
  <c r="Q31" i="12"/>
  <c r="M31" i="12"/>
  <c r="I31" i="12"/>
  <c r="Y30" i="12"/>
  <c r="U30" i="12"/>
  <c r="Q30" i="12"/>
  <c r="M30" i="12"/>
  <c r="I30" i="12"/>
  <c r="E30" i="12"/>
  <c r="Y29" i="12"/>
  <c r="U29" i="12"/>
  <c r="W28" i="12" s="1"/>
  <c r="Q29" i="12"/>
  <c r="S28" i="12" s="1"/>
  <c r="M29" i="12"/>
  <c r="I29" i="12"/>
  <c r="G29" i="12"/>
  <c r="E29" i="12"/>
  <c r="Y28" i="12"/>
  <c r="AA28" i="12" s="1"/>
  <c r="U28" i="12"/>
  <c r="Q28" i="12"/>
  <c r="O28" i="12"/>
  <c r="M28" i="12"/>
  <c r="I28" i="12"/>
  <c r="K28" i="12" s="1"/>
  <c r="E28" i="12"/>
  <c r="Y27" i="12"/>
  <c r="U27" i="12"/>
  <c r="W26" i="12" s="1"/>
  <c r="Q27" i="12"/>
  <c r="S26" i="12" s="1"/>
  <c r="M27" i="12"/>
  <c r="I27" i="12"/>
  <c r="G27" i="12"/>
  <c r="E27" i="12"/>
  <c r="Y26" i="12"/>
  <c r="AA26" i="12" s="1"/>
  <c r="U26" i="12"/>
  <c r="Q26" i="12"/>
  <c r="O26" i="12"/>
  <c r="M26" i="12"/>
  <c r="I26" i="12"/>
  <c r="K26" i="12" s="1"/>
  <c r="Y25" i="12"/>
  <c r="U25" i="12"/>
  <c r="Q25" i="12"/>
  <c r="M25" i="12"/>
  <c r="I25" i="12"/>
  <c r="Y24" i="12"/>
  <c r="U24" i="12"/>
  <c r="Q24" i="12"/>
  <c r="M24" i="12"/>
  <c r="I24" i="12"/>
  <c r="E24" i="12"/>
  <c r="Y23" i="12"/>
  <c r="AA23" i="12" s="1"/>
  <c r="U23" i="12"/>
  <c r="Q23" i="12"/>
  <c r="S23" i="12" s="1"/>
  <c r="M23" i="12"/>
  <c r="I23" i="12"/>
  <c r="K23" i="12" s="1"/>
  <c r="G23" i="12"/>
  <c r="E23" i="12"/>
  <c r="Y22" i="12"/>
  <c r="AA22" i="12" s="1"/>
  <c r="U22" i="12"/>
  <c r="Q22" i="12"/>
  <c r="S22" i="12" s="1"/>
  <c r="O22" i="12"/>
  <c r="M22" i="12"/>
  <c r="I22" i="12"/>
  <c r="K22" i="12" s="1"/>
  <c r="E22" i="12"/>
  <c r="Y21" i="12"/>
  <c r="AA20" i="12" s="1"/>
  <c r="U21" i="12"/>
  <c r="W22" i="12" s="1"/>
  <c r="Q21" i="12"/>
  <c r="S20" i="12" s="1"/>
  <c r="M21" i="12"/>
  <c r="I21" i="12"/>
  <c r="K20" i="12" s="1"/>
  <c r="G21" i="12"/>
  <c r="E21" i="12"/>
  <c r="Y20" i="12"/>
  <c r="U20" i="12"/>
  <c r="W20" i="12" s="1"/>
  <c r="Q20" i="12"/>
  <c r="M20" i="12"/>
  <c r="O20" i="12" s="1"/>
  <c r="I20" i="12"/>
  <c r="Y19" i="12"/>
  <c r="U19" i="12"/>
  <c r="W18" i="12" s="1"/>
  <c r="Q19" i="12"/>
  <c r="M19" i="12"/>
  <c r="I19" i="12"/>
  <c r="AA18" i="12"/>
  <c r="Y18" i="12"/>
  <c r="U18" i="12"/>
  <c r="S18" i="12"/>
  <c r="Q18" i="12"/>
  <c r="M18" i="12"/>
  <c r="O18" i="12" s="1"/>
  <c r="K18" i="12"/>
  <c r="I18" i="12"/>
  <c r="Y16" i="12"/>
  <c r="C29" i="12" s="1"/>
  <c r="U16" i="12"/>
  <c r="C22" i="12" s="1"/>
  <c r="Q16" i="12"/>
  <c r="C27" i="12" s="1"/>
  <c r="M16" i="12"/>
  <c r="C26" i="12" s="1"/>
  <c r="I16" i="12"/>
  <c r="C25" i="12" s="1"/>
  <c r="Y15" i="12"/>
  <c r="U15" i="12"/>
  <c r="Q15" i="12"/>
  <c r="M15" i="12"/>
  <c r="A17" i="12" s="1"/>
  <c r="I15" i="12"/>
  <c r="Y14" i="12"/>
  <c r="U14" i="12"/>
  <c r="Q14" i="12"/>
  <c r="M14" i="12"/>
  <c r="I14" i="12"/>
  <c r="A15" i="12" s="1"/>
  <c r="Y13" i="12"/>
  <c r="AA12" i="12" s="1"/>
  <c r="U13" i="12"/>
  <c r="Q13" i="12"/>
  <c r="M13" i="12"/>
  <c r="I13" i="12"/>
  <c r="K12" i="12" s="1"/>
  <c r="Y12" i="12"/>
  <c r="W12" i="12"/>
  <c r="U12" i="12"/>
  <c r="Q12" i="12"/>
  <c r="S12" i="12" s="1"/>
  <c r="O12" i="12"/>
  <c r="M12" i="12"/>
  <c r="I12" i="12"/>
  <c r="A12" i="12" s="1"/>
  <c r="Y11" i="12"/>
  <c r="U11" i="12"/>
  <c r="W10" i="12" s="1"/>
  <c r="Q11" i="12"/>
  <c r="M11" i="12"/>
  <c r="I11" i="12"/>
  <c r="E11" i="12"/>
  <c r="E9" i="12" s="1"/>
  <c r="AA10" i="12"/>
  <c r="Y10" i="12"/>
  <c r="U10" i="12"/>
  <c r="S10" i="12"/>
  <c r="Q10" i="12"/>
  <c r="M10" i="12"/>
  <c r="O10" i="12" s="1"/>
  <c r="K10" i="12"/>
  <c r="I10" i="12"/>
  <c r="E10" i="12"/>
  <c r="G10" i="12" s="1"/>
  <c r="Y9" i="12"/>
  <c r="U9" i="12"/>
  <c r="Q9" i="12"/>
  <c r="M9" i="12"/>
  <c r="A18" i="12" s="1"/>
  <c r="I9" i="12"/>
  <c r="Y8" i="12"/>
  <c r="U8" i="12"/>
  <c r="Q8" i="12"/>
  <c r="M8" i="12"/>
  <c r="I8" i="12"/>
  <c r="Y7" i="12"/>
  <c r="U7" i="12"/>
  <c r="W7" i="12" s="1"/>
  <c r="Q7" i="12"/>
  <c r="M7" i="12"/>
  <c r="O7" i="12" s="1"/>
  <c r="I7" i="12"/>
  <c r="Y6" i="12"/>
  <c r="U6" i="12"/>
  <c r="W6" i="12" s="1"/>
  <c r="S6" i="12"/>
  <c r="Q6" i="12"/>
  <c r="M6" i="12"/>
  <c r="O6" i="12" s="1"/>
  <c r="I6" i="12"/>
  <c r="C6" i="12"/>
  <c r="A6" i="12"/>
  <c r="AA40" i="12" s="1"/>
  <c r="Y5" i="12"/>
  <c r="AA6" i="12" s="1"/>
  <c r="U5" i="12"/>
  <c r="Q5" i="12"/>
  <c r="M5" i="12"/>
  <c r="O4" i="12" s="1"/>
  <c r="I5" i="12"/>
  <c r="K6" i="12" s="1"/>
  <c r="E5" i="12"/>
  <c r="C5" i="12"/>
  <c r="A5" i="12"/>
  <c r="AA4" i="12"/>
  <c r="Y4" i="12"/>
  <c r="U4" i="12"/>
  <c r="W4" i="12" s="1"/>
  <c r="S4" i="12"/>
  <c r="Q4" i="12"/>
  <c r="M4" i="12"/>
  <c r="A3" i="12" s="1"/>
  <c r="K4" i="12"/>
  <c r="I4" i="12"/>
  <c r="E4" i="12"/>
  <c r="G4" i="12" s="1"/>
  <c r="Y3" i="12"/>
  <c r="U3" i="12"/>
  <c r="W2" i="12" s="1"/>
  <c r="Q3" i="12"/>
  <c r="S2" i="12" s="1"/>
  <c r="M3" i="12"/>
  <c r="I3" i="12"/>
  <c r="E3" i="12"/>
  <c r="Y2" i="12"/>
  <c r="AA2" i="12" s="1"/>
  <c r="U2" i="12"/>
  <c r="Q2" i="12"/>
  <c r="O2" i="12"/>
  <c r="M2" i="12"/>
  <c r="I2" i="12"/>
  <c r="K2" i="12" s="1"/>
  <c r="C2" i="12"/>
  <c r="A2" i="12"/>
  <c r="Y48" i="11"/>
  <c r="U48" i="11"/>
  <c r="Q48" i="11"/>
  <c r="M48" i="11"/>
  <c r="I48" i="11"/>
  <c r="Y47" i="11"/>
  <c r="U47" i="11"/>
  <c r="Q47" i="11"/>
  <c r="M47" i="11"/>
  <c r="I47" i="11"/>
  <c r="Y46" i="11"/>
  <c r="U46" i="11"/>
  <c r="Q46" i="11"/>
  <c r="M46" i="11"/>
  <c r="I46" i="11"/>
  <c r="Y45" i="11"/>
  <c r="U45" i="11"/>
  <c r="Q45" i="11"/>
  <c r="M45" i="11"/>
  <c r="I45" i="11"/>
  <c r="Y44" i="11"/>
  <c r="U44" i="11"/>
  <c r="Q44" i="11"/>
  <c r="M44" i="11"/>
  <c r="I44" i="11"/>
  <c r="Y43" i="11"/>
  <c r="U43" i="11"/>
  <c r="Q43" i="11"/>
  <c r="M43" i="11"/>
  <c r="I43" i="11"/>
  <c r="Y42" i="11"/>
  <c r="U42" i="11"/>
  <c r="Q42" i="11"/>
  <c r="M42" i="11"/>
  <c r="I42" i="11"/>
  <c r="Y41" i="11"/>
  <c r="U41" i="11"/>
  <c r="Q41" i="11"/>
  <c r="M41" i="11"/>
  <c r="I41" i="11"/>
  <c r="Y40" i="11"/>
  <c r="U40" i="11"/>
  <c r="Q40" i="11"/>
  <c r="M40" i="11"/>
  <c r="I40" i="11"/>
  <c r="Y39" i="11"/>
  <c r="U39" i="11"/>
  <c r="Q39" i="11"/>
  <c r="M39" i="11"/>
  <c r="I39" i="11"/>
  <c r="Y38" i="11"/>
  <c r="U38" i="11"/>
  <c r="Q38" i="11"/>
  <c r="M38" i="11"/>
  <c r="I38" i="11"/>
  <c r="Y37" i="11"/>
  <c r="U37" i="11"/>
  <c r="Q37" i="11"/>
  <c r="M37" i="11"/>
  <c r="I37" i="11"/>
  <c r="Y36" i="11"/>
  <c r="U36" i="11"/>
  <c r="Q36" i="11"/>
  <c r="M36" i="11"/>
  <c r="I36" i="11"/>
  <c r="Y35" i="11"/>
  <c r="U35" i="11"/>
  <c r="Q35" i="11"/>
  <c r="M35" i="11"/>
  <c r="I35" i="11"/>
  <c r="Y31" i="11"/>
  <c r="U31" i="11"/>
  <c r="Q31" i="11"/>
  <c r="M31" i="11"/>
  <c r="I31" i="11"/>
  <c r="Y30" i="11"/>
  <c r="U30" i="11"/>
  <c r="Q30" i="11"/>
  <c r="M30" i="11"/>
  <c r="I30" i="11"/>
  <c r="E30" i="11"/>
  <c r="E28" i="11" s="1"/>
  <c r="Y29" i="11"/>
  <c r="U29" i="11"/>
  <c r="Q29" i="11"/>
  <c r="M29" i="11"/>
  <c r="I29" i="11"/>
  <c r="E29" i="11"/>
  <c r="Y28" i="11"/>
  <c r="U28" i="11"/>
  <c r="Q28" i="11"/>
  <c r="M28" i="11"/>
  <c r="I28" i="11"/>
  <c r="Y27" i="11"/>
  <c r="U27" i="11"/>
  <c r="Q27" i="11"/>
  <c r="M27" i="11"/>
  <c r="I27" i="11"/>
  <c r="Y26" i="11"/>
  <c r="U26" i="11"/>
  <c r="Q26" i="11"/>
  <c r="M26" i="11"/>
  <c r="I26" i="11"/>
  <c r="Y25" i="11"/>
  <c r="U25" i="11"/>
  <c r="Q25" i="11"/>
  <c r="M25" i="11"/>
  <c r="I25" i="11"/>
  <c r="Y24" i="11"/>
  <c r="U24" i="11"/>
  <c r="Q24" i="11"/>
  <c r="M24" i="11"/>
  <c r="I24" i="11"/>
  <c r="E24" i="11"/>
  <c r="E22" i="11" s="1"/>
  <c r="Y23" i="11"/>
  <c r="U23" i="11"/>
  <c r="Q23" i="11"/>
  <c r="M23" i="11"/>
  <c r="I23" i="11"/>
  <c r="E23" i="11"/>
  <c r="Y22" i="11"/>
  <c r="U22" i="11"/>
  <c r="Q22" i="11"/>
  <c r="M22" i="11"/>
  <c r="I22" i="11"/>
  <c r="Y21" i="11"/>
  <c r="U21" i="11"/>
  <c r="Q21" i="11"/>
  <c r="M21" i="11"/>
  <c r="I21" i="11"/>
  <c r="Y20" i="11"/>
  <c r="U20" i="11"/>
  <c r="Q20" i="11"/>
  <c r="M20" i="11"/>
  <c r="I20" i="11"/>
  <c r="Y19" i="11"/>
  <c r="U19" i="11"/>
  <c r="Q19" i="11"/>
  <c r="M19" i="11"/>
  <c r="I19" i="11"/>
  <c r="Y18" i="11"/>
  <c r="U18" i="11"/>
  <c r="Q18" i="11"/>
  <c r="M18" i="11"/>
  <c r="I18" i="11"/>
  <c r="Y15" i="11"/>
  <c r="U15" i="11"/>
  <c r="Q15" i="11"/>
  <c r="M15" i="11"/>
  <c r="I15" i="11"/>
  <c r="Y14" i="11"/>
  <c r="U14" i="11"/>
  <c r="Q14" i="11"/>
  <c r="M14" i="11"/>
  <c r="I14" i="11"/>
  <c r="Y13" i="11"/>
  <c r="U13" i="11"/>
  <c r="Q13" i="11"/>
  <c r="M13" i="11"/>
  <c r="I13" i="11"/>
  <c r="Y12" i="11"/>
  <c r="U12" i="11"/>
  <c r="Q12" i="11"/>
  <c r="M12" i="11"/>
  <c r="I12" i="11"/>
  <c r="Y11" i="11"/>
  <c r="U11" i="11"/>
  <c r="Q11" i="11"/>
  <c r="M11" i="11"/>
  <c r="I11" i="11"/>
  <c r="E11" i="11"/>
  <c r="Y10" i="11"/>
  <c r="U10" i="11"/>
  <c r="Q10" i="11"/>
  <c r="M10" i="11"/>
  <c r="I10" i="11"/>
  <c r="E10" i="11"/>
  <c r="Y9" i="11"/>
  <c r="U9" i="11"/>
  <c r="Q9" i="11"/>
  <c r="M9" i="11"/>
  <c r="I9" i="11"/>
  <c r="E9" i="11"/>
  <c r="Y8" i="11"/>
  <c r="U8" i="11"/>
  <c r="Q8" i="11"/>
  <c r="M8" i="11"/>
  <c r="I8" i="11"/>
  <c r="E8" i="11"/>
  <c r="Y7" i="11"/>
  <c r="U7" i="11"/>
  <c r="Q7" i="11"/>
  <c r="M7" i="11"/>
  <c r="I7" i="11"/>
  <c r="Y6" i="11"/>
  <c r="U6" i="11"/>
  <c r="Q6" i="11"/>
  <c r="M6" i="11"/>
  <c r="I6" i="11"/>
  <c r="C6" i="11"/>
  <c r="Y5" i="11"/>
  <c r="U5" i="11"/>
  <c r="Q5" i="11"/>
  <c r="M5" i="11"/>
  <c r="I5" i="11"/>
  <c r="E5" i="11"/>
  <c r="E3" i="11" s="1"/>
  <c r="C5" i="11"/>
  <c r="C7" i="11" s="1"/>
  <c r="Y4" i="11"/>
  <c r="U4" i="11"/>
  <c r="Q4" i="11"/>
  <c r="M4" i="11"/>
  <c r="I4" i="11"/>
  <c r="G4" i="11"/>
  <c r="E4" i="11"/>
  <c r="C4" i="11"/>
  <c r="Y3" i="11"/>
  <c r="U3" i="11"/>
  <c r="Q3" i="11"/>
  <c r="M3" i="11"/>
  <c r="I3" i="11"/>
  <c r="C3" i="11"/>
  <c r="Y2" i="11"/>
  <c r="U2" i="11"/>
  <c r="Q2" i="11"/>
  <c r="M2" i="11"/>
  <c r="I2" i="11"/>
  <c r="E2" i="11"/>
  <c r="C2" i="11"/>
  <c r="A2" i="11"/>
  <c r="Y48" i="10"/>
  <c r="U48" i="10"/>
  <c r="Q48" i="10"/>
  <c r="M48" i="10"/>
  <c r="I48" i="10"/>
  <c r="Y47" i="10"/>
  <c r="U47" i="10"/>
  <c r="Q47" i="10"/>
  <c r="M47" i="10"/>
  <c r="I47" i="10"/>
  <c r="Y46" i="10"/>
  <c r="U46" i="10"/>
  <c r="Q46" i="10"/>
  <c r="M46" i="10"/>
  <c r="I46" i="10"/>
  <c r="Y45" i="10"/>
  <c r="U45" i="10"/>
  <c r="Q45" i="10"/>
  <c r="M45" i="10"/>
  <c r="I45" i="10"/>
  <c r="Y44" i="10"/>
  <c r="U44" i="10"/>
  <c r="Q44" i="10"/>
  <c r="M44" i="10"/>
  <c r="I44" i="10"/>
  <c r="Y43" i="10"/>
  <c r="U43" i="10"/>
  <c r="Q43" i="10"/>
  <c r="M43" i="10"/>
  <c r="I43" i="10"/>
  <c r="Y42" i="10"/>
  <c r="U42" i="10"/>
  <c r="Q42" i="10"/>
  <c r="M42" i="10"/>
  <c r="I42" i="10"/>
  <c r="Y41" i="10"/>
  <c r="U41" i="10"/>
  <c r="Q41" i="10"/>
  <c r="M41" i="10"/>
  <c r="I41" i="10"/>
  <c r="Y40" i="10"/>
  <c r="U40" i="10"/>
  <c r="Q40" i="10"/>
  <c r="M40" i="10"/>
  <c r="I40" i="10"/>
  <c r="Y39" i="10"/>
  <c r="U39" i="10"/>
  <c r="Q39" i="10"/>
  <c r="M39" i="10"/>
  <c r="I39" i="10"/>
  <c r="Y38" i="10"/>
  <c r="U38" i="10"/>
  <c r="Q38" i="10"/>
  <c r="M38" i="10"/>
  <c r="I38" i="10"/>
  <c r="Y37" i="10"/>
  <c r="U37" i="10"/>
  <c r="Q37" i="10"/>
  <c r="M37" i="10"/>
  <c r="I37" i="10"/>
  <c r="Y36" i="10"/>
  <c r="U36" i="10"/>
  <c r="Q36" i="10"/>
  <c r="M36" i="10"/>
  <c r="I36" i="10"/>
  <c r="Y35" i="10"/>
  <c r="U35" i="10"/>
  <c r="Q35" i="10"/>
  <c r="M35" i="10"/>
  <c r="I35" i="10"/>
  <c r="Y31" i="10"/>
  <c r="U31" i="10"/>
  <c r="Q31" i="10"/>
  <c r="M31" i="10"/>
  <c r="I31" i="10"/>
  <c r="Y30" i="10"/>
  <c r="U30" i="10"/>
  <c r="Q30" i="10"/>
  <c r="M30" i="10"/>
  <c r="I30" i="10"/>
  <c r="E30" i="10"/>
  <c r="E28" i="10" s="1"/>
  <c r="Y29" i="10"/>
  <c r="U29" i="10"/>
  <c r="Q29" i="10"/>
  <c r="M29" i="10"/>
  <c r="I29" i="10"/>
  <c r="E29" i="10"/>
  <c r="E27" i="10" s="1"/>
  <c r="Y28" i="10"/>
  <c r="U28" i="10"/>
  <c r="Q28" i="10"/>
  <c r="M28" i="10"/>
  <c r="I28" i="10"/>
  <c r="Y27" i="10"/>
  <c r="U27" i="10"/>
  <c r="Q27" i="10"/>
  <c r="M27" i="10"/>
  <c r="I27" i="10"/>
  <c r="Y26" i="10"/>
  <c r="U26" i="10"/>
  <c r="Q26" i="10"/>
  <c r="M26" i="10"/>
  <c r="I26" i="10"/>
  <c r="Y25" i="10"/>
  <c r="U25" i="10"/>
  <c r="Q25" i="10"/>
  <c r="M25" i="10"/>
  <c r="I25" i="10"/>
  <c r="Y24" i="10"/>
  <c r="U24" i="10"/>
  <c r="Q24" i="10"/>
  <c r="M24" i="10"/>
  <c r="I24" i="10"/>
  <c r="E24" i="10"/>
  <c r="E22" i="10" s="1"/>
  <c r="Y23" i="10"/>
  <c r="U23" i="10"/>
  <c r="Q23" i="10"/>
  <c r="M23" i="10"/>
  <c r="I23" i="10"/>
  <c r="E23" i="10"/>
  <c r="Y22" i="10"/>
  <c r="U22" i="10"/>
  <c r="Q22" i="10"/>
  <c r="M22" i="10"/>
  <c r="I22" i="10"/>
  <c r="Y21" i="10"/>
  <c r="U21" i="10"/>
  <c r="Q21" i="10"/>
  <c r="M21" i="10"/>
  <c r="I21" i="10"/>
  <c r="Y20" i="10"/>
  <c r="U20" i="10"/>
  <c r="Q20" i="10"/>
  <c r="M20" i="10"/>
  <c r="I20" i="10"/>
  <c r="Y19" i="10"/>
  <c r="U19" i="10"/>
  <c r="Q19" i="10"/>
  <c r="M19" i="10"/>
  <c r="I19" i="10"/>
  <c r="Y18" i="10"/>
  <c r="U18" i="10"/>
  <c r="Q18" i="10"/>
  <c r="M18" i="10"/>
  <c r="I18" i="10"/>
  <c r="Y15" i="10"/>
  <c r="U15" i="10"/>
  <c r="Q15" i="10"/>
  <c r="M15" i="10"/>
  <c r="I15" i="10"/>
  <c r="Y14" i="10"/>
  <c r="U14" i="10"/>
  <c r="Q14" i="10"/>
  <c r="M14" i="10"/>
  <c r="I14" i="10"/>
  <c r="Y13" i="10"/>
  <c r="U13" i="10"/>
  <c r="Q13" i="10"/>
  <c r="M13" i="10"/>
  <c r="I13" i="10"/>
  <c r="Y12" i="10"/>
  <c r="U12" i="10"/>
  <c r="Q12" i="10"/>
  <c r="M12" i="10"/>
  <c r="I12" i="10"/>
  <c r="Y11" i="10"/>
  <c r="U11" i="10"/>
  <c r="Q11" i="10"/>
  <c r="M11" i="10"/>
  <c r="I11" i="10"/>
  <c r="E11" i="10"/>
  <c r="Y10" i="10"/>
  <c r="U10" i="10"/>
  <c r="Q10" i="10"/>
  <c r="M10" i="10"/>
  <c r="I10" i="10"/>
  <c r="G10" i="10"/>
  <c r="E10" i="10"/>
  <c r="Y9" i="10"/>
  <c r="U9" i="10"/>
  <c r="Q9" i="10"/>
  <c r="M9" i="10"/>
  <c r="I9" i="10"/>
  <c r="E9" i="10"/>
  <c r="Y8" i="10"/>
  <c r="U8" i="10"/>
  <c r="Q8" i="10"/>
  <c r="M8" i="10"/>
  <c r="I8" i="10"/>
  <c r="E8" i="10"/>
  <c r="G8" i="10" s="1"/>
  <c r="Y7" i="10"/>
  <c r="U7" i="10"/>
  <c r="Q7" i="10"/>
  <c r="M7" i="10"/>
  <c r="I7" i="10"/>
  <c r="Y6" i="10"/>
  <c r="U6" i="10"/>
  <c r="Q6" i="10"/>
  <c r="M6" i="10"/>
  <c r="I6" i="10"/>
  <c r="C6" i="10"/>
  <c r="Y5" i="10"/>
  <c r="U5" i="10"/>
  <c r="Q5" i="10"/>
  <c r="M5" i="10"/>
  <c r="I5" i="10"/>
  <c r="E5" i="10"/>
  <c r="C5" i="10"/>
  <c r="Y4" i="10"/>
  <c r="U4" i="10"/>
  <c r="Q4" i="10"/>
  <c r="M4" i="10"/>
  <c r="I4" i="10"/>
  <c r="E4" i="10"/>
  <c r="Y3" i="10"/>
  <c r="U3" i="10"/>
  <c r="Q3" i="10"/>
  <c r="M3" i="10"/>
  <c r="I3" i="10"/>
  <c r="E3" i="10"/>
  <c r="Y2" i="10"/>
  <c r="U2" i="10"/>
  <c r="Q2" i="10"/>
  <c r="M2" i="10"/>
  <c r="I2" i="10"/>
  <c r="C2" i="10"/>
  <c r="A2" i="10"/>
  <c r="Y48" i="9"/>
  <c r="U48" i="9"/>
  <c r="Q48" i="9"/>
  <c r="M48" i="9"/>
  <c r="I48" i="9"/>
  <c r="Y47" i="9"/>
  <c r="U47" i="9"/>
  <c r="Q47" i="9"/>
  <c r="M47" i="9"/>
  <c r="I47" i="9"/>
  <c r="Y46" i="9"/>
  <c r="U46" i="9"/>
  <c r="Q46" i="9"/>
  <c r="M46" i="9"/>
  <c r="I46" i="9"/>
  <c r="Y45" i="9"/>
  <c r="U45" i="9"/>
  <c r="W45" i="9" s="1"/>
  <c r="Q45" i="9"/>
  <c r="M45" i="9"/>
  <c r="I45" i="9"/>
  <c r="Y44" i="9"/>
  <c r="U44" i="9"/>
  <c r="Q44" i="9"/>
  <c r="M44" i="9"/>
  <c r="I44" i="9"/>
  <c r="Y43" i="9"/>
  <c r="U43" i="9"/>
  <c r="Q43" i="9"/>
  <c r="M43" i="9"/>
  <c r="I43" i="9"/>
  <c r="Y42" i="9"/>
  <c r="U42" i="9"/>
  <c r="Q42" i="9"/>
  <c r="M42" i="9"/>
  <c r="I42" i="9"/>
  <c r="Y41" i="9"/>
  <c r="U41" i="9"/>
  <c r="Q41" i="9"/>
  <c r="M41" i="9"/>
  <c r="I41" i="9"/>
  <c r="Y40" i="9"/>
  <c r="U40" i="9"/>
  <c r="Q40" i="9"/>
  <c r="M40" i="9"/>
  <c r="I40" i="9"/>
  <c r="Y39" i="9"/>
  <c r="U39" i="9"/>
  <c r="Q39" i="9"/>
  <c r="M39" i="9"/>
  <c r="I39" i="9"/>
  <c r="Y38" i="9"/>
  <c r="U38" i="9"/>
  <c r="Q38" i="9"/>
  <c r="M38" i="9"/>
  <c r="I38" i="9"/>
  <c r="Y37" i="9"/>
  <c r="U37" i="9"/>
  <c r="Q37" i="9"/>
  <c r="M37" i="9"/>
  <c r="I37" i="9"/>
  <c r="Y36" i="9"/>
  <c r="U36" i="9"/>
  <c r="Q36" i="9"/>
  <c r="M36" i="9"/>
  <c r="I36" i="9"/>
  <c r="Y35" i="9"/>
  <c r="U35" i="9"/>
  <c r="Q35" i="9"/>
  <c r="M35" i="9"/>
  <c r="I35" i="9"/>
  <c r="Y31" i="9"/>
  <c r="U31" i="9"/>
  <c r="Q31" i="9"/>
  <c r="M31" i="9"/>
  <c r="I31" i="9"/>
  <c r="Y30" i="9"/>
  <c r="U30" i="9"/>
  <c r="Q30" i="9"/>
  <c r="M30" i="9"/>
  <c r="I30" i="9"/>
  <c r="E30" i="9"/>
  <c r="E28" i="9" s="1"/>
  <c r="Y29" i="9"/>
  <c r="U29" i="9"/>
  <c r="Q29" i="9"/>
  <c r="M29" i="9"/>
  <c r="I29" i="9"/>
  <c r="E29" i="9"/>
  <c r="E27" i="9" s="1"/>
  <c r="Y28" i="9"/>
  <c r="U28" i="9"/>
  <c r="Q28" i="9"/>
  <c r="M28" i="9"/>
  <c r="I28" i="9"/>
  <c r="Y27" i="9"/>
  <c r="U27" i="9"/>
  <c r="Q27" i="9"/>
  <c r="M27" i="9"/>
  <c r="I27" i="9"/>
  <c r="Y26" i="9"/>
  <c r="U26" i="9"/>
  <c r="Q26" i="9"/>
  <c r="M26" i="9"/>
  <c r="I26" i="9"/>
  <c r="Y25" i="9"/>
  <c r="U25" i="9"/>
  <c r="Q25" i="9"/>
  <c r="M25" i="9"/>
  <c r="I25" i="9"/>
  <c r="Y24" i="9"/>
  <c r="U24" i="9"/>
  <c r="Q24" i="9"/>
  <c r="M24" i="9"/>
  <c r="I24" i="9"/>
  <c r="E24" i="9"/>
  <c r="E22" i="9" s="1"/>
  <c r="Y23" i="9"/>
  <c r="U23" i="9"/>
  <c r="Q23" i="9"/>
  <c r="M23" i="9"/>
  <c r="I23" i="9"/>
  <c r="E23" i="9"/>
  <c r="E21" i="9" s="1"/>
  <c r="Y22" i="9"/>
  <c r="U22" i="9"/>
  <c r="Q22" i="9"/>
  <c r="M22" i="9"/>
  <c r="I22" i="9"/>
  <c r="Y21" i="9"/>
  <c r="U21" i="9"/>
  <c r="Q21" i="9"/>
  <c r="M21" i="9"/>
  <c r="I21" i="9"/>
  <c r="Y20" i="9"/>
  <c r="U20" i="9"/>
  <c r="Q20" i="9"/>
  <c r="M20" i="9"/>
  <c r="I20" i="9"/>
  <c r="Y19" i="9"/>
  <c r="U19" i="9"/>
  <c r="Q19" i="9"/>
  <c r="M19" i="9"/>
  <c r="I19" i="9"/>
  <c r="Y18" i="9"/>
  <c r="U18" i="9"/>
  <c r="Q18" i="9"/>
  <c r="M18" i="9"/>
  <c r="I18" i="9"/>
  <c r="Y15" i="9"/>
  <c r="U15" i="9"/>
  <c r="Q15" i="9"/>
  <c r="M15" i="9"/>
  <c r="I15" i="9"/>
  <c r="Y14" i="9"/>
  <c r="U14" i="9"/>
  <c r="Q14" i="9"/>
  <c r="M14" i="9"/>
  <c r="I14" i="9"/>
  <c r="Y13" i="9"/>
  <c r="U13" i="9"/>
  <c r="Q13" i="9"/>
  <c r="M13" i="9"/>
  <c r="I13" i="9"/>
  <c r="Y12" i="9"/>
  <c r="U12" i="9"/>
  <c r="Q12" i="9"/>
  <c r="M12" i="9"/>
  <c r="I12" i="9"/>
  <c r="Y11" i="9"/>
  <c r="U11" i="9"/>
  <c r="Q11" i="9"/>
  <c r="M11" i="9"/>
  <c r="I11" i="9"/>
  <c r="E11" i="9"/>
  <c r="E9" i="9" s="1"/>
  <c r="Y10" i="9"/>
  <c r="U10" i="9"/>
  <c r="Q10" i="9"/>
  <c r="M10" i="9"/>
  <c r="I10" i="9"/>
  <c r="E10" i="9"/>
  <c r="Y9" i="9"/>
  <c r="U9" i="9"/>
  <c r="Q9" i="9"/>
  <c r="M9" i="9"/>
  <c r="I9" i="9"/>
  <c r="Y8" i="9"/>
  <c r="U8" i="9"/>
  <c r="Q8" i="9"/>
  <c r="M8" i="9"/>
  <c r="I8" i="9"/>
  <c r="Y7" i="9"/>
  <c r="U7" i="9"/>
  <c r="Q7" i="9"/>
  <c r="M7" i="9"/>
  <c r="I7" i="9"/>
  <c r="Y6" i="9"/>
  <c r="U6" i="9"/>
  <c r="Q6" i="9"/>
  <c r="M6" i="9"/>
  <c r="I6" i="9"/>
  <c r="C6" i="9"/>
  <c r="Y5" i="9"/>
  <c r="U5" i="9"/>
  <c r="Q5" i="9"/>
  <c r="M5" i="9"/>
  <c r="I5" i="9"/>
  <c r="E5" i="9"/>
  <c r="C5" i="9"/>
  <c r="Y4" i="9"/>
  <c r="U4" i="9"/>
  <c r="Q4" i="9"/>
  <c r="M4" i="9"/>
  <c r="I4" i="9"/>
  <c r="E4" i="9"/>
  <c r="Y3" i="9"/>
  <c r="U3" i="9"/>
  <c r="Q3" i="9"/>
  <c r="M3" i="9"/>
  <c r="I3" i="9"/>
  <c r="E3" i="9"/>
  <c r="Y2" i="9"/>
  <c r="U2" i="9"/>
  <c r="Q2" i="9"/>
  <c r="M2" i="9"/>
  <c r="I2" i="9"/>
  <c r="C2" i="9"/>
  <c r="A2" i="9"/>
  <c r="Y48" i="8"/>
  <c r="U48" i="8"/>
  <c r="Q48" i="8"/>
  <c r="M48" i="8"/>
  <c r="I48" i="8"/>
  <c r="Y47" i="8"/>
  <c r="U47" i="8"/>
  <c r="Q47" i="8"/>
  <c r="M47" i="8"/>
  <c r="I47" i="8"/>
  <c r="Y46" i="8"/>
  <c r="U46" i="8"/>
  <c r="Q46" i="8"/>
  <c r="M46" i="8"/>
  <c r="I46" i="8"/>
  <c r="Y45" i="8"/>
  <c r="U45" i="8"/>
  <c r="Q45" i="8"/>
  <c r="M45" i="8"/>
  <c r="I45" i="8"/>
  <c r="Y44" i="8"/>
  <c r="U44" i="8"/>
  <c r="Q44" i="8"/>
  <c r="M44" i="8"/>
  <c r="I44" i="8"/>
  <c r="Y43" i="8"/>
  <c r="U43" i="8"/>
  <c r="Q43" i="8"/>
  <c r="M43" i="8"/>
  <c r="I43" i="8"/>
  <c r="Y42" i="8"/>
  <c r="U42" i="8"/>
  <c r="Q42" i="8"/>
  <c r="M42" i="8"/>
  <c r="I42" i="8"/>
  <c r="Y41" i="8"/>
  <c r="Y41" i="7" s="1"/>
  <c r="U41" i="8"/>
  <c r="Q41" i="8"/>
  <c r="Q41" i="7" s="1"/>
  <c r="M41" i="8"/>
  <c r="M41" i="7" s="1"/>
  <c r="I41" i="8"/>
  <c r="Y40" i="8"/>
  <c r="U40" i="8"/>
  <c r="Q40" i="8"/>
  <c r="M40" i="8"/>
  <c r="I40" i="8"/>
  <c r="Y39" i="8"/>
  <c r="U39" i="8"/>
  <c r="Q39" i="8"/>
  <c r="M39" i="8"/>
  <c r="I39" i="8"/>
  <c r="Y38" i="8"/>
  <c r="U38" i="8"/>
  <c r="Q38" i="8"/>
  <c r="M38" i="8"/>
  <c r="I38" i="8"/>
  <c r="Y37" i="8"/>
  <c r="U37" i="8"/>
  <c r="Q37" i="8"/>
  <c r="M37" i="8"/>
  <c r="I37" i="8"/>
  <c r="Y36" i="8"/>
  <c r="U36" i="8"/>
  <c r="Q36" i="8"/>
  <c r="M36" i="8"/>
  <c r="I36" i="8"/>
  <c r="Y35" i="8"/>
  <c r="U35" i="8"/>
  <c r="Q35" i="8"/>
  <c r="M35" i="8"/>
  <c r="I35" i="8"/>
  <c r="Y31" i="8"/>
  <c r="U31" i="8"/>
  <c r="Q31" i="8"/>
  <c r="M31" i="8"/>
  <c r="I31" i="8"/>
  <c r="Y30" i="8"/>
  <c r="U30" i="8"/>
  <c r="Q30" i="8"/>
  <c r="M30" i="8"/>
  <c r="I30" i="8"/>
  <c r="E30" i="8"/>
  <c r="E28" i="8" s="1"/>
  <c r="Y29" i="8"/>
  <c r="U29" i="8"/>
  <c r="Q29" i="8"/>
  <c r="M29" i="8"/>
  <c r="I29" i="8"/>
  <c r="E29" i="8"/>
  <c r="E27" i="8" s="1"/>
  <c r="Y28" i="8"/>
  <c r="U28" i="8"/>
  <c r="Q28" i="8"/>
  <c r="M28" i="8"/>
  <c r="I28" i="8"/>
  <c r="Y27" i="8"/>
  <c r="U27" i="8"/>
  <c r="Q27" i="8"/>
  <c r="M27" i="8"/>
  <c r="I27" i="8"/>
  <c r="Y26" i="8"/>
  <c r="U26" i="8"/>
  <c r="Q26" i="8"/>
  <c r="M26" i="8"/>
  <c r="I26" i="8"/>
  <c r="Y25" i="8"/>
  <c r="U25" i="8"/>
  <c r="Q25" i="8"/>
  <c r="M25" i="8"/>
  <c r="I25" i="8"/>
  <c r="Y24" i="8"/>
  <c r="Y24" i="7" s="1"/>
  <c r="U24" i="8"/>
  <c r="Q24" i="8"/>
  <c r="Q24" i="7" s="1"/>
  <c r="M24" i="8"/>
  <c r="I24" i="8"/>
  <c r="I24" i="7" s="1"/>
  <c r="E24" i="8"/>
  <c r="E22" i="8" s="1"/>
  <c r="Y23" i="8"/>
  <c r="U23" i="8"/>
  <c r="Q23" i="8"/>
  <c r="M23" i="8"/>
  <c r="I23" i="8"/>
  <c r="E23" i="8"/>
  <c r="E21" i="8" s="1"/>
  <c r="Y22" i="8"/>
  <c r="U22" i="8"/>
  <c r="Q22" i="8"/>
  <c r="M22" i="8"/>
  <c r="I22" i="8"/>
  <c r="Y21" i="8"/>
  <c r="U21" i="8"/>
  <c r="Q21" i="8"/>
  <c r="M21" i="8"/>
  <c r="I21" i="8"/>
  <c r="Y20" i="8"/>
  <c r="U20" i="8"/>
  <c r="Q20" i="8"/>
  <c r="M20" i="8"/>
  <c r="I20" i="8"/>
  <c r="Y19" i="8"/>
  <c r="U19" i="8"/>
  <c r="Q19" i="8"/>
  <c r="M19" i="8"/>
  <c r="I19" i="8"/>
  <c r="Y18" i="8"/>
  <c r="U18" i="8"/>
  <c r="Q18" i="8"/>
  <c r="M18" i="8"/>
  <c r="I18" i="8"/>
  <c r="Y15" i="8"/>
  <c r="U15" i="8"/>
  <c r="Q15" i="8"/>
  <c r="M15" i="8"/>
  <c r="I15" i="8"/>
  <c r="Y14" i="8"/>
  <c r="U14" i="8"/>
  <c r="Q14" i="8"/>
  <c r="M14" i="8"/>
  <c r="I14" i="8"/>
  <c r="Y13" i="8"/>
  <c r="U13" i="8"/>
  <c r="Q13" i="8"/>
  <c r="M13" i="8"/>
  <c r="I13" i="8"/>
  <c r="Y12" i="8"/>
  <c r="U12" i="8"/>
  <c r="Q12" i="8"/>
  <c r="M12" i="8"/>
  <c r="I12" i="8"/>
  <c r="Y11" i="8"/>
  <c r="U11" i="8"/>
  <c r="Q11" i="8"/>
  <c r="M11" i="8"/>
  <c r="I11" i="8"/>
  <c r="E11" i="8"/>
  <c r="E11" i="7" s="1"/>
  <c r="Y10" i="8"/>
  <c r="U10" i="8"/>
  <c r="Q10" i="8"/>
  <c r="M10" i="8"/>
  <c r="I10" i="8"/>
  <c r="E10" i="8"/>
  <c r="E10" i="7" s="1"/>
  <c r="Y9" i="8"/>
  <c r="U9" i="8"/>
  <c r="Q9" i="8"/>
  <c r="M9" i="8"/>
  <c r="I9" i="8"/>
  <c r="E9" i="8"/>
  <c r="E9" i="7" s="1"/>
  <c r="Y8" i="8"/>
  <c r="U8" i="8"/>
  <c r="U8" i="7" s="1"/>
  <c r="Q8" i="8"/>
  <c r="Q8" i="7" s="1"/>
  <c r="M8" i="8"/>
  <c r="I8" i="8"/>
  <c r="I8" i="7" s="1"/>
  <c r="E8" i="8"/>
  <c r="Y7" i="8"/>
  <c r="U7" i="8"/>
  <c r="Q7" i="8"/>
  <c r="M7" i="8"/>
  <c r="I7" i="8"/>
  <c r="Y6" i="8"/>
  <c r="U6" i="8"/>
  <c r="Q6" i="8"/>
  <c r="M6" i="8"/>
  <c r="I6" i="8"/>
  <c r="C6" i="8"/>
  <c r="Y5" i="8"/>
  <c r="U5" i="8"/>
  <c r="Q5" i="8"/>
  <c r="M5" i="8"/>
  <c r="I5" i="8"/>
  <c r="E5" i="8"/>
  <c r="E3" i="8" s="1"/>
  <c r="C5" i="8"/>
  <c r="Y4" i="8"/>
  <c r="U4" i="8"/>
  <c r="Q4" i="8"/>
  <c r="M4" i="8"/>
  <c r="I4" i="8"/>
  <c r="A3" i="8" s="1"/>
  <c r="E4" i="8"/>
  <c r="C3" i="8" s="1"/>
  <c r="Y3" i="8"/>
  <c r="U3" i="8"/>
  <c r="Q3" i="8"/>
  <c r="M3" i="8"/>
  <c r="I3" i="8"/>
  <c r="Y2" i="8"/>
  <c r="U2" i="8"/>
  <c r="Q2" i="8"/>
  <c r="M2" i="8"/>
  <c r="I2" i="8"/>
  <c r="C2" i="8"/>
  <c r="A2" i="8"/>
  <c r="I41" i="7"/>
  <c r="M24" i="7"/>
  <c r="C5" i="7"/>
  <c r="E4" i="7"/>
  <c r="P10" i="6"/>
  <c r="P9" i="6"/>
  <c r="P8" i="6"/>
  <c r="P7" i="6"/>
  <c r="P6" i="6"/>
  <c r="P5" i="6"/>
  <c r="P4" i="6"/>
  <c r="P3" i="6"/>
  <c r="P2" i="6"/>
  <c r="P10" i="5"/>
  <c r="P9" i="5"/>
  <c r="P8" i="5"/>
  <c r="P7" i="5"/>
  <c r="P6" i="5"/>
  <c r="P5" i="5"/>
  <c r="P4" i="5"/>
  <c r="P3" i="5"/>
  <c r="P2" i="5"/>
  <c r="P16" i="4"/>
  <c r="Y49" i="11" s="1"/>
  <c r="C36" i="11" s="1"/>
  <c r="P15" i="4"/>
  <c r="U49" i="11" s="1"/>
  <c r="C35" i="11" s="1"/>
  <c r="P14" i="4"/>
  <c r="Q49" i="11" s="1"/>
  <c r="C34" i="11" s="1"/>
  <c r="P13" i="4"/>
  <c r="M49" i="11" s="1"/>
  <c r="C33" i="11" s="1"/>
  <c r="P12" i="4"/>
  <c r="I49" i="11" s="1"/>
  <c r="C32" i="11" s="1"/>
  <c r="P11" i="4"/>
  <c r="Y32" i="11" s="1"/>
  <c r="C31" i="11" s="1"/>
  <c r="P10" i="4"/>
  <c r="U32" i="11" s="1"/>
  <c r="C30" i="11" s="1"/>
  <c r="P9" i="4"/>
  <c r="Q32" i="11" s="1"/>
  <c r="C29" i="11" s="1"/>
  <c r="P8" i="4"/>
  <c r="M32" i="11" s="1"/>
  <c r="C28" i="11" s="1"/>
  <c r="P7" i="4"/>
  <c r="I32" i="11" s="1"/>
  <c r="C27" i="11" s="1"/>
  <c r="P6" i="4"/>
  <c r="Y16" i="11" s="1"/>
  <c r="C26" i="11" s="1"/>
  <c r="P5" i="4"/>
  <c r="U16" i="11" s="1"/>
  <c r="C25" i="11" s="1"/>
  <c r="P4" i="4"/>
  <c r="Q16" i="11" s="1"/>
  <c r="C24" i="11" s="1"/>
  <c r="P3" i="4"/>
  <c r="M16" i="11" s="1"/>
  <c r="C23" i="11" s="1"/>
  <c r="P2" i="4"/>
  <c r="I16" i="11" s="1"/>
  <c r="C22" i="11" s="1"/>
  <c r="P16" i="3"/>
  <c r="Y49" i="10" s="1"/>
  <c r="C36" i="10" s="1"/>
  <c r="P15" i="3"/>
  <c r="U49" i="10" s="1"/>
  <c r="C35" i="10" s="1"/>
  <c r="P14" i="3"/>
  <c r="Q49" i="10" s="1"/>
  <c r="C34" i="10" s="1"/>
  <c r="P13" i="3"/>
  <c r="M49" i="10" s="1"/>
  <c r="C33" i="10" s="1"/>
  <c r="P12" i="3"/>
  <c r="I49" i="10" s="1"/>
  <c r="C32" i="10" s="1"/>
  <c r="P11" i="3"/>
  <c r="Y32" i="10" s="1"/>
  <c r="C31" i="10" s="1"/>
  <c r="P10" i="3"/>
  <c r="U32" i="10" s="1"/>
  <c r="C30" i="10" s="1"/>
  <c r="P9" i="3"/>
  <c r="Q32" i="10" s="1"/>
  <c r="C29" i="10" s="1"/>
  <c r="P8" i="3"/>
  <c r="M32" i="10" s="1"/>
  <c r="C28" i="10" s="1"/>
  <c r="P7" i="3"/>
  <c r="I32" i="10" s="1"/>
  <c r="C27" i="10" s="1"/>
  <c r="P6" i="3"/>
  <c r="Y16" i="10" s="1"/>
  <c r="C26" i="10" s="1"/>
  <c r="P5" i="3"/>
  <c r="U16" i="10" s="1"/>
  <c r="C25" i="10" s="1"/>
  <c r="P4" i="3"/>
  <c r="Q16" i="10" s="1"/>
  <c r="C24" i="10" s="1"/>
  <c r="P3" i="3"/>
  <c r="M16" i="10" s="1"/>
  <c r="C23" i="10" s="1"/>
  <c r="P2" i="3"/>
  <c r="I16" i="10" s="1"/>
  <c r="C22" i="10" s="1"/>
  <c r="P16" i="2"/>
  <c r="Y49" i="9" s="1"/>
  <c r="C36" i="9" s="1"/>
  <c r="P15" i="2"/>
  <c r="U49" i="9" s="1"/>
  <c r="C35" i="9" s="1"/>
  <c r="P14" i="2"/>
  <c r="Q49" i="9" s="1"/>
  <c r="C34" i="9" s="1"/>
  <c r="P13" i="2"/>
  <c r="M49" i="9" s="1"/>
  <c r="C33" i="9" s="1"/>
  <c r="P12" i="2"/>
  <c r="I49" i="9" s="1"/>
  <c r="C32" i="9" s="1"/>
  <c r="P11" i="2"/>
  <c r="Y32" i="9" s="1"/>
  <c r="C31" i="9" s="1"/>
  <c r="P10" i="2"/>
  <c r="U32" i="9" s="1"/>
  <c r="C30" i="9" s="1"/>
  <c r="P9" i="2"/>
  <c r="Q32" i="9" s="1"/>
  <c r="C29" i="9" s="1"/>
  <c r="P8" i="2"/>
  <c r="M32" i="9" s="1"/>
  <c r="C28" i="9" s="1"/>
  <c r="P7" i="2"/>
  <c r="I32" i="9" s="1"/>
  <c r="C27" i="9" s="1"/>
  <c r="P6" i="2"/>
  <c r="Y16" i="9" s="1"/>
  <c r="C26" i="9" s="1"/>
  <c r="P5" i="2"/>
  <c r="U16" i="9" s="1"/>
  <c r="C25" i="9" s="1"/>
  <c r="P4" i="2"/>
  <c r="Q16" i="9" s="1"/>
  <c r="C24" i="9" s="1"/>
  <c r="P3" i="2"/>
  <c r="M16" i="9" s="1"/>
  <c r="C23" i="9" s="1"/>
  <c r="P2" i="2"/>
  <c r="I16" i="9" s="1"/>
  <c r="C22" i="9" s="1"/>
  <c r="Y49" i="8"/>
  <c r="C36" i="8" s="1"/>
  <c r="U49" i="8"/>
  <c r="C35" i="8" s="1"/>
  <c r="Q49" i="8"/>
  <c r="C34" i="8" s="1"/>
  <c r="M49" i="8"/>
  <c r="I49" i="8"/>
  <c r="Y32" i="8"/>
  <c r="U32" i="8"/>
  <c r="Q32" i="8"/>
  <c r="M32" i="8"/>
  <c r="I32" i="8"/>
  <c r="Y16" i="8"/>
  <c r="U16" i="8"/>
  <c r="C25" i="8" s="1"/>
  <c r="Q16" i="8"/>
  <c r="M16" i="8"/>
  <c r="I16" i="8"/>
  <c r="G8" i="8" l="1"/>
  <c r="E2" i="8"/>
  <c r="G4" i="8"/>
  <c r="E5" i="7"/>
  <c r="G4" i="7" s="1"/>
  <c r="G10" i="7"/>
  <c r="G10" i="8"/>
  <c r="Y8" i="7"/>
  <c r="Q43" i="7"/>
  <c r="C4" i="8"/>
  <c r="C7" i="8" s="1"/>
  <c r="M8" i="7"/>
  <c r="U24" i="7"/>
  <c r="U41" i="7"/>
  <c r="U43" i="7"/>
  <c r="M45" i="7"/>
  <c r="Q36" i="7"/>
  <c r="Q44" i="7"/>
  <c r="S43" i="7" s="1"/>
  <c r="S12" i="11"/>
  <c r="O37" i="11"/>
  <c r="K4" i="11"/>
  <c r="O4" i="11"/>
  <c r="M48" i="7"/>
  <c r="Y31" i="7"/>
  <c r="U35" i="7"/>
  <c r="M37" i="7"/>
  <c r="I38" i="7"/>
  <c r="Y38" i="7"/>
  <c r="M28" i="7"/>
  <c r="M30" i="7"/>
  <c r="O35" i="11"/>
  <c r="AA45" i="11"/>
  <c r="U44" i="7"/>
  <c r="Q45" i="7"/>
  <c r="M46" i="7"/>
  <c r="I47" i="7"/>
  <c r="Y47" i="7"/>
  <c r="U48" i="7"/>
  <c r="K35" i="11"/>
  <c r="K12" i="11"/>
  <c r="AA12" i="11"/>
  <c r="S28" i="11"/>
  <c r="W20" i="11"/>
  <c r="G23" i="11"/>
  <c r="W26" i="11"/>
  <c r="S45" i="11"/>
  <c r="S2" i="11"/>
  <c r="K20" i="11"/>
  <c r="S26" i="11"/>
  <c r="W37" i="11"/>
  <c r="W4" i="11"/>
  <c r="W18" i="11"/>
  <c r="O26" i="11"/>
  <c r="W35" i="11"/>
  <c r="K37" i="11"/>
  <c r="O28" i="11"/>
  <c r="AA37" i="11"/>
  <c r="W39" i="11"/>
  <c r="S43" i="11"/>
  <c r="O45" i="11"/>
  <c r="S18" i="11"/>
  <c r="AA2" i="11"/>
  <c r="A17" i="11"/>
  <c r="E21" i="11"/>
  <c r="G21" i="11" s="1"/>
  <c r="S22" i="11"/>
  <c r="G29" i="11"/>
  <c r="W28" i="11"/>
  <c r="K39" i="11"/>
  <c r="AA39" i="11"/>
  <c r="W45" i="11"/>
  <c r="A3" i="11"/>
  <c r="A6" i="11"/>
  <c r="O23" i="11" s="1"/>
  <c r="AA4" i="11"/>
  <c r="O6" i="11"/>
  <c r="W6" i="11"/>
  <c r="O18" i="11"/>
  <c r="S20" i="11"/>
  <c r="AA20" i="11"/>
  <c r="S37" i="11"/>
  <c r="O43" i="11"/>
  <c r="K45" i="11"/>
  <c r="A8" i="11"/>
  <c r="W2" i="11"/>
  <c r="S10" i="11"/>
  <c r="K10" i="11"/>
  <c r="AA10" i="11"/>
  <c r="O12" i="11"/>
  <c r="A15" i="11"/>
  <c r="K18" i="11"/>
  <c r="AA18" i="11"/>
  <c r="O20" i="11"/>
  <c r="K22" i="11"/>
  <c r="AA22" i="11"/>
  <c r="K28" i="11"/>
  <c r="AA28" i="11"/>
  <c r="K43" i="11"/>
  <c r="AA43" i="11"/>
  <c r="O2" i="11"/>
  <c r="K6" i="11"/>
  <c r="AA6" i="11"/>
  <c r="A12" i="11"/>
  <c r="K26" i="11"/>
  <c r="AA26" i="11"/>
  <c r="S35" i="11"/>
  <c r="S39" i="11"/>
  <c r="W43" i="11"/>
  <c r="W22" i="11"/>
  <c r="AA35" i="11"/>
  <c r="S45" i="10"/>
  <c r="W45" i="10"/>
  <c r="K45" i="10"/>
  <c r="AA37" i="10"/>
  <c r="Y48" i="7"/>
  <c r="W37" i="10"/>
  <c r="S39" i="10"/>
  <c r="U47" i="7"/>
  <c r="Q48" i="7"/>
  <c r="U39" i="7"/>
  <c r="Q40" i="7"/>
  <c r="I42" i="7"/>
  <c r="Y42" i="7"/>
  <c r="U29" i="7"/>
  <c r="I31" i="7"/>
  <c r="I37" i="7"/>
  <c r="O28" i="10"/>
  <c r="O37" i="10"/>
  <c r="W43" i="10"/>
  <c r="I25" i="7"/>
  <c r="AA6" i="10"/>
  <c r="S10" i="10"/>
  <c r="K10" i="10"/>
  <c r="AA10" i="10"/>
  <c r="AA45" i="10"/>
  <c r="U9" i="7"/>
  <c r="W4" i="10"/>
  <c r="S18" i="10"/>
  <c r="S2" i="10"/>
  <c r="K4" i="10"/>
  <c r="O4" i="10"/>
  <c r="W6" i="10"/>
  <c r="AA12" i="10"/>
  <c r="W12" i="10"/>
  <c r="K22" i="10"/>
  <c r="O26" i="10"/>
  <c r="I9" i="7"/>
  <c r="Y9" i="7"/>
  <c r="G23" i="10"/>
  <c r="W26" i="10"/>
  <c r="O35" i="10"/>
  <c r="W2" i="10"/>
  <c r="K12" i="10"/>
  <c r="O22" i="10"/>
  <c r="S26" i="10"/>
  <c r="K28" i="10"/>
  <c r="W35" i="10"/>
  <c r="W10" i="10"/>
  <c r="W22" i="10"/>
  <c r="S22" i="10"/>
  <c r="K26" i="10"/>
  <c r="W18" i="10"/>
  <c r="O20" i="10"/>
  <c r="G27" i="10"/>
  <c r="W28" i="10"/>
  <c r="S35" i="10"/>
  <c r="I30" i="7"/>
  <c r="Y37" i="7"/>
  <c r="U38" i="7"/>
  <c r="Q39" i="7"/>
  <c r="M40" i="7"/>
  <c r="U42" i="7"/>
  <c r="AA4" i="10"/>
  <c r="O18" i="10"/>
  <c r="W20" i="10"/>
  <c r="AA22" i="10"/>
  <c r="G29" i="10"/>
  <c r="AA35" i="10"/>
  <c r="W39" i="10"/>
  <c r="S43" i="10"/>
  <c r="Y30" i="7"/>
  <c r="Q9" i="7"/>
  <c r="M22" i="7"/>
  <c r="AA2" i="10"/>
  <c r="K6" i="10"/>
  <c r="O12" i="10"/>
  <c r="AA26" i="10"/>
  <c r="K37" i="10"/>
  <c r="K39" i="10"/>
  <c r="AA39" i="10"/>
  <c r="Q29" i="7"/>
  <c r="U31" i="7"/>
  <c r="O2" i="10"/>
  <c r="O6" i="10"/>
  <c r="O10" i="10"/>
  <c r="S12" i="10"/>
  <c r="K18" i="10"/>
  <c r="AA18" i="10"/>
  <c r="E21" i="10"/>
  <c r="G21" i="10" s="1"/>
  <c r="AA28" i="10"/>
  <c r="S37" i="10"/>
  <c r="O39" i="10"/>
  <c r="O43" i="10"/>
  <c r="K43" i="10"/>
  <c r="AA43" i="10"/>
  <c r="O45" i="10"/>
  <c r="M3" i="7"/>
  <c r="Y14" i="7"/>
  <c r="Q18" i="7"/>
  <c r="I20" i="7"/>
  <c r="I26" i="7"/>
  <c r="Q28" i="7"/>
  <c r="Y29" i="7"/>
  <c r="M31" i="7"/>
  <c r="I35" i="7"/>
  <c r="U36" i="7"/>
  <c r="Y39" i="7"/>
  <c r="I43" i="7"/>
  <c r="AA43" i="9"/>
  <c r="S45" i="9"/>
  <c r="M13" i="7"/>
  <c r="U15" i="7"/>
  <c r="M19" i="7"/>
  <c r="Y20" i="7"/>
  <c r="Y26" i="7"/>
  <c r="I29" i="7"/>
  <c r="Q30" i="7"/>
  <c r="Y35" i="7"/>
  <c r="Q37" i="7"/>
  <c r="U40" i="7"/>
  <c r="M42" i="7"/>
  <c r="Y43" i="7"/>
  <c r="M9" i="7"/>
  <c r="I2" i="7"/>
  <c r="Y25" i="7"/>
  <c r="U26" i="7"/>
  <c r="U23" i="7"/>
  <c r="Q27" i="7"/>
  <c r="Y3" i="7"/>
  <c r="Q2" i="7"/>
  <c r="Q3" i="7"/>
  <c r="Y28" i="7"/>
  <c r="Y45" i="7"/>
  <c r="U46" i="7"/>
  <c r="Q47" i="7"/>
  <c r="Q21" i="7"/>
  <c r="Y2" i="7"/>
  <c r="I21" i="7"/>
  <c r="Y21" i="7"/>
  <c r="M23" i="7"/>
  <c r="Q25" i="7"/>
  <c r="M26" i="7"/>
  <c r="I27" i="7"/>
  <c r="Y27" i="7"/>
  <c r="U3" i="7"/>
  <c r="Y12" i="7"/>
  <c r="U13" i="7"/>
  <c r="Q14" i="7"/>
  <c r="M15" i="7"/>
  <c r="I18" i="7"/>
  <c r="Y18" i="7"/>
  <c r="U19" i="7"/>
  <c r="Q20" i="7"/>
  <c r="M2" i="7"/>
  <c r="K26" i="9"/>
  <c r="AA26" i="9"/>
  <c r="M14" i="7"/>
  <c r="I15" i="7"/>
  <c r="Y15" i="7"/>
  <c r="U18" i="7"/>
  <c r="Q19" i="7"/>
  <c r="M20" i="7"/>
  <c r="U30" i="7"/>
  <c r="Q31" i="7"/>
  <c r="M35" i="7"/>
  <c r="I36" i="7"/>
  <c r="I40" i="7"/>
  <c r="Y40" i="7"/>
  <c r="Q42" i="7"/>
  <c r="M43" i="7"/>
  <c r="I44" i="7"/>
  <c r="Y44" i="7"/>
  <c r="W12" i="9"/>
  <c r="I10" i="7"/>
  <c r="Y10" i="7"/>
  <c r="Q11" i="7"/>
  <c r="M12" i="7"/>
  <c r="I13" i="7"/>
  <c r="Y13" i="7"/>
  <c r="U14" i="7"/>
  <c r="Q15" i="7"/>
  <c r="Q4" i="7"/>
  <c r="U5" i="7"/>
  <c r="M6" i="7"/>
  <c r="I7" i="7"/>
  <c r="Y7" i="7"/>
  <c r="K28" i="9"/>
  <c r="O45" i="9"/>
  <c r="S43" i="9"/>
  <c r="U25" i="7"/>
  <c r="Q26" i="7"/>
  <c r="M10" i="7"/>
  <c r="U11" i="7"/>
  <c r="Q12" i="7"/>
  <c r="K2" i="9"/>
  <c r="AA2" i="9"/>
  <c r="K4" i="9"/>
  <c r="AA4" i="9"/>
  <c r="S35" i="9"/>
  <c r="O35" i="9"/>
  <c r="W39" i="9"/>
  <c r="U4" i="7"/>
  <c r="M7" i="7"/>
  <c r="W2" i="9"/>
  <c r="S4" i="9"/>
  <c r="K6" i="9"/>
  <c r="AA6" i="9"/>
  <c r="S12" i="9"/>
  <c r="O28" i="9"/>
  <c r="Y22" i="7"/>
  <c r="Q23" i="7"/>
  <c r="K39" i="9"/>
  <c r="AA39" i="9"/>
  <c r="U10" i="7"/>
  <c r="M11" i="7"/>
  <c r="I12" i="7"/>
  <c r="I6" i="7"/>
  <c r="Y6" i="7"/>
  <c r="U7" i="7"/>
  <c r="K12" i="9"/>
  <c r="AA12" i="9"/>
  <c r="K18" i="9"/>
  <c r="AA18" i="9"/>
  <c r="K22" i="9"/>
  <c r="AA22" i="9"/>
  <c r="O26" i="9"/>
  <c r="AA28" i="9"/>
  <c r="U21" i="7"/>
  <c r="Q22" i="7"/>
  <c r="I23" i="7"/>
  <c r="Y23" i="7"/>
  <c r="M25" i="7"/>
  <c r="W6" i="9"/>
  <c r="S10" i="9"/>
  <c r="K10" i="9"/>
  <c r="AA10" i="9"/>
  <c r="O12" i="9"/>
  <c r="S18" i="9"/>
  <c r="S20" i="9"/>
  <c r="O22" i="9"/>
  <c r="W26" i="9"/>
  <c r="S26" i="9"/>
  <c r="AA35" i="9"/>
  <c r="W37" i="9"/>
  <c r="S37" i="9"/>
  <c r="E23" i="7"/>
  <c r="Q35" i="7"/>
  <c r="Q10" i="7"/>
  <c r="U22" i="7"/>
  <c r="Q38" i="7"/>
  <c r="U45" i="7"/>
  <c r="Q46" i="7"/>
  <c r="M47" i="7"/>
  <c r="I48" i="7"/>
  <c r="W28" i="9"/>
  <c r="S39" i="9"/>
  <c r="O43" i="9"/>
  <c r="I4" i="7"/>
  <c r="Y4" i="7"/>
  <c r="C6" i="7"/>
  <c r="U6" i="7"/>
  <c r="Q7" i="7"/>
  <c r="M21" i="7"/>
  <c r="I22" i="7"/>
  <c r="M44" i="7"/>
  <c r="I45" i="7"/>
  <c r="S2" i="9"/>
  <c r="O6" i="9"/>
  <c r="O20" i="9"/>
  <c r="G21" i="9"/>
  <c r="W20" i="9"/>
  <c r="W35" i="9"/>
  <c r="K37" i="9"/>
  <c r="AA37" i="9"/>
  <c r="W43" i="9"/>
  <c r="K45" i="9"/>
  <c r="AA45" i="9"/>
  <c r="M27" i="7"/>
  <c r="O26" i="7" s="1"/>
  <c r="M36" i="7"/>
  <c r="M4" i="7"/>
  <c r="Q5" i="7"/>
  <c r="U20" i="7"/>
  <c r="O2" i="9"/>
  <c r="S6" i="9"/>
  <c r="O10" i="9"/>
  <c r="A13" i="9"/>
  <c r="O18" i="9"/>
  <c r="K20" i="9"/>
  <c r="AA20" i="9"/>
  <c r="G23" i="9"/>
  <c r="S28" i="9"/>
  <c r="K35" i="9"/>
  <c r="K43" i="9"/>
  <c r="W12" i="8"/>
  <c r="E24" i="7"/>
  <c r="K6" i="8"/>
  <c r="AA6" i="8"/>
  <c r="S6" i="8"/>
  <c r="W39" i="8"/>
  <c r="S43" i="8"/>
  <c r="G27" i="8"/>
  <c r="O45" i="8"/>
  <c r="W26" i="8"/>
  <c r="W4" i="8"/>
  <c r="O37" i="8"/>
  <c r="K39" i="8"/>
  <c r="W28" i="8"/>
  <c r="U27" i="7"/>
  <c r="I39" i="7"/>
  <c r="M38" i="7"/>
  <c r="O37" i="7" s="1"/>
  <c r="E21" i="7"/>
  <c r="U12" i="7"/>
  <c r="W2" i="8"/>
  <c r="W6" i="8"/>
  <c r="O28" i="8"/>
  <c r="W37" i="8"/>
  <c r="S18" i="8"/>
  <c r="U2" i="7"/>
  <c r="K22" i="8"/>
  <c r="W10" i="8"/>
  <c r="S12" i="8"/>
  <c r="O22" i="8"/>
  <c r="O20" i="8"/>
  <c r="S22" i="8"/>
  <c r="AA43" i="8"/>
  <c r="O4" i="8"/>
  <c r="Q13" i="7"/>
  <c r="O10" i="8"/>
  <c r="W20" i="8"/>
  <c r="AA35" i="8"/>
  <c r="O39" i="8"/>
  <c r="S10" i="8"/>
  <c r="K12" i="8"/>
  <c r="AA12" i="8"/>
  <c r="O18" i="8"/>
  <c r="W18" i="8"/>
  <c r="AA22" i="8"/>
  <c r="K28" i="8"/>
  <c r="AA28" i="8"/>
  <c r="S35" i="8"/>
  <c r="O6" i="8"/>
  <c r="K10" i="8"/>
  <c r="AA10" i="8"/>
  <c r="A15" i="8"/>
  <c r="K18" i="8"/>
  <c r="AA18" i="8"/>
  <c r="K26" i="8"/>
  <c r="AA26" i="8"/>
  <c r="S45" i="8"/>
  <c r="G21" i="8"/>
  <c r="O12" i="8"/>
  <c r="I49" i="7"/>
  <c r="I5" i="7"/>
  <c r="Y5" i="7"/>
  <c r="I11" i="7"/>
  <c r="Y11" i="7"/>
  <c r="I14" i="7"/>
  <c r="M18" i="7"/>
  <c r="I19" i="7"/>
  <c r="Y19" i="7"/>
  <c r="I28" i="7"/>
  <c r="Y36" i="7"/>
  <c r="U37" i="7"/>
  <c r="M39" i="7"/>
  <c r="O2" i="8"/>
  <c r="K4" i="8"/>
  <c r="S4" i="8"/>
  <c r="AA4" i="8"/>
  <c r="G23" i="8"/>
  <c r="O35" i="8"/>
  <c r="K45" i="8"/>
  <c r="AA45" i="8"/>
  <c r="A9" i="8"/>
  <c r="M32" i="7"/>
  <c r="C36" i="7"/>
  <c r="M5" i="7"/>
  <c r="Q6" i="7"/>
  <c r="E20" i="7"/>
  <c r="U28" i="7"/>
  <c r="M29" i="7"/>
  <c r="A8" i="8"/>
  <c r="AA2" i="8"/>
  <c r="S2" i="8"/>
  <c r="A5" i="8"/>
  <c r="A6" i="8"/>
  <c r="W23" i="8" s="1"/>
  <c r="G29" i="8"/>
  <c r="A17" i="8"/>
  <c r="W35" i="8"/>
  <c r="K37" i="8"/>
  <c r="AA37" i="8"/>
  <c r="S39" i="8"/>
  <c r="O43" i="8"/>
  <c r="I3" i="7"/>
  <c r="K2" i="8"/>
  <c r="A18" i="8"/>
  <c r="O26" i="8"/>
  <c r="K43" i="8"/>
  <c r="C25" i="7"/>
  <c r="C35" i="7"/>
  <c r="C33" i="8"/>
  <c r="C33" i="7" s="1"/>
  <c r="M49" i="7"/>
  <c r="C30" i="8"/>
  <c r="C30" i="7" s="1"/>
  <c r="U32" i="7"/>
  <c r="G2" i="8"/>
  <c r="E3" i="7"/>
  <c r="Q16" i="7"/>
  <c r="C24" i="8"/>
  <c r="C24" i="7" s="1"/>
  <c r="Q32" i="7"/>
  <c r="C29" i="8"/>
  <c r="C29" i="7" s="1"/>
  <c r="C22" i="8"/>
  <c r="C22" i="7" s="1"/>
  <c r="I16" i="7"/>
  <c r="Y16" i="7"/>
  <c r="C26" i="8"/>
  <c r="C26" i="7" s="1"/>
  <c r="C34" i="7"/>
  <c r="C23" i="8"/>
  <c r="C23" i="7" s="1"/>
  <c r="M16" i="7"/>
  <c r="I32" i="7"/>
  <c r="C27" i="8"/>
  <c r="C27" i="7" s="1"/>
  <c r="C31" i="8"/>
  <c r="C31" i="7" s="1"/>
  <c r="Y32" i="7"/>
  <c r="U16" i="7"/>
  <c r="Q49" i="7"/>
  <c r="W22" i="8"/>
  <c r="C28" i="8"/>
  <c r="C28" i="7" s="1"/>
  <c r="K35" i="8"/>
  <c r="A8" i="9"/>
  <c r="G10" i="9"/>
  <c r="E8" i="9"/>
  <c r="S6" i="10"/>
  <c r="S4" i="10"/>
  <c r="U49" i="7"/>
  <c r="A4" i="8"/>
  <c r="A12" i="8"/>
  <c r="A13" i="8"/>
  <c r="S20" i="8"/>
  <c r="S26" i="8"/>
  <c r="C32" i="8"/>
  <c r="C32" i="7" s="1"/>
  <c r="AA39" i="8"/>
  <c r="C4" i="9"/>
  <c r="C3" i="9"/>
  <c r="C3" i="7" s="1"/>
  <c r="E2" i="9"/>
  <c r="G4" i="9"/>
  <c r="W4" i="9"/>
  <c r="A8" i="10"/>
  <c r="K2" i="10"/>
  <c r="S20" i="10"/>
  <c r="A9" i="11"/>
  <c r="K2" i="11"/>
  <c r="Y49" i="7"/>
  <c r="S28" i="8"/>
  <c r="S37" i="8"/>
  <c r="W45" i="8"/>
  <c r="A9" i="9"/>
  <c r="W10" i="9"/>
  <c r="A9" i="10"/>
  <c r="A13" i="10"/>
  <c r="A17" i="10"/>
  <c r="I46" i="7"/>
  <c r="Y46" i="7"/>
  <c r="K20" i="8"/>
  <c r="AA20" i="8"/>
  <c r="W43" i="8"/>
  <c r="A3" i="9"/>
  <c r="A5" i="9"/>
  <c r="A4" i="9"/>
  <c r="O4" i="9"/>
  <c r="A6" i="9"/>
  <c r="O40" i="9" s="1"/>
  <c r="A17" i="9"/>
  <c r="O39" i="9"/>
  <c r="O37" i="9"/>
  <c r="A15" i="10"/>
  <c r="A18" i="10"/>
  <c r="W22" i="9"/>
  <c r="A3" i="10"/>
  <c r="K35" i="10"/>
  <c r="G2" i="11"/>
  <c r="A18" i="9"/>
  <c r="A15" i="9"/>
  <c r="G27" i="9"/>
  <c r="C4" i="10"/>
  <c r="C7" i="10" s="1"/>
  <c r="C3" i="10"/>
  <c r="E2" i="10"/>
  <c r="G2" i="10" s="1"/>
  <c r="K20" i="10"/>
  <c r="A4" i="10"/>
  <c r="AA20" i="10"/>
  <c r="G8" i="11"/>
  <c r="A12" i="9"/>
  <c r="W18" i="9"/>
  <c r="S22" i="9"/>
  <c r="G29" i="9"/>
  <c r="G4" i="10"/>
  <c r="A5" i="10"/>
  <c r="A6" i="10"/>
  <c r="S23" i="10" s="1"/>
  <c r="A12" i="10"/>
  <c r="S28" i="10"/>
  <c r="A4" i="11"/>
  <c r="S6" i="11"/>
  <c r="S4" i="11"/>
  <c r="G10" i="11"/>
  <c r="O10" i="11"/>
  <c r="A5" i="11"/>
  <c r="O39" i="11"/>
  <c r="G2" i="13"/>
  <c r="W10" i="11"/>
  <c r="A13" i="11"/>
  <c r="W12" i="11"/>
  <c r="O22" i="11"/>
  <c r="E27" i="11"/>
  <c r="G27" i="11" s="1"/>
  <c r="A10" i="13"/>
  <c r="W7" i="13"/>
  <c r="O23" i="13"/>
  <c r="A18" i="11"/>
  <c r="C7" i="12"/>
  <c r="W40" i="13"/>
  <c r="O40" i="13"/>
  <c r="AA7" i="13"/>
  <c r="S7" i="13"/>
  <c r="K7" i="13"/>
  <c r="AA23" i="13"/>
  <c r="S23" i="13"/>
  <c r="K23" i="13"/>
  <c r="AA40" i="13"/>
  <c r="S40" i="13"/>
  <c r="K40" i="13"/>
  <c r="E2" i="12"/>
  <c r="G2" i="12" s="1"/>
  <c r="A4" i="12"/>
  <c r="A7" i="12" s="1"/>
  <c r="A13" i="12"/>
  <c r="C12" i="12" s="1"/>
  <c r="K2" i="13"/>
  <c r="E8" i="13"/>
  <c r="G8" i="13" s="1"/>
  <c r="K12" i="13"/>
  <c r="C3" i="12"/>
  <c r="C4" i="12"/>
  <c r="K7" i="12"/>
  <c r="S7" i="12"/>
  <c r="AA7" i="12"/>
  <c r="AA39" i="12"/>
  <c r="O40" i="12"/>
  <c r="W40" i="12"/>
  <c r="A8" i="12"/>
  <c r="A9" i="12"/>
  <c r="O23" i="12"/>
  <c r="W23" i="12"/>
  <c r="O2" i="13"/>
  <c r="K6" i="13"/>
  <c r="S39" i="13"/>
  <c r="E8" i="12"/>
  <c r="G8" i="12" s="1"/>
  <c r="K40" i="12"/>
  <c r="S40" i="12"/>
  <c r="W43" i="7" l="1"/>
  <c r="S35" i="7"/>
  <c r="O45" i="7"/>
  <c r="O28" i="7"/>
  <c r="W35" i="7"/>
  <c r="AA37" i="7"/>
  <c r="AA39" i="7"/>
  <c r="K39" i="7"/>
  <c r="K37" i="7"/>
  <c r="W28" i="7"/>
  <c r="S45" i="7"/>
  <c r="K40" i="11"/>
  <c r="A7" i="11"/>
  <c r="K23" i="11"/>
  <c r="W23" i="11"/>
  <c r="S23" i="11"/>
  <c r="S40" i="11"/>
  <c r="O40" i="11"/>
  <c r="A10" i="11"/>
  <c r="K7" i="11"/>
  <c r="O7" i="11"/>
  <c r="C12" i="11"/>
  <c r="AA23" i="11"/>
  <c r="AA40" i="11"/>
  <c r="W40" i="11"/>
  <c r="AA7" i="11"/>
  <c r="S7" i="11"/>
  <c r="W7" i="11"/>
  <c r="W39" i="7"/>
  <c r="AA2" i="7"/>
  <c r="W37" i="7"/>
  <c r="AA40" i="10"/>
  <c r="K40" i="10"/>
  <c r="A7" i="10"/>
  <c r="AA26" i="7"/>
  <c r="AA28" i="7"/>
  <c r="AA23" i="10"/>
  <c r="C12" i="10"/>
  <c r="O22" i="7"/>
  <c r="K23" i="10"/>
  <c r="S28" i="7"/>
  <c r="A10" i="10"/>
  <c r="W40" i="10"/>
  <c r="S40" i="10"/>
  <c r="O18" i="7"/>
  <c r="K35" i="7"/>
  <c r="O2" i="7"/>
  <c r="AA35" i="7"/>
  <c r="AA43" i="7"/>
  <c r="S37" i="7"/>
  <c r="O12" i="7"/>
  <c r="S18" i="7"/>
  <c r="AA20" i="7"/>
  <c r="K28" i="7"/>
  <c r="K43" i="7"/>
  <c r="K26" i="7"/>
  <c r="K20" i="7"/>
  <c r="K2" i="7"/>
  <c r="W26" i="7"/>
  <c r="S10" i="7"/>
  <c r="S26" i="7"/>
  <c r="S22" i="7"/>
  <c r="S2" i="7"/>
  <c r="AA45" i="7"/>
  <c r="S20" i="7"/>
  <c r="W45" i="7"/>
  <c r="AA12" i="7"/>
  <c r="AA18" i="7"/>
  <c r="W12" i="7"/>
  <c r="K18" i="7"/>
  <c r="K10" i="7"/>
  <c r="S4" i="7"/>
  <c r="O43" i="7"/>
  <c r="AA10" i="7"/>
  <c r="AA22" i="7"/>
  <c r="S39" i="7"/>
  <c r="S12" i="7"/>
  <c r="K22" i="7"/>
  <c r="W18" i="7"/>
  <c r="S6" i="7"/>
  <c r="W2" i="7"/>
  <c r="K12" i="7"/>
  <c r="O35" i="7"/>
  <c r="W4" i="7"/>
  <c r="W6" i="7"/>
  <c r="W10" i="7"/>
  <c r="C12" i="9"/>
  <c r="K45" i="7"/>
  <c r="G23" i="7"/>
  <c r="O10" i="7"/>
  <c r="W22" i="7"/>
  <c r="W20" i="7"/>
  <c r="A8" i="7"/>
  <c r="A7" i="9"/>
  <c r="O20" i="7"/>
  <c r="A12" i="7"/>
  <c r="O4" i="7"/>
  <c r="O39" i="7"/>
  <c r="A17" i="7"/>
  <c r="A15" i="7"/>
  <c r="G20" i="7"/>
  <c r="A9" i="7"/>
  <c r="A10" i="8"/>
  <c r="A3" i="7"/>
  <c r="S7" i="8"/>
  <c r="W40" i="8"/>
  <c r="O40" i="8"/>
  <c r="O7" i="8"/>
  <c r="K40" i="8"/>
  <c r="S40" i="8"/>
  <c r="A18" i="7"/>
  <c r="AA23" i="8"/>
  <c r="K23" i="8"/>
  <c r="K7" i="8"/>
  <c r="AA6" i="7"/>
  <c r="AA4" i="7"/>
  <c r="W7" i="8"/>
  <c r="AA7" i="8"/>
  <c r="O23" i="8"/>
  <c r="K6" i="7"/>
  <c r="K4" i="7"/>
  <c r="O6" i="7"/>
  <c r="S23" i="8"/>
  <c r="AA40" i="8"/>
  <c r="S40" i="9"/>
  <c r="AA40" i="9"/>
  <c r="K40" i="9"/>
  <c r="S23" i="9"/>
  <c r="W7" i="9"/>
  <c r="O23" i="9"/>
  <c r="W23" i="9"/>
  <c r="S7" i="9"/>
  <c r="A10" i="12"/>
  <c r="AA7" i="9"/>
  <c r="C4" i="7"/>
  <c r="C7" i="7" s="1"/>
  <c r="A4" i="7"/>
  <c r="O7" i="9"/>
  <c r="A5" i="7"/>
  <c r="G2" i="9"/>
  <c r="E2" i="7"/>
  <c r="G2" i="7" s="1"/>
  <c r="C12" i="8"/>
  <c r="A13" i="7"/>
  <c r="K23" i="9"/>
  <c r="AA7" i="10"/>
  <c r="S7" i="10"/>
  <c r="K7" i="10"/>
  <c r="W23" i="10"/>
  <c r="O23" i="10"/>
  <c r="O7" i="10"/>
  <c r="AA23" i="9"/>
  <c r="K7" i="9"/>
  <c r="W7" i="10"/>
  <c r="A10" i="9"/>
  <c r="O40" i="10"/>
  <c r="W40" i="9"/>
  <c r="G8" i="9"/>
  <c r="E8" i="7"/>
  <c r="G8" i="7" s="1"/>
  <c r="C7" i="9"/>
  <c r="A6" i="7"/>
  <c r="A7" i="8"/>
  <c r="A10" i="7" l="1"/>
  <c r="C12" i="7"/>
  <c r="AA40" i="7"/>
  <c r="S40" i="7"/>
  <c r="K40" i="7"/>
  <c r="W7" i="7"/>
  <c r="O7" i="7"/>
  <c r="W40" i="7"/>
  <c r="O40" i="7"/>
  <c r="AA7" i="7"/>
  <c r="S7" i="7"/>
  <c r="K7" i="7"/>
  <c r="S23" i="7"/>
  <c r="AA23" i="7"/>
  <c r="W23" i="7"/>
  <c r="O23" i="7"/>
  <c r="K23" i="7"/>
  <c r="A7" i="7"/>
</calcChain>
</file>

<file path=xl/sharedStrings.xml><?xml version="1.0" encoding="utf-8"?>
<sst xmlns="http://schemas.openxmlformats.org/spreadsheetml/2006/main" count="4845" uniqueCount="117">
  <si>
    <t>дата</t>
  </si>
  <si>
    <t>Титан</t>
  </si>
  <si>
    <t>Академия 17</t>
  </si>
  <si>
    <t>Вратари</t>
  </si>
  <si>
    <t>вид</t>
  </si>
  <si>
    <t>точность</t>
  </si>
  <si>
    <t>результат</t>
  </si>
  <si>
    <t>игрок</t>
  </si>
  <si>
    <t>ассистент</t>
  </si>
  <si>
    <t>Вратарь</t>
  </si>
  <si>
    <t>прим</t>
  </si>
  <si>
    <t>вратарь</t>
  </si>
  <si>
    <t>сипатров</t>
  </si>
  <si>
    <t>-</t>
  </si>
  <si>
    <t>+</t>
  </si>
  <si>
    <t>28 номер</t>
  </si>
  <si>
    <t>б</t>
  </si>
  <si>
    <t>макаров</t>
  </si>
  <si>
    <t>мойсак</t>
  </si>
  <si>
    <t>буслаев</t>
  </si>
  <si>
    <t>душаев</t>
  </si>
  <si>
    <t>черных</t>
  </si>
  <si>
    <t>остудин</t>
  </si>
  <si>
    <t>биктимиров</t>
  </si>
  <si>
    <t>абрамов</t>
  </si>
  <si>
    <t>рафиков</t>
  </si>
  <si>
    <t>пилюгин</t>
  </si>
  <si>
    <t>филякин</t>
  </si>
  <si>
    <t>яковлев</t>
  </si>
  <si>
    <t>батршин б</t>
  </si>
  <si>
    <t>катин</t>
  </si>
  <si>
    <t>евстропов</t>
  </si>
  <si>
    <t>гусаров</t>
  </si>
  <si>
    <t>без номера</t>
  </si>
  <si>
    <t>ЦСК ВВС 17</t>
  </si>
  <si>
    <t>штраф</t>
  </si>
  <si>
    <t>63 номер</t>
  </si>
  <si>
    <t>18 номер</t>
  </si>
  <si>
    <t>ЦСК ВВС 16</t>
  </si>
  <si>
    <t>67 номер</t>
  </si>
  <si>
    <t>Академия 16</t>
  </si>
  <si>
    <t>1 номер</t>
  </si>
  <si>
    <t>Lion School</t>
  </si>
  <si>
    <t>Волки</t>
  </si>
  <si>
    <t>Все игры</t>
  </si>
  <si>
    <t>Макаров</t>
  </si>
  <si>
    <t>Точные</t>
  </si>
  <si>
    <t>Сипатров</t>
  </si>
  <si>
    <t>Мойсак</t>
  </si>
  <si>
    <t>Буслаев</t>
  </si>
  <si>
    <t>Душаев</t>
  </si>
  <si>
    <t>Черных</t>
  </si>
  <si>
    <t>Соперник</t>
  </si>
  <si>
    <t>Броски</t>
  </si>
  <si>
    <t>Пас</t>
  </si>
  <si>
    <t>Голы</t>
  </si>
  <si>
    <t>Точных</t>
  </si>
  <si>
    <t>в створ</t>
  </si>
  <si>
    <t>буллит</t>
  </si>
  <si>
    <t>забито</t>
  </si>
  <si>
    <t>реализация</t>
  </si>
  <si>
    <t>Гусаров</t>
  </si>
  <si>
    <t>Пасы</t>
  </si>
  <si>
    <t>Ассистент</t>
  </si>
  <si>
    <t>блокировка</t>
  </si>
  <si>
    <t>Вбрасыания</t>
  </si>
  <si>
    <t>вбрасывание</t>
  </si>
  <si>
    <t>Выиграно</t>
  </si>
  <si>
    <t>выиграно</t>
  </si>
  <si>
    <t>ошибка</t>
  </si>
  <si>
    <t>Ошибки</t>
  </si>
  <si>
    <t>отбор</t>
  </si>
  <si>
    <t>полезность</t>
  </si>
  <si>
    <t>Отборы</t>
  </si>
  <si>
    <t>Остудин</t>
  </si>
  <si>
    <t>Биктимиров</t>
  </si>
  <si>
    <t>Абрамов</t>
  </si>
  <si>
    <t>Рафиков</t>
  </si>
  <si>
    <t>Пилюгин</t>
  </si>
  <si>
    <t>Блокировки</t>
  </si>
  <si>
    <t>Очки</t>
  </si>
  <si>
    <t>гол + пас</t>
  </si>
  <si>
    <t>Филякин</t>
  </si>
  <si>
    <t>Яковлев</t>
  </si>
  <si>
    <t>Батршин Б</t>
  </si>
  <si>
    <t>Катин</t>
  </si>
  <si>
    <t>Евстропов</t>
  </si>
  <si>
    <t>23 ноября (суббота) — 1 игра</t>
  </si>
  <si>
    <t>Вбрасывания</t>
  </si>
  <si>
    <t>23 ноября (суббота) — 2 игра</t>
  </si>
  <si>
    <t>24 ноября (воскресенье) — 3 игра</t>
  </si>
  <si>
    <t>Запас</t>
  </si>
  <si>
    <t>24 ноября (воскресенье) — 4 игра</t>
  </si>
  <si>
    <t>10 ноября (воскресенье) — 5 игра</t>
  </si>
  <si>
    <t>Спешилов</t>
  </si>
  <si>
    <t>Пономарев</t>
  </si>
  <si>
    <t>Ванюшин</t>
  </si>
  <si>
    <t>91 номер</t>
  </si>
  <si>
    <t>10 ноября (воскресенье) — 6 игра</t>
  </si>
  <si>
    <t>Бакшеев</t>
  </si>
  <si>
    <t>вб</t>
  </si>
  <si>
    <t>п</t>
  </si>
  <si>
    <t>блок</t>
  </si>
  <si>
    <t>ош</t>
  </si>
  <si>
    <t>фол</t>
  </si>
  <si>
    <t>соперник</t>
  </si>
  <si>
    <t>1 + 0</t>
  </si>
  <si>
    <t>0 + 0</t>
  </si>
  <si>
    <t>2 + 0</t>
  </si>
  <si>
    <t>2 + 1</t>
  </si>
  <si>
    <t>0 + 1</t>
  </si>
  <si>
    <t>4 + 0</t>
  </si>
  <si>
    <t>7 + 1</t>
  </si>
  <si>
    <t>5 + 1</t>
  </si>
  <si>
    <t>ss</t>
  </si>
  <si>
    <t>кп</t>
  </si>
  <si>
    <t>игрок_кп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</si>
</sst>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ptos Narrow"/>
      <family val="2"/>
      <charset val="204"/>
    </font>
    <font>
      <sz val="10"/>
      <color rgb="FF000000"/>
      <name val="Aptos Narrow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056D0"/>
        <bgColor rgb="FF3366FF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10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5" borderId="0" xfId="0" applyFont="1" applyFill="1" applyAlignment="1">
      <alignment horizontal="center" vertical="center"/>
    </xf>
    <xf numFmtId="10" fontId="1" fillId="5" borderId="0" xfId="0" applyNumberFormat="1" applyFont="1" applyFill="1" applyAlignment="1">
      <alignment vertical="center"/>
    </xf>
    <xf numFmtId="10" fontId="1" fillId="0" borderId="0" xfId="0" applyNumberFormat="1" applyFont="1" applyAlignment="1">
      <alignment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056D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01"/>
  <sheetViews>
    <sheetView tabSelected="1" topLeftCell="C1" zoomScaleNormal="100" workbookViewId="0">
      <selection activeCell="O3" sqref="O3"/>
    </sheetView>
  </sheetViews>
  <sheetFormatPr defaultColWidth="9.09765625" defaultRowHeight="14.4" x14ac:dyDescent="0.3"/>
  <cols>
    <col min="2" max="2" width="9.5" style="4" customWidth="1"/>
    <col min="3" max="3" width="9.796875" customWidth="1"/>
    <col min="4" max="4" width="9.19921875" customWidth="1"/>
    <col min="5" max="5" width="13.296875" customWidth="1"/>
    <col min="6" max="6" width="14.5" customWidth="1"/>
    <col min="7" max="7" width="10.59765625" customWidth="1"/>
    <col min="9" max="9" width="10.59765625" customWidth="1"/>
    <col min="10" max="10" width="10.796875" customWidth="1"/>
    <col min="13" max="13" width="10.69921875" customWidth="1"/>
    <col min="15" max="15" width="11.5" customWidth="1"/>
    <col min="17" max="30" width="1.69921875" customWidth="1"/>
  </cols>
  <sheetData>
    <row r="1" spans="1:31" x14ac:dyDescent="0.3">
      <c r="A1" s="5" t="s">
        <v>0</v>
      </c>
      <c r="B1" s="6">
        <v>45619</v>
      </c>
      <c r="D1" s="7" t="s">
        <v>1</v>
      </c>
      <c r="E1" s="4"/>
      <c r="F1" s="4"/>
      <c r="G1" s="21" t="s">
        <v>2</v>
      </c>
      <c r="H1" s="21"/>
      <c r="I1" s="22" t="s">
        <v>3</v>
      </c>
      <c r="J1" s="22"/>
      <c r="K1" s="22"/>
      <c r="L1" s="22"/>
      <c r="M1" s="22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3"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/>
      <c r="I2" s="4" t="s">
        <v>4</v>
      </c>
      <c r="J2" s="4" t="s">
        <v>5</v>
      </c>
      <c r="K2" s="4" t="s">
        <v>6</v>
      </c>
      <c r="L2" s="4" t="s">
        <v>10</v>
      </c>
      <c r="M2" s="4" t="s">
        <v>11</v>
      </c>
      <c r="O2" s="4" t="s">
        <v>116</v>
      </c>
      <c r="P2" s="4" t="s">
        <v>115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3">
      <c r="B3" s="4" t="s">
        <v>100</v>
      </c>
      <c r="C3" s="4" t="s">
        <v>13</v>
      </c>
      <c r="D3" s="4"/>
      <c r="E3" s="4" t="s">
        <v>12</v>
      </c>
      <c r="F3" s="4"/>
      <c r="G3" s="4" t="s">
        <v>15</v>
      </c>
      <c r="I3" s="4" t="s">
        <v>16</v>
      </c>
      <c r="J3" s="4" t="s">
        <v>13</v>
      </c>
      <c r="K3" s="4"/>
      <c r="L3" s="5"/>
      <c r="M3" s="4" t="s">
        <v>17</v>
      </c>
      <c r="O3" t="s">
        <v>12</v>
      </c>
      <c r="P3" s="26">
        <f>COUNTIF(Q3:AD3,"+")-COUNTIF(Q3:AD3,"-")</f>
        <v>2</v>
      </c>
      <c r="Q3" s="4" t="s">
        <v>13</v>
      </c>
      <c r="R3" s="4" t="s">
        <v>14</v>
      </c>
      <c r="S3" s="4" t="s">
        <v>14</v>
      </c>
      <c r="T3" s="4" t="s">
        <v>14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3">
      <c r="B4" s="4" t="s">
        <v>101</v>
      </c>
      <c r="C4" s="4" t="s">
        <v>14</v>
      </c>
      <c r="D4" s="4"/>
      <c r="E4" s="4" t="s">
        <v>12</v>
      </c>
      <c r="F4" s="4"/>
      <c r="G4" s="4" t="s">
        <v>15</v>
      </c>
      <c r="I4" s="4" t="s">
        <v>16</v>
      </c>
      <c r="J4" s="4" t="s">
        <v>13</v>
      </c>
      <c r="K4" s="4"/>
      <c r="M4" s="4" t="s">
        <v>17</v>
      </c>
      <c r="O4" t="s">
        <v>18</v>
      </c>
      <c r="P4" s="26">
        <f>COUNTIF(Q4:AD4,"+")-COUNTIF(Q4:AD4,"-")</f>
        <v>2</v>
      </c>
      <c r="Q4" s="4" t="s">
        <v>13</v>
      </c>
      <c r="R4" s="4" t="s">
        <v>14</v>
      </c>
      <c r="S4" s="4" t="s">
        <v>14</v>
      </c>
      <c r="T4" s="4" t="s">
        <v>14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3">
      <c r="B5" s="4" t="s">
        <v>16</v>
      </c>
      <c r="C5" s="4" t="s">
        <v>14</v>
      </c>
      <c r="D5" s="4" t="s">
        <v>13</v>
      </c>
      <c r="E5" s="4" t="s">
        <v>21</v>
      </c>
      <c r="F5" s="4"/>
      <c r="G5" s="4" t="s">
        <v>15</v>
      </c>
      <c r="I5" s="4" t="s">
        <v>16</v>
      </c>
      <c r="J5" s="4" t="s">
        <v>13</v>
      </c>
      <c r="K5" s="4"/>
      <c r="M5" s="4" t="s">
        <v>17</v>
      </c>
      <c r="O5" t="s">
        <v>19</v>
      </c>
      <c r="P5" s="26">
        <f>COUNTIF(Q5:AD5,"+")-COUNTIF(Q5:AD5,"-")</f>
        <v>1</v>
      </c>
      <c r="Q5" s="4" t="s">
        <v>13</v>
      </c>
      <c r="R5" s="4" t="s">
        <v>14</v>
      </c>
      <c r="S5" s="4" t="s">
        <v>14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3">
      <c r="B6" s="4" t="s">
        <v>100</v>
      </c>
      <c r="C6" s="4" t="s">
        <v>13</v>
      </c>
      <c r="D6" s="4"/>
      <c r="E6" s="4" t="s">
        <v>22</v>
      </c>
      <c r="F6" s="4"/>
      <c r="G6" s="4" t="s">
        <v>15</v>
      </c>
      <c r="I6" s="4" t="s">
        <v>16</v>
      </c>
      <c r="J6" s="4" t="s">
        <v>14</v>
      </c>
      <c r="K6" s="4" t="s">
        <v>13</v>
      </c>
      <c r="M6" s="4" t="s">
        <v>17</v>
      </c>
      <c r="O6" t="s">
        <v>20</v>
      </c>
      <c r="P6" s="26">
        <f>COUNTIF(Q6:AD6,"+")-COUNTIF(Q6:AD6,"-")</f>
        <v>1</v>
      </c>
      <c r="Q6" s="4" t="s">
        <v>14</v>
      </c>
      <c r="R6" s="4" t="s">
        <v>14</v>
      </c>
      <c r="S6" s="4" t="s">
        <v>13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3">
      <c r="B7" s="4" t="s">
        <v>101</v>
      </c>
      <c r="C7" s="4" t="s">
        <v>14</v>
      </c>
      <c r="D7" s="4"/>
      <c r="E7" s="4" t="s">
        <v>22</v>
      </c>
      <c r="F7" s="4"/>
      <c r="G7" s="4" t="s">
        <v>15</v>
      </c>
      <c r="I7" s="4" t="s">
        <v>16</v>
      </c>
      <c r="J7" s="4" t="s">
        <v>13</v>
      </c>
      <c r="K7" s="4"/>
      <c r="M7" s="4" t="s">
        <v>17</v>
      </c>
      <c r="O7" t="s">
        <v>21</v>
      </c>
      <c r="P7" s="26">
        <f>COUNTIF(Q7:AD7,"+")-COUNTIF(Q7:AD7,"-")</f>
        <v>1</v>
      </c>
      <c r="Q7" s="4" t="s">
        <v>13</v>
      </c>
      <c r="R7" s="4" t="s">
        <v>14</v>
      </c>
      <c r="S7" s="4" t="s">
        <v>14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3">
      <c r="B8" s="4" t="s">
        <v>16</v>
      </c>
      <c r="C8" s="4" t="s">
        <v>13</v>
      </c>
      <c r="D8" s="4"/>
      <c r="E8" s="4" t="s">
        <v>20</v>
      </c>
      <c r="F8" s="4"/>
      <c r="G8" s="4" t="s">
        <v>15</v>
      </c>
      <c r="I8" s="4" t="s">
        <v>16</v>
      </c>
      <c r="J8" s="4" t="s">
        <v>14</v>
      </c>
      <c r="K8" s="4" t="s">
        <v>14</v>
      </c>
      <c r="M8" s="4" t="s">
        <v>17</v>
      </c>
      <c r="O8" t="s">
        <v>22</v>
      </c>
      <c r="P8" s="26">
        <f>COUNTIF(Q8:AD8,"+")-COUNTIF(Q8:AD8,"-")</f>
        <v>0</v>
      </c>
      <c r="Q8" s="4" t="s">
        <v>14</v>
      </c>
      <c r="R8" s="4" t="s">
        <v>13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3">
      <c r="B9" s="20" t="s">
        <v>16</v>
      </c>
      <c r="C9" s="20" t="s">
        <v>14</v>
      </c>
      <c r="D9" s="20" t="s">
        <v>14</v>
      </c>
      <c r="E9" s="20" t="s">
        <v>20</v>
      </c>
      <c r="F9" s="4"/>
      <c r="G9" s="4" t="s">
        <v>15</v>
      </c>
      <c r="I9" s="4" t="s">
        <v>16</v>
      </c>
      <c r="J9" s="4" t="s">
        <v>14</v>
      </c>
      <c r="K9" s="4" t="s">
        <v>13</v>
      </c>
      <c r="M9" s="4" t="s">
        <v>17</v>
      </c>
      <c r="O9" t="s">
        <v>23</v>
      </c>
      <c r="P9" s="26">
        <f>COUNTIF(Q9:AD9,"+")-COUNTIF(Q9:AD9,"-")</f>
        <v>0</v>
      </c>
      <c r="Q9" s="4" t="s">
        <v>14</v>
      </c>
      <c r="R9" s="4" t="s">
        <v>13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3">
      <c r="B10" s="4" t="s">
        <v>100</v>
      </c>
      <c r="C10" s="4" t="s">
        <v>13</v>
      </c>
      <c r="D10" s="4"/>
      <c r="E10" s="4" t="s">
        <v>27</v>
      </c>
      <c r="F10" s="4"/>
      <c r="G10" s="4" t="s">
        <v>15</v>
      </c>
      <c r="I10" s="4" t="s">
        <v>16</v>
      </c>
      <c r="J10" s="4" t="s">
        <v>13</v>
      </c>
      <c r="K10" s="4"/>
      <c r="M10" s="4" t="s">
        <v>17</v>
      </c>
      <c r="O10" t="s">
        <v>24</v>
      </c>
      <c r="P10" s="26">
        <f>COUNTIF(Q10:AD10,"+")-COUNTIF(Q10:AD10,"-")</f>
        <v>0</v>
      </c>
      <c r="Q10" s="4" t="s">
        <v>14</v>
      </c>
      <c r="R10" s="4" t="s">
        <v>13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3">
      <c r="B11" s="4" t="s">
        <v>100</v>
      </c>
      <c r="C11" s="4" t="s">
        <v>14</v>
      </c>
      <c r="D11" s="4"/>
      <c r="E11" s="4" t="s">
        <v>27</v>
      </c>
      <c r="F11" s="4"/>
      <c r="G11" s="4" t="s">
        <v>15</v>
      </c>
      <c r="I11" s="4" t="s">
        <v>16</v>
      </c>
      <c r="J11" s="4" t="s">
        <v>14</v>
      </c>
      <c r="K11" s="4" t="s">
        <v>13</v>
      </c>
      <c r="M11" s="4" t="s">
        <v>17</v>
      </c>
      <c r="O11" t="s">
        <v>25</v>
      </c>
      <c r="P11" s="26">
        <f>COUNTIF(Q11:AD11,"+")-COUNTIF(Q11:AD11,"-")</f>
        <v>1</v>
      </c>
      <c r="Q11" s="4" t="s">
        <v>14</v>
      </c>
      <c r="R11" s="4" t="s">
        <v>14</v>
      </c>
      <c r="S11" s="4" t="s">
        <v>13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3">
      <c r="B12" s="4" t="s">
        <v>101</v>
      </c>
      <c r="C12" s="4" t="s">
        <v>14</v>
      </c>
      <c r="D12" s="4"/>
      <c r="E12" s="4" t="s">
        <v>29</v>
      </c>
      <c r="F12" s="4"/>
      <c r="G12" s="4" t="s">
        <v>15</v>
      </c>
      <c r="I12" s="4" t="s">
        <v>16</v>
      </c>
      <c r="J12" s="4" t="s">
        <v>14</v>
      </c>
      <c r="K12" s="4" t="s">
        <v>13</v>
      </c>
      <c r="M12" s="4" t="s">
        <v>17</v>
      </c>
      <c r="O12" t="s">
        <v>26</v>
      </c>
      <c r="P12" s="26">
        <f>COUNTIF(Q12:AD12,"+")-COUNTIF(Q12:AD12,"-")</f>
        <v>2</v>
      </c>
      <c r="Q12" s="4" t="s">
        <v>13</v>
      </c>
      <c r="R12" s="4" t="s">
        <v>14</v>
      </c>
      <c r="S12" s="4" t="s">
        <v>14</v>
      </c>
      <c r="T12" s="4" t="s">
        <v>14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3">
      <c r="B13" s="4" t="s">
        <v>100</v>
      </c>
      <c r="C13" s="4" t="s">
        <v>14</v>
      </c>
      <c r="D13" s="4"/>
      <c r="E13" s="4" t="s">
        <v>12</v>
      </c>
      <c r="F13" s="4"/>
      <c r="G13" s="4" t="s">
        <v>15</v>
      </c>
      <c r="I13" s="4" t="s">
        <v>16</v>
      </c>
      <c r="J13" s="4" t="s">
        <v>13</v>
      </c>
      <c r="K13" s="4"/>
      <c r="M13" s="4" t="s">
        <v>17</v>
      </c>
      <c r="O13" t="s">
        <v>27</v>
      </c>
      <c r="P13" s="26">
        <f>COUNTIF(Q13:AD13,"+")-COUNTIF(Q13:AD13,"-")</f>
        <v>1</v>
      </c>
      <c r="Q13" s="4" t="s">
        <v>14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3">
      <c r="B14" s="4" t="s">
        <v>101</v>
      </c>
      <c r="C14" s="4" t="s">
        <v>14</v>
      </c>
      <c r="D14" s="4"/>
      <c r="E14" s="4" t="s">
        <v>18</v>
      </c>
      <c r="F14" s="4"/>
      <c r="G14" s="4" t="s">
        <v>15</v>
      </c>
      <c r="I14" s="4" t="s">
        <v>16</v>
      </c>
      <c r="J14" s="4" t="s">
        <v>14</v>
      </c>
      <c r="K14" s="4" t="s">
        <v>13</v>
      </c>
      <c r="M14" s="4" t="s">
        <v>17</v>
      </c>
      <c r="O14" t="s">
        <v>28</v>
      </c>
      <c r="P14" s="26">
        <f>COUNTIF(Q14:AD14,"+")-COUNTIF(Q14:AD14,"-")</f>
        <v>0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3">
      <c r="B15" s="4" t="s">
        <v>100</v>
      </c>
      <c r="C15" s="4" t="s">
        <v>14</v>
      </c>
      <c r="D15" s="4"/>
      <c r="E15" s="4" t="s">
        <v>22</v>
      </c>
      <c r="F15" s="4"/>
      <c r="G15" s="4" t="s">
        <v>15</v>
      </c>
      <c r="I15" s="4" t="s">
        <v>16</v>
      </c>
      <c r="J15" s="4" t="s">
        <v>14</v>
      </c>
      <c r="K15" s="4" t="s">
        <v>13</v>
      </c>
      <c r="M15" s="4" t="s">
        <v>17</v>
      </c>
      <c r="O15" t="s">
        <v>29</v>
      </c>
      <c r="P15" s="26">
        <f>COUNTIF(Q15:AD15,"+")-COUNTIF(Q15:AD15,"-")</f>
        <v>1</v>
      </c>
      <c r="Q15" s="4" t="s">
        <v>14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3">
      <c r="B16" s="4" t="s">
        <v>16</v>
      </c>
      <c r="C16" s="4" t="s">
        <v>14</v>
      </c>
      <c r="D16" s="4" t="s">
        <v>13</v>
      </c>
      <c r="E16" s="4" t="s">
        <v>23</v>
      </c>
      <c r="F16" s="4"/>
      <c r="G16" s="4" t="s">
        <v>15</v>
      </c>
      <c r="I16" s="4" t="s">
        <v>16</v>
      </c>
      <c r="J16" s="4" t="s">
        <v>14</v>
      </c>
      <c r="K16" s="4" t="s">
        <v>13</v>
      </c>
      <c r="M16" s="4" t="s">
        <v>17</v>
      </c>
      <c r="O16" t="s">
        <v>30</v>
      </c>
      <c r="P16" s="26">
        <f>COUNTIF(Q16:AD16,"+")-COUNTIF(Q16:AD16,"-")</f>
        <v>1</v>
      </c>
      <c r="Q16" s="4" t="s">
        <v>14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28" x14ac:dyDescent="0.3">
      <c r="B17" s="4" t="s">
        <v>100</v>
      </c>
      <c r="C17" s="4" t="s">
        <v>13</v>
      </c>
      <c r="D17" s="4"/>
      <c r="E17" s="4" t="s">
        <v>27</v>
      </c>
      <c r="F17" s="4"/>
      <c r="G17" s="4" t="s">
        <v>15</v>
      </c>
      <c r="I17" s="4" t="s">
        <v>16</v>
      </c>
      <c r="J17" s="4" t="s">
        <v>14</v>
      </c>
      <c r="K17" s="4" t="s">
        <v>13</v>
      </c>
      <c r="M17" s="4" t="s">
        <v>17</v>
      </c>
      <c r="O17" t="s">
        <v>31</v>
      </c>
      <c r="P17" s="26">
        <f>COUNTIF(Q17:AD17,"+")-COUNTIF(Q17:AD17,"-")</f>
        <v>1</v>
      </c>
      <c r="Q17" s="4" t="s">
        <v>14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x14ac:dyDescent="0.3">
      <c r="B18" s="4" t="s">
        <v>102</v>
      </c>
      <c r="C18" s="4" t="s">
        <v>14</v>
      </c>
      <c r="D18" s="4"/>
      <c r="E18" s="4" t="s">
        <v>28</v>
      </c>
      <c r="F18" s="4"/>
      <c r="G18" s="4" t="s">
        <v>15</v>
      </c>
      <c r="I18" s="4" t="s">
        <v>16</v>
      </c>
      <c r="J18" s="4" t="s">
        <v>13</v>
      </c>
      <c r="K18" s="4"/>
      <c r="M18" s="4" t="s">
        <v>32</v>
      </c>
    </row>
    <row r="19" spans="2:28" x14ac:dyDescent="0.3">
      <c r="B19" s="4" t="s">
        <v>102</v>
      </c>
      <c r="C19" s="4" t="s">
        <v>14</v>
      </c>
      <c r="D19" s="4"/>
      <c r="E19" s="4" t="s">
        <v>28</v>
      </c>
      <c r="F19" s="4"/>
      <c r="G19" s="4" t="s">
        <v>15</v>
      </c>
      <c r="I19" s="4" t="s">
        <v>16</v>
      </c>
      <c r="J19" s="4" t="s">
        <v>13</v>
      </c>
      <c r="K19" s="4"/>
      <c r="M19" s="4" t="s">
        <v>32</v>
      </c>
    </row>
    <row r="20" spans="2:28" x14ac:dyDescent="0.3">
      <c r="B20" s="4" t="s">
        <v>101</v>
      </c>
      <c r="C20" s="4" t="s">
        <v>14</v>
      </c>
      <c r="D20" s="4"/>
      <c r="E20" s="4" t="s">
        <v>30</v>
      </c>
      <c r="F20" s="4"/>
      <c r="G20" s="4" t="s">
        <v>15</v>
      </c>
      <c r="I20" s="4" t="s">
        <v>16</v>
      </c>
      <c r="J20" s="4" t="s">
        <v>14</v>
      </c>
      <c r="K20" s="4" t="s">
        <v>13</v>
      </c>
      <c r="M20" s="4" t="s">
        <v>32</v>
      </c>
    </row>
    <row r="21" spans="2:28" x14ac:dyDescent="0.3">
      <c r="B21" s="4" t="s">
        <v>101</v>
      </c>
      <c r="C21" s="4" t="s">
        <v>14</v>
      </c>
      <c r="D21" s="4"/>
      <c r="E21" s="4" t="s">
        <v>28</v>
      </c>
      <c r="F21" s="4"/>
      <c r="G21" s="4" t="s">
        <v>15</v>
      </c>
      <c r="I21" s="4" t="s">
        <v>16</v>
      </c>
      <c r="J21" s="4" t="s">
        <v>13</v>
      </c>
      <c r="K21" s="4"/>
      <c r="M21" s="4" t="s">
        <v>32</v>
      </c>
    </row>
    <row r="22" spans="2:28" x14ac:dyDescent="0.3">
      <c r="B22" s="4" t="s">
        <v>101</v>
      </c>
      <c r="C22" s="4" t="s">
        <v>14</v>
      </c>
      <c r="D22" s="4"/>
      <c r="E22" s="4" t="s">
        <v>28</v>
      </c>
      <c r="F22" s="4"/>
      <c r="G22" s="4" t="s">
        <v>15</v>
      </c>
      <c r="I22" s="4" t="s">
        <v>16</v>
      </c>
      <c r="J22" s="4" t="s">
        <v>13</v>
      </c>
      <c r="K22" s="4"/>
      <c r="M22" s="4" t="s">
        <v>32</v>
      </c>
    </row>
    <row r="23" spans="2:28" x14ac:dyDescent="0.3">
      <c r="B23" s="4" t="s">
        <v>100</v>
      </c>
      <c r="C23" s="4" t="s">
        <v>14</v>
      </c>
      <c r="D23" s="4"/>
      <c r="E23" s="4" t="s">
        <v>12</v>
      </c>
      <c r="F23" s="4"/>
      <c r="G23" s="4" t="s">
        <v>15</v>
      </c>
      <c r="I23" s="4" t="s">
        <v>16</v>
      </c>
      <c r="J23" s="4" t="s">
        <v>14</v>
      </c>
      <c r="K23" s="4" t="s">
        <v>13</v>
      </c>
      <c r="M23" s="4" t="s">
        <v>32</v>
      </c>
    </row>
    <row r="24" spans="2:28" x14ac:dyDescent="0.3">
      <c r="B24" s="4" t="s">
        <v>16</v>
      </c>
      <c r="C24" s="4" t="s">
        <v>14</v>
      </c>
      <c r="D24" s="4" t="s">
        <v>13</v>
      </c>
      <c r="E24" s="4" t="s">
        <v>18</v>
      </c>
      <c r="F24" s="4"/>
      <c r="G24" s="4" t="s">
        <v>15</v>
      </c>
      <c r="I24" s="4" t="s">
        <v>16</v>
      </c>
      <c r="J24" s="4" t="s">
        <v>13</v>
      </c>
      <c r="K24" s="4"/>
      <c r="M24" s="4" t="s">
        <v>32</v>
      </c>
    </row>
    <row r="25" spans="2:28" x14ac:dyDescent="0.3">
      <c r="B25" s="4" t="s">
        <v>16</v>
      </c>
      <c r="C25" s="4" t="s">
        <v>14</v>
      </c>
      <c r="D25" s="4" t="s">
        <v>13</v>
      </c>
      <c r="E25" s="4" t="s">
        <v>26</v>
      </c>
      <c r="F25" s="4"/>
      <c r="G25" s="4" t="s">
        <v>15</v>
      </c>
      <c r="I25" s="4" t="s">
        <v>16</v>
      </c>
      <c r="J25" s="4" t="s">
        <v>14</v>
      </c>
      <c r="K25" s="4" t="s">
        <v>14</v>
      </c>
      <c r="M25" s="4" t="s">
        <v>32</v>
      </c>
    </row>
    <row r="26" spans="2:28" x14ac:dyDescent="0.3">
      <c r="B26" s="4" t="s">
        <v>100</v>
      </c>
      <c r="C26" s="4" t="s">
        <v>14</v>
      </c>
      <c r="D26" s="4"/>
      <c r="E26" s="4" t="s">
        <v>22</v>
      </c>
      <c r="F26" s="4"/>
      <c r="G26" s="4" t="s">
        <v>15</v>
      </c>
      <c r="I26" s="4" t="s">
        <v>16</v>
      </c>
      <c r="J26" s="4" t="s">
        <v>14</v>
      </c>
      <c r="K26" s="4" t="s">
        <v>13</v>
      </c>
      <c r="M26" s="4" t="s">
        <v>32</v>
      </c>
    </row>
    <row r="27" spans="2:28" x14ac:dyDescent="0.3">
      <c r="B27" s="4" t="s">
        <v>101</v>
      </c>
      <c r="C27" s="4" t="s">
        <v>13</v>
      </c>
      <c r="D27" s="4"/>
      <c r="E27" s="4" t="s">
        <v>24</v>
      </c>
      <c r="F27" s="4"/>
      <c r="G27" s="4" t="s">
        <v>15</v>
      </c>
      <c r="I27" s="4" t="s">
        <v>16</v>
      </c>
      <c r="J27" s="4" t="s">
        <v>14</v>
      </c>
      <c r="K27" s="4" t="s">
        <v>13</v>
      </c>
      <c r="M27" s="4" t="s">
        <v>32</v>
      </c>
    </row>
    <row r="28" spans="2:28" x14ac:dyDescent="0.3">
      <c r="B28" s="4" t="s">
        <v>100</v>
      </c>
      <c r="C28" s="4" t="s">
        <v>13</v>
      </c>
      <c r="D28" s="4"/>
      <c r="E28" s="4" t="s">
        <v>22</v>
      </c>
      <c r="F28" s="4"/>
      <c r="G28" s="4" t="s">
        <v>15</v>
      </c>
      <c r="I28" s="4" t="s">
        <v>16</v>
      </c>
      <c r="J28" s="4" t="s">
        <v>14</v>
      </c>
      <c r="K28" s="4" t="s">
        <v>13</v>
      </c>
      <c r="M28" s="4" t="s">
        <v>32</v>
      </c>
    </row>
    <row r="29" spans="2:28" x14ac:dyDescent="0.3">
      <c r="B29" s="4" t="s">
        <v>100</v>
      </c>
      <c r="C29" s="4" t="s">
        <v>14</v>
      </c>
      <c r="D29" s="4"/>
      <c r="E29" s="4" t="s">
        <v>27</v>
      </c>
      <c r="F29" s="4"/>
      <c r="G29" s="4" t="s">
        <v>15</v>
      </c>
      <c r="I29" s="4" t="s">
        <v>16</v>
      </c>
      <c r="J29" s="4" t="s">
        <v>14</v>
      </c>
      <c r="K29" s="4" t="s">
        <v>13</v>
      </c>
      <c r="M29" s="4" t="s">
        <v>32</v>
      </c>
    </row>
    <row r="30" spans="2:28" x14ac:dyDescent="0.3">
      <c r="B30" s="4" t="s">
        <v>103</v>
      </c>
      <c r="C30" s="4" t="s">
        <v>14</v>
      </c>
      <c r="D30" s="4"/>
      <c r="E30" s="4" t="s">
        <v>31</v>
      </c>
      <c r="F30" s="4"/>
      <c r="G30" s="4" t="s">
        <v>15</v>
      </c>
      <c r="I30" s="4" t="s">
        <v>16</v>
      </c>
      <c r="J30" s="4" t="s">
        <v>13</v>
      </c>
      <c r="K30" s="4"/>
      <c r="M30" s="4" t="s">
        <v>32</v>
      </c>
    </row>
    <row r="31" spans="2:28" x14ac:dyDescent="0.3">
      <c r="B31" s="4" t="s">
        <v>100</v>
      </c>
      <c r="C31" s="4" t="s">
        <v>13</v>
      </c>
      <c r="D31" s="4"/>
      <c r="E31" s="4" t="s">
        <v>12</v>
      </c>
      <c r="F31" s="4"/>
      <c r="G31" s="4" t="s">
        <v>15</v>
      </c>
      <c r="I31" s="4" t="s">
        <v>16</v>
      </c>
      <c r="J31" s="4" t="s">
        <v>13</v>
      </c>
      <c r="K31" s="4"/>
      <c r="M31" s="4" t="s">
        <v>32</v>
      </c>
    </row>
    <row r="32" spans="2:28" x14ac:dyDescent="0.3">
      <c r="B32" s="4" t="s">
        <v>100</v>
      </c>
      <c r="C32" s="4" t="s">
        <v>13</v>
      </c>
      <c r="D32" s="4"/>
      <c r="E32" s="4" t="s">
        <v>12</v>
      </c>
      <c r="F32" s="4"/>
      <c r="G32" s="4" t="s">
        <v>15</v>
      </c>
      <c r="I32" s="4" t="s">
        <v>16</v>
      </c>
      <c r="J32" s="4" t="s">
        <v>14</v>
      </c>
      <c r="K32" s="4" t="s">
        <v>13</v>
      </c>
      <c r="M32" s="4" t="s">
        <v>32</v>
      </c>
    </row>
    <row r="33" spans="2:13" x14ac:dyDescent="0.3">
      <c r="B33" s="20" t="s">
        <v>16</v>
      </c>
      <c r="C33" s="20" t="s">
        <v>14</v>
      </c>
      <c r="D33" s="20" t="s">
        <v>14</v>
      </c>
      <c r="E33" s="20" t="s">
        <v>26</v>
      </c>
      <c r="F33" s="4"/>
      <c r="G33" s="4" t="s">
        <v>15</v>
      </c>
      <c r="I33" s="4" t="s">
        <v>16</v>
      </c>
      <c r="J33" s="4" t="s">
        <v>14</v>
      </c>
      <c r="K33" s="4" t="s">
        <v>13</v>
      </c>
      <c r="M33" s="4" t="s">
        <v>32</v>
      </c>
    </row>
    <row r="34" spans="2:13" x14ac:dyDescent="0.3">
      <c r="B34" s="4" t="s">
        <v>100</v>
      </c>
      <c r="C34" s="4" t="s">
        <v>13</v>
      </c>
      <c r="D34" s="4"/>
      <c r="E34" s="4" t="s">
        <v>22</v>
      </c>
      <c r="F34" s="4"/>
      <c r="G34" s="4" t="s">
        <v>15</v>
      </c>
      <c r="I34" s="4" t="s">
        <v>16</v>
      </c>
      <c r="J34" s="4" t="s">
        <v>14</v>
      </c>
      <c r="K34" s="4" t="s">
        <v>13</v>
      </c>
      <c r="M34" s="4" t="s">
        <v>32</v>
      </c>
    </row>
    <row r="35" spans="2:13" x14ac:dyDescent="0.3">
      <c r="B35" s="4" t="s">
        <v>100</v>
      </c>
      <c r="C35" s="4" t="s">
        <v>13</v>
      </c>
      <c r="D35" s="4"/>
      <c r="E35" s="4" t="s">
        <v>22</v>
      </c>
      <c r="F35" s="4"/>
      <c r="G35" s="4" t="s">
        <v>15</v>
      </c>
      <c r="I35" s="4"/>
      <c r="J35" s="4"/>
      <c r="K35" s="4"/>
    </row>
    <row r="36" spans="2:13" x14ac:dyDescent="0.3">
      <c r="B36" s="20" t="s">
        <v>16</v>
      </c>
      <c r="C36" s="20" t="s">
        <v>14</v>
      </c>
      <c r="D36" s="20" t="s">
        <v>14</v>
      </c>
      <c r="E36" s="20" t="s">
        <v>20</v>
      </c>
      <c r="F36" s="4"/>
      <c r="G36" s="4" t="s">
        <v>15</v>
      </c>
      <c r="I36" s="4"/>
      <c r="J36" s="4"/>
      <c r="K36" s="4"/>
    </row>
    <row r="37" spans="2:13" x14ac:dyDescent="0.3">
      <c r="B37" s="4" t="s">
        <v>100</v>
      </c>
      <c r="C37" s="4" t="s">
        <v>14</v>
      </c>
      <c r="D37" s="4"/>
      <c r="E37" s="4" t="s">
        <v>27</v>
      </c>
      <c r="F37" s="4"/>
      <c r="G37" s="4" t="s">
        <v>15</v>
      </c>
      <c r="I37" s="4"/>
      <c r="J37" s="4"/>
      <c r="K37" s="4"/>
    </row>
    <row r="38" spans="2:13" x14ac:dyDescent="0.3">
      <c r="B38" s="4" t="s">
        <v>101</v>
      </c>
      <c r="C38" s="4" t="s">
        <v>13</v>
      </c>
      <c r="D38" s="4"/>
      <c r="E38" s="4" t="s">
        <v>28</v>
      </c>
      <c r="F38" s="4"/>
      <c r="G38" s="4" t="s">
        <v>15</v>
      </c>
      <c r="I38" s="4"/>
      <c r="J38" s="4"/>
      <c r="K38" s="4"/>
    </row>
    <row r="39" spans="2:13" x14ac:dyDescent="0.3">
      <c r="B39" s="4" t="s">
        <v>101</v>
      </c>
      <c r="C39" s="4" t="s">
        <v>14</v>
      </c>
      <c r="D39" s="4"/>
      <c r="E39" s="4" t="s">
        <v>31</v>
      </c>
      <c r="F39" s="4"/>
      <c r="G39" s="4" t="s">
        <v>15</v>
      </c>
      <c r="I39" s="4"/>
      <c r="J39" s="4"/>
      <c r="K39" s="4"/>
    </row>
    <row r="40" spans="2:13" x14ac:dyDescent="0.3">
      <c r="B40" s="4" t="s">
        <v>101</v>
      </c>
      <c r="C40" s="4" t="s">
        <v>14</v>
      </c>
      <c r="D40" s="4"/>
      <c r="E40" s="4" t="s">
        <v>27</v>
      </c>
      <c r="F40" s="4"/>
      <c r="G40" s="4" t="s">
        <v>15</v>
      </c>
      <c r="I40" s="4"/>
      <c r="J40" s="4"/>
      <c r="K40" s="4"/>
    </row>
    <row r="41" spans="2:13" x14ac:dyDescent="0.3">
      <c r="B41" s="4" t="s">
        <v>101</v>
      </c>
      <c r="C41" s="4" t="s">
        <v>14</v>
      </c>
      <c r="D41" s="4"/>
      <c r="E41" s="4" t="s">
        <v>27</v>
      </c>
      <c r="F41" s="4"/>
      <c r="G41" s="4" t="s">
        <v>15</v>
      </c>
      <c r="I41" s="4"/>
      <c r="J41" s="4"/>
      <c r="K41" s="4"/>
    </row>
    <row r="42" spans="2:13" x14ac:dyDescent="0.3">
      <c r="B42" s="4" t="s">
        <v>101</v>
      </c>
      <c r="C42" s="4" t="s">
        <v>14</v>
      </c>
      <c r="D42" s="4"/>
      <c r="E42" s="4" t="s">
        <v>27</v>
      </c>
      <c r="F42" s="4"/>
      <c r="G42" s="4" t="s">
        <v>15</v>
      </c>
      <c r="I42" s="4"/>
      <c r="J42" s="4"/>
      <c r="K42" s="4"/>
    </row>
    <row r="43" spans="2:13" x14ac:dyDescent="0.3">
      <c r="B43" s="4" t="s">
        <v>101</v>
      </c>
      <c r="C43" s="4" t="s">
        <v>13</v>
      </c>
      <c r="D43" s="4"/>
      <c r="E43" s="4" t="s">
        <v>30</v>
      </c>
      <c r="F43" s="4"/>
      <c r="G43" s="4" t="s">
        <v>15</v>
      </c>
      <c r="I43" s="4"/>
      <c r="J43" s="4"/>
      <c r="K43" s="4"/>
    </row>
    <row r="44" spans="2:13" x14ac:dyDescent="0.3">
      <c r="B44" s="4" t="s">
        <v>100</v>
      </c>
      <c r="C44" s="4" t="s">
        <v>13</v>
      </c>
      <c r="D44" s="4"/>
      <c r="E44" s="4" t="s">
        <v>27</v>
      </c>
      <c r="F44" s="4"/>
      <c r="G44" s="4" t="s">
        <v>15</v>
      </c>
      <c r="I44" s="4"/>
      <c r="J44" s="4"/>
      <c r="K44" s="4"/>
    </row>
    <row r="45" spans="2:13" x14ac:dyDescent="0.3">
      <c r="B45" s="4" t="s">
        <v>101</v>
      </c>
      <c r="C45" s="4" t="s">
        <v>14</v>
      </c>
      <c r="D45" s="4"/>
      <c r="E45" s="4" t="s">
        <v>30</v>
      </c>
      <c r="F45" s="4"/>
      <c r="G45" s="4" t="s">
        <v>15</v>
      </c>
      <c r="I45" s="4"/>
      <c r="J45" s="4"/>
      <c r="K45" s="4"/>
    </row>
    <row r="46" spans="2:13" x14ac:dyDescent="0.3">
      <c r="B46" s="4" t="s">
        <v>101</v>
      </c>
      <c r="C46" s="4" t="s">
        <v>14</v>
      </c>
      <c r="D46" s="4"/>
      <c r="E46" s="4" t="s">
        <v>28</v>
      </c>
      <c r="F46" s="4"/>
      <c r="G46" s="4" t="s">
        <v>15</v>
      </c>
      <c r="I46" s="4"/>
      <c r="J46" s="4"/>
      <c r="K46" s="4"/>
    </row>
    <row r="47" spans="2:13" x14ac:dyDescent="0.3">
      <c r="B47" s="4" t="s">
        <v>101</v>
      </c>
      <c r="C47" s="4" t="s">
        <v>14</v>
      </c>
      <c r="D47" s="4"/>
      <c r="E47" s="4" t="s">
        <v>27</v>
      </c>
      <c r="F47" s="4"/>
      <c r="G47" s="4" t="s">
        <v>15</v>
      </c>
      <c r="I47" s="4"/>
      <c r="J47" s="4"/>
      <c r="K47" s="4"/>
    </row>
    <row r="48" spans="2:13" x14ac:dyDescent="0.3">
      <c r="B48" s="4" t="s">
        <v>101</v>
      </c>
      <c r="C48" s="4" t="s">
        <v>14</v>
      </c>
      <c r="D48" s="4"/>
      <c r="E48" s="4" t="s">
        <v>28</v>
      </c>
      <c r="F48" s="4"/>
      <c r="G48" s="4" t="s">
        <v>15</v>
      </c>
      <c r="I48" s="4"/>
      <c r="J48" s="4"/>
      <c r="K48" s="4"/>
    </row>
    <row r="49" spans="2:11" x14ac:dyDescent="0.3">
      <c r="B49" s="4" t="s">
        <v>101</v>
      </c>
      <c r="C49" s="4" t="s">
        <v>13</v>
      </c>
      <c r="D49" s="4"/>
      <c r="E49" s="4" t="s">
        <v>30</v>
      </c>
      <c r="F49" s="4"/>
      <c r="G49" s="4" t="s">
        <v>15</v>
      </c>
      <c r="I49" s="4"/>
      <c r="J49" s="4"/>
      <c r="K49" s="4"/>
    </row>
    <row r="50" spans="2:11" x14ac:dyDescent="0.3">
      <c r="B50" s="4" t="s">
        <v>101</v>
      </c>
      <c r="C50" s="4" t="s">
        <v>13</v>
      </c>
      <c r="D50" s="4"/>
      <c r="E50" s="4" t="s">
        <v>28</v>
      </c>
      <c r="F50" s="4"/>
      <c r="G50" s="4" t="s">
        <v>15</v>
      </c>
      <c r="I50" s="4"/>
      <c r="J50" s="4"/>
      <c r="K50" s="4"/>
    </row>
    <row r="51" spans="2:11" x14ac:dyDescent="0.3">
      <c r="B51" s="4" t="s">
        <v>101</v>
      </c>
      <c r="C51" s="4" t="s">
        <v>13</v>
      </c>
      <c r="D51" s="4"/>
      <c r="E51" s="4" t="s">
        <v>21</v>
      </c>
      <c r="F51" s="4"/>
      <c r="G51" s="4" t="s">
        <v>15</v>
      </c>
      <c r="I51" s="4"/>
      <c r="J51" s="4"/>
      <c r="K51" s="4"/>
    </row>
    <row r="52" spans="2:11" x14ac:dyDescent="0.3">
      <c r="B52" s="4" t="s">
        <v>101</v>
      </c>
      <c r="C52" s="4" t="s">
        <v>14</v>
      </c>
      <c r="D52" s="4"/>
      <c r="E52" s="4" t="s">
        <v>12</v>
      </c>
      <c r="F52" s="4"/>
      <c r="G52" s="4" t="s">
        <v>15</v>
      </c>
      <c r="I52" s="4"/>
      <c r="J52" s="4"/>
      <c r="K52" s="4"/>
    </row>
    <row r="53" spans="2:11" x14ac:dyDescent="0.3">
      <c r="B53" s="4" t="s">
        <v>16</v>
      </c>
      <c r="C53" s="4" t="s">
        <v>14</v>
      </c>
      <c r="D53" s="4" t="s">
        <v>13</v>
      </c>
      <c r="E53" s="4" t="s">
        <v>18</v>
      </c>
      <c r="F53" s="4"/>
      <c r="G53" s="4" t="s">
        <v>15</v>
      </c>
      <c r="I53" s="4"/>
      <c r="J53" s="4"/>
      <c r="K53" s="4"/>
    </row>
    <row r="54" spans="2:11" x14ac:dyDescent="0.3">
      <c r="B54" s="4" t="s">
        <v>102</v>
      </c>
      <c r="C54" s="4" t="s">
        <v>14</v>
      </c>
      <c r="D54" s="4"/>
      <c r="E54" s="4" t="s">
        <v>19</v>
      </c>
      <c r="F54" s="4"/>
      <c r="G54" s="4" t="s">
        <v>15</v>
      </c>
      <c r="I54" s="4"/>
      <c r="J54" s="4"/>
      <c r="K54" s="4"/>
    </row>
    <row r="55" spans="2:11" x14ac:dyDescent="0.3">
      <c r="B55" s="4" t="s">
        <v>104</v>
      </c>
      <c r="C55" s="4" t="s">
        <v>14</v>
      </c>
      <c r="D55" s="4"/>
      <c r="E55" s="4" t="s">
        <v>19</v>
      </c>
      <c r="F55" s="4"/>
      <c r="G55" s="4" t="s">
        <v>15</v>
      </c>
      <c r="I55" s="4"/>
      <c r="J55" s="4"/>
      <c r="K55" s="4"/>
    </row>
    <row r="56" spans="2:11" x14ac:dyDescent="0.3">
      <c r="B56" s="4" t="s">
        <v>100</v>
      </c>
      <c r="C56" s="4" t="s">
        <v>14</v>
      </c>
      <c r="D56" s="4"/>
      <c r="E56" s="4" t="s">
        <v>20</v>
      </c>
      <c r="F56" s="4"/>
      <c r="G56" s="4" t="s">
        <v>15</v>
      </c>
      <c r="I56" s="4"/>
      <c r="J56" s="4"/>
      <c r="K56" s="4"/>
    </row>
    <row r="57" spans="2:11" x14ac:dyDescent="0.3">
      <c r="B57" s="4" t="s">
        <v>101</v>
      </c>
      <c r="C57" s="4" t="s">
        <v>14</v>
      </c>
      <c r="D57" s="4"/>
      <c r="E57" s="4" t="s">
        <v>20</v>
      </c>
      <c r="F57" s="4"/>
      <c r="G57" s="4" t="s">
        <v>15</v>
      </c>
      <c r="I57" s="4"/>
      <c r="J57" s="4"/>
      <c r="K57" s="4"/>
    </row>
    <row r="58" spans="2:11" x14ac:dyDescent="0.3">
      <c r="B58" s="4" t="s">
        <v>100</v>
      </c>
      <c r="C58" s="4" t="s">
        <v>14</v>
      </c>
      <c r="D58" s="4"/>
      <c r="E58" s="4" t="s">
        <v>27</v>
      </c>
      <c r="F58" s="4"/>
      <c r="G58" s="4" t="s">
        <v>15</v>
      </c>
      <c r="I58" s="4"/>
      <c r="J58" s="4"/>
      <c r="K58" s="4"/>
    </row>
    <row r="59" spans="2:11" x14ac:dyDescent="0.3">
      <c r="B59" s="4" t="s">
        <v>101</v>
      </c>
      <c r="C59" s="4" t="s">
        <v>14</v>
      </c>
      <c r="D59" s="4"/>
      <c r="E59" s="4" t="s">
        <v>31</v>
      </c>
      <c r="F59" s="4"/>
      <c r="G59" s="4" t="s">
        <v>15</v>
      </c>
      <c r="I59" s="4"/>
      <c r="J59" s="4"/>
      <c r="K59" s="4"/>
    </row>
    <row r="60" spans="2:11" x14ac:dyDescent="0.3">
      <c r="B60" s="4" t="s">
        <v>101</v>
      </c>
      <c r="C60" s="4" t="s">
        <v>14</v>
      </c>
      <c r="D60" s="4"/>
      <c r="E60" s="4" t="s">
        <v>29</v>
      </c>
      <c r="F60" s="4"/>
      <c r="G60" s="4" t="s">
        <v>15</v>
      </c>
      <c r="I60" s="4"/>
      <c r="J60" s="4"/>
      <c r="K60" s="4"/>
    </row>
    <row r="61" spans="2:11" x14ac:dyDescent="0.3">
      <c r="B61" s="4" t="s">
        <v>101</v>
      </c>
      <c r="C61" s="4" t="s">
        <v>14</v>
      </c>
      <c r="D61" s="4"/>
      <c r="E61" s="4" t="s">
        <v>31</v>
      </c>
      <c r="F61" s="4"/>
      <c r="G61" s="4" t="s">
        <v>15</v>
      </c>
      <c r="I61" s="4"/>
      <c r="J61" s="4"/>
      <c r="K61" s="4"/>
    </row>
    <row r="62" spans="2:11" x14ac:dyDescent="0.3">
      <c r="B62" s="4" t="s">
        <v>100</v>
      </c>
      <c r="C62" s="4" t="s">
        <v>14</v>
      </c>
      <c r="D62" s="4"/>
      <c r="E62" s="4" t="s">
        <v>12</v>
      </c>
      <c r="F62" s="4"/>
      <c r="G62" s="4" t="s">
        <v>15</v>
      </c>
      <c r="I62" s="4"/>
      <c r="J62" s="4"/>
      <c r="K62" s="4"/>
    </row>
    <row r="63" spans="2:11" x14ac:dyDescent="0.3">
      <c r="B63" s="4" t="s">
        <v>101</v>
      </c>
      <c r="C63" s="4" t="s">
        <v>14</v>
      </c>
      <c r="D63" s="4"/>
      <c r="E63" s="4" t="s">
        <v>18</v>
      </c>
      <c r="F63" s="4"/>
      <c r="G63" s="4" t="s">
        <v>15</v>
      </c>
      <c r="I63" s="4"/>
      <c r="J63" s="4"/>
      <c r="K63" s="4"/>
    </row>
    <row r="64" spans="2:11" x14ac:dyDescent="0.3">
      <c r="B64" s="4" t="s">
        <v>100</v>
      </c>
      <c r="C64" s="4" t="s">
        <v>14</v>
      </c>
      <c r="D64" s="4"/>
      <c r="E64" s="4" t="s">
        <v>22</v>
      </c>
      <c r="F64" s="4"/>
      <c r="G64" s="4" t="s">
        <v>33</v>
      </c>
      <c r="I64" s="4"/>
      <c r="J64" s="4"/>
      <c r="K64" s="4"/>
    </row>
    <row r="65" spans="2:11" x14ac:dyDescent="0.3">
      <c r="B65" s="4" t="s">
        <v>100</v>
      </c>
      <c r="C65" s="4" t="s">
        <v>13</v>
      </c>
      <c r="D65" s="4"/>
      <c r="E65" s="4" t="s">
        <v>27</v>
      </c>
      <c r="F65" s="4"/>
      <c r="G65" s="4" t="s">
        <v>33</v>
      </c>
      <c r="I65" s="4"/>
      <c r="J65" s="4"/>
      <c r="K65" s="4"/>
    </row>
    <row r="66" spans="2:11" x14ac:dyDescent="0.3">
      <c r="B66" s="4" t="s">
        <v>104</v>
      </c>
      <c r="C66" s="4" t="s">
        <v>14</v>
      </c>
      <c r="D66" s="4"/>
      <c r="E66" s="4" t="s">
        <v>31</v>
      </c>
      <c r="F66" s="4"/>
      <c r="G66" s="4" t="s">
        <v>33</v>
      </c>
      <c r="I66" s="4"/>
      <c r="J66" s="4"/>
      <c r="K66" s="4"/>
    </row>
    <row r="67" spans="2:11" x14ac:dyDescent="0.3">
      <c r="B67" s="4" t="s">
        <v>100</v>
      </c>
      <c r="C67" s="4" t="s">
        <v>14</v>
      </c>
      <c r="D67" s="4"/>
      <c r="E67" s="4" t="s">
        <v>27</v>
      </c>
      <c r="F67" s="4"/>
      <c r="G67" s="4" t="s">
        <v>33</v>
      </c>
      <c r="I67" s="4"/>
      <c r="J67" s="4"/>
      <c r="K67" s="4"/>
    </row>
    <row r="68" spans="2:11" x14ac:dyDescent="0.3">
      <c r="B68" s="4" t="s">
        <v>103</v>
      </c>
      <c r="C68" s="4" t="s">
        <v>14</v>
      </c>
      <c r="D68" s="4"/>
      <c r="E68" s="4" t="s">
        <v>27</v>
      </c>
      <c r="F68" s="4"/>
      <c r="G68" s="4" t="s">
        <v>33</v>
      </c>
      <c r="I68" s="4"/>
      <c r="J68" s="4"/>
      <c r="K68" s="4"/>
    </row>
    <row r="69" spans="2:11" x14ac:dyDescent="0.3">
      <c r="B69" s="4" t="s">
        <v>102</v>
      </c>
      <c r="C69" s="4" t="s">
        <v>14</v>
      </c>
      <c r="D69" s="4"/>
      <c r="E69" s="4" t="s">
        <v>28</v>
      </c>
      <c r="F69" s="4"/>
      <c r="G69" s="4" t="s">
        <v>33</v>
      </c>
      <c r="I69" s="4"/>
      <c r="J69" s="4"/>
      <c r="K69" s="4"/>
    </row>
    <row r="70" spans="2:11" x14ac:dyDescent="0.3">
      <c r="B70" s="4" t="s">
        <v>101</v>
      </c>
      <c r="C70" s="4" t="s">
        <v>13</v>
      </c>
      <c r="D70" s="4"/>
      <c r="E70" s="4" t="s">
        <v>28</v>
      </c>
      <c r="F70" s="4"/>
      <c r="G70" s="4" t="s">
        <v>33</v>
      </c>
      <c r="I70" s="4"/>
      <c r="J70" s="4"/>
      <c r="K70" s="4"/>
    </row>
    <row r="71" spans="2:11" x14ac:dyDescent="0.3">
      <c r="B71" s="4" t="s">
        <v>102</v>
      </c>
      <c r="C71" s="4" t="s">
        <v>14</v>
      </c>
      <c r="D71" s="4"/>
      <c r="E71" s="4" t="s">
        <v>28</v>
      </c>
      <c r="F71" s="4"/>
      <c r="G71" s="4" t="s">
        <v>33</v>
      </c>
      <c r="I71" s="4"/>
      <c r="J71" s="4"/>
      <c r="K71" s="4"/>
    </row>
    <row r="72" spans="2:11" x14ac:dyDescent="0.3">
      <c r="B72" s="20" t="s">
        <v>16</v>
      </c>
      <c r="C72" s="20" t="s">
        <v>14</v>
      </c>
      <c r="D72" s="20" t="s">
        <v>14</v>
      </c>
      <c r="E72" s="20" t="s">
        <v>26</v>
      </c>
      <c r="F72" s="4"/>
      <c r="G72" s="4" t="s">
        <v>33</v>
      </c>
      <c r="I72" s="4"/>
      <c r="J72" s="4"/>
      <c r="K72" s="4"/>
    </row>
    <row r="73" spans="2:11" x14ac:dyDescent="0.3">
      <c r="B73" s="4" t="s">
        <v>100</v>
      </c>
      <c r="C73" s="4" t="s">
        <v>14</v>
      </c>
      <c r="D73" s="4"/>
      <c r="E73" s="4" t="s">
        <v>12</v>
      </c>
      <c r="F73" s="4"/>
      <c r="G73" s="4" t="s">
        <v>33</v>
      </c>
      <c r="I73" s="4"/>
      <c r="J73" s="4"/>
      <c r="K73" s="4"/>
    </row>
    <row r="74" spans="2:11" x14ac:dyDescent="0.3">
      <c r="B74" s="4" t="s">
        <v>101</v>
      </c>
      <c r="C74" s="4" t="s">
        <v>14</v>
      </c>
      <c r="D74" s="4"/>
      <c r="E74" s="4" t="s">
        <v>26</v>
      </c>
      <c r="F74" s="4"/>
      <c r="G74" s="4" t="s">
        <v>33</v>
      </c>
      <c r="I74" s="4"/>
      <c r="J74" s="4"/>
      <c r="K74" s="4"/>
    </row>
    <row r="75" spans="2:11" x14ac:dyDescent="0.3">
      <c r="B75" s="20" t="s">
        <v>16</v>
      </c>
      <c r="C75" s="20" t="s">
        <v>14</v>
      </c>
      <c r="D75" s="20" t="s">
        <v>14</v>
      </c>
      <c r="E75" s="20" t="s">
        <v>12</v>
      </c>
      <c r="F75" s="20" t="s">
        <v>26</v>
      </c>
      <c r="G75" s="4" t="s">
        <v>33</v>
      </c>
      <c r="I75" s="4"/>
      <c r="J75" s="4"/>
      <c r="K75" s="4"/>
    </row>
    <row r="76" spans="2:11" x14ac:dyDescent="0.3">
      <c r="B76" s="4" t="s">
        <v>100</v>
      </c>
      <c r="C76" s="4" t="s">
        <v>14</v>
      </c>
      <c r="D76" s="4"/>
      <c r="E76" s="4" t="s">
        <v>12</v>
      </c>
      <c r="F76" s="4"/>
      <c r="G76" s="4" t="s">
        <v>33</v>
      </c>
      <c r="I76" s="4"/>
      <c r="J76" s="4"/>
      <c r="K76" s="4"/>
    </row>
    <row r="77" spans="2:11" x14ac:dyDescent="0.3">
      <c r="B77" s="4" t="s">
        <v>101</v>
      </c>
      <c r="C77" s="4" t="s">
        <v>13</v>
      </c>
      <c r="D77" s="4"/>
      <c r="E77" s="4" t="s">
        <v>19</v>
      </c>
      <c r="F77" s="4"/>
      <c r="G77" s="4" t="s">
        <v>33</v>
      </c>
      <c r="I77" s="4"/>
      <c r="J77" s="4"/>
      <c r="K77" s="4"/>
    </row>
    <row r="78" spans="2:11" x14ac:dyDescent="0.3">
      <c r="B78" s="4" t="s">
        <v>101</v>
      </c>
      <c r="C78" s="4" t="s">
        <v>13</v>
      </c>
      <c r="D78" s="4"/>
      <c r="E78" s="4" t="s">
        <v>18</v>
      </c>
      <c r="F78" s="4"/>
      <c r="G78" s="4" t="s">
        <v>33</v>
      </c>
      <c r="I78" s="4"/>
      <c r="J78" s="4"/>
      <c r="K78" s="4"/>
    </row>
    <row r="79" spans="2:11" x14ac:dyDescent="0.3">
      <c r="B79" s="4" t="s">
        <v>101</v>
      </c>
      <c r="C79" s="4" t="s">
        <v>14</v>
      </c>
      <c r="D79" s="4"/>
      <c r="E79" s="4" t="s">
        <v>20</v>
      </c>
      <c r="F79" s="4"/>
      <c r="G79" s="4" t="s">
        <v>33</v>
      </c>
      <c r="I79" s="4"/>
      <c r="J79" s="4"/>
      <c r="K79" s="4"/>
    </row>
    <row r="80" spans="2:11" x14ac:dyDescent="0.3">
      <c r="B80" s="4" t="s">
        <v>100</v>
      </c>
      <c r="C80" s="4" t="s">
        <v>13</v>
      </c>
      <c r="D80" s="4"/>
      <c r="E80" s="4" t="s">
        <v>27</v>
      </c>
      <c r="F80" s="4"/>
      <c r="G80" s="4" t="s">
        <v>33</v>
      </c>
      <c r="I80" s="4"/>
      <c r="J80" s="4"/>
      <c r="K80" s="4"/>
    </row>
    <row r="81" spans="2:11" x14ac:dyDescent="0.3">
      <c r="B81" s="4" t="s">
        <v>104</v>
      </c>
      <c r="C81" s="4" t="s">
        <v>14</v>
      </c>
      <c r="D81" s="4"/>
      <c r="E81" s="4" t="s">
        <v>29</v>
      </c>
      <c r="F81" s="4"/>
      <c r="G81" s="4" t="s">
        <v>33</v>
      </c>
      <c r="I81" s="4"/>
      <c r="J81" s="4"/>
      <c r="K81" s="4"/>
    </row>
    <row r="82" spans="2:11" x14ac:dyDescent="0.3">
      <c r="B82" s="4" t="s">
        <v>100</v>
      </c>
      <c r="C82" s="4" t="s">
        <v>13</v>
      </c>
      <c r="D82" s="4"/>
      <c r="E82" s="4" t="s">
        <v>12</v>
      </c>
      <c r="F82" s="4"/>
      <c r="G82" s="4" t="s">
        <v>33</v>
      </c>
      <c r="I82" s="4"/>
      <c r="J82" s="4"/>
      <c r="K82" s="4"/>
    </row>
    <row r="83" spans="2:11" x14ac:dyDescent="0.3">
      <c r="B83" s="4" t="s">
        <v>100</v>
      </c>
      <c r="C83" s="4" t="s">
        <v>13</v>
      </c>
      <c r="D83" s="4"/>
      <c r="E83" s="4" t="s">
        <v>12</v>
      </c>
      <c r="F83" s="4"/>
      <c r="G83" s="4" t="s">
        <v>33</v>
      </c>
      <c r="I83" s="4"/>
      <c r="J83" s="4"/>
      <c r="K83" s="4"/>
    </row>
    <row r="84" spans="2:11" x14ac:dyDescent="0.3">
      <c r="B84" s="4" t="s">
        <v>100</v>
      </c>
      <c r="C84" s="4" t="s">
        <v>14</v>
      </c>
      <c r="D84" s="4"/>
      <c r="E84" s="4" t="s">
        <v>22</v>
      </c>
      <c r="F84" s="4"/>
      <c r="G84" s="4" t="s">
        <v>33</v>
      </c>
      <c r="I84" s="4"/>
      <c r="J84" s="4"/>
      <c r="K84" s="4"/>
    </row>
    <row r="85" spans="2:11" x14ac:dyDescent="0.3">
      <c r="B85" s="4" t="s">
        <v>16</v>
      </c>
      <c r="C85" s="4" t="s">
        <v>14</v>
      </c>
      <c r="D85" s="4" t="s">
        <v>13</v>
      </c>
      <c r="E85" s="4" t="s">
        <v>20</v>
      </c>
      <c r="F85" s="4"/>
      <c r="G85" s="4" t="s">
        <v>33</v>
      </c>
      <c r="I85" s="4"/>
      <c r="J85" s="4"/>
      <c r="K85" s="4"/>
    </row>
    <row r="86" spans="2:11" x14ac:dyDescent="0.3">
      <c r="B86" s="4" t="s">
        <v>16</v>
      </c>
      <c r="C86" s="4" t="s">
        <v>14</v>
      </c>
      <c r="D86" s="4" t="s">
        <v>13</v>
      </c>
      <c r="E86" s="4" t="s">
        <v>20</v>
      </c>
      <c r="F86" s="4"/>
      <c r="G86" s="4" t="s">
        <v>33</v>
      </c>
      <c r="I86" s="4"/>
      <c r="J86" s="4"/>
      <c r="K86" s="4"/>
    </row>
    <row r="87" spans="2:11" x14ac:dyDescent="0.3">
      <c r="B87" s="4" t="s">
        <v>100</v>
      </c>
      <c r="C87" s="4" t="s">
        <v>14</v>
      </c>
      <c r="D87" s="4"/>
      <c r="E87" s="4" t="s">
        <v>27</v>
      </c>
      <c r="F87" s="4"/>
      <c r="G87" s="4" t="s">
        <v>33</v>
      </c>
      <c r="I87" s="4"/>
      <c r="J87" s="4"/>
      <c r="K87" s="4"/>
    </row>
    <row r="88" spans="2:11" x14ac:dyDescent="0.3">
      <c r="B88" s="4" t="s">
        <v>101</v>
      </c>
      <c r="C88" s="4" t="s">
        <v>14</v>
      </c>
      <c r="D88" s="4"/>
      <c r="E88" s="4" t="s">
        <v>31</v>
      </c>
      <c r="F88" s="4"/>
      <c r="G88" s="4" t="s">
        <v>33</v>
      </c>
      <c r="I88" s="4"/>
      <c r="J88" s="4"/>
      <c r="K88" s="4"/>
    </row>
    <row r="89" spans="2:11" x14ac:dyDescent="0.3">
      <c r="B89" s="4" t="s">
        <v>100</v>
      </c>
      <c r="C89" s="4" t="s">
        <v>14</v>
      </c>
      <c r="D89" s="4"/>
      <c r="E89" s="4" t="s">
        <v>12</v>
      </c>
      <c r="F89" s="4"/>
      <c r="G89" s="4" t="s">
        <v>33</v>
      </c>
      <c r="I89" s="4"/>
      <c r="J89" s="4"/>
      <c r="K89" s="4"/>
    </row>
    <row r="90" spans="2:11" x14ac:dyDescent="0.3">
      <c r="B90" s="4" t="s">
        <v>101</v>
      </c>
      <c r="C90" s="4" t="s">
        <v>14</v>
      </c>
      <c r="D90" s="4"/>
      <c r="E90" s="4" t="s">
        <v>19</v>
      </c>
      <c r="F90" s="4"/>
      <c r="G90" s="4" t="s">
        <v>33</v>
      </c>
      <c r="I90" s="4"/>
      <c r="J90" s="4"/>
      <c r="K90" s="4"/>
    </row>
    <row r="91" spans="2:11" x14ac:dyDescent="0.3">
      <c r="B91" s="4" t="s">
        <v>16</v>
      </c>
      <c r="C91" s="4" t="s">
        <v>13</v>
      </c>
      <c r="D91" s="4"/>
      <c r="E91" s="4" t="s">
        <v>18</v>
      </c>
      <c r="F91" s="4"/>
      <c r="G91" s="4" t="s">
        <v>33</v>
      </c>
      <c r="I91" s="4"/>
      <c r="J91" s="4"/>
      <c r="K91" s="4"/>
    </row>
    <row r="92" spans="2:11" x14ac:dyDescent="0.3">
      <c r="B92" s="4" t="s">
        <v>101</v>
      </c>
      <c r="C92" s="4" t="s">
        <v>14</v>
      </c>
      <c r="D92" s="4"/>
      <c r="E92" s="4" t="s">
        <v>21</v>
      </c>
      <c r="F92" s="4"/>
      <c r="G92" s="4" t="s">
        <v>33</v>
      </c>
      <c r="I92" s="4"/>
      <c r="J92" s="4"/>
      <c r="K92" s="4"/>
    </row>
    <row r="93" spans="2:11" x14ac:dyDescent="0.3">
      <c r="B93" s="4" t="s">
        <v>101</v>
      </c>
      <c r="C93" s="4" t="s">
        <v>14</v>
      </c>
      <c r="D93" s="4"/>
      <c r="E93" s="4" t="s">
        <v>26</v>
      </c>
      <c r="F93" s="4"/>
      <c r="G93" s="4" t="s">
        <v>33</v>
      </c>
      <c r="I93" s="4"/>
      <c r="J93" s="4"/>
      <c r="K93" s="4"/>
    </row>
    <row r="94" spans="2:11" x14ac:dyDescent="0.3">
      <c r="B94" s="4" t="s">
        <v>16</v>
      </c>
      <c r="C94" s="4" t="s">
        <v>14</v>
      </c>
      <c r="D94" s="4" t="s">
        <v>13</v>
      </c>
      <c r="E94" s="4" t="s">
        <v>12</v>
      </c>
      <c r="F94" s="4"/>
      <c r="G94" s="4" t="s">
        <v>33</v>
      </c>
      <c r="I94" s="4"/>
      <c r="J94" s="4"/>
      <c r="K94" s="4"/>
    </row>
    <row r="95" spans="2:11" x14ac:dyDescent="0.3">
      <c r="B95" s="4" t="s">
        <v>16</v>
      </c>
      <c r="C95" s="4" t="s">
        <v>14</v>
      </c>
      <c r="D95" s="4" t="s">
        <v>13</v>
      </c>
      <c r="E95" s="4" t="s">
        <v>21</v>
      </c>
      <c r="F95" s="4"/>
      <c r="G95" s="4" t="s">
        <v>33</v>
      </c>
      <c r="I95" s="4"/>
      <c r="J95" s="4"/>
      <c r="K95" s="4"/>
    </row>
    <row r="96" spans="2:11" x14ac:dyDescent="0.3">
      <c r="B96" s="4" t="s">
        <v>101</v>
      </c>
      <c r="C96" s="4" t="s">
        <v>14</v>
      </c>
      <c r="D96" s="4"/>
      <c r="E96" s="4" t="s">
        <v>26</v>
      </c>
      <c r="F96" s="4"/>
      <c r="G96" s="4" t="s">
        <v>33</v>
      </c>
      <c r="I96" s="4"/>
      <c r="J96" s="4"/>
      <c r="K96" s="4"/>
    </row>
    <row r="97" spans="2:11" x14ac:dyDescent="0.3">
      <c r="B97" s="4" t="s">
        <v>100</v>
      </c>
      <c r="C97" s="4" t="s">
        <v>13</v>
      </c>
      <c r="D97" s="4"/>
      <c r="E97" s="4" t="s">
        <v>22</v>
      </c>
      <c r="F97" s="4"/>
      <c r="G97" s="4" t="s">
        <v>33</v>
      </c>
      <c r="I97" s="4"/>
      <c r="J97" s="4"/>
      <c r="K97" s="4"/>
    </row>
    <row r="98" spans="2:11" x14ac:dyDescent="0.3">
      <c r="B98" s="4" t="s">
        <v>101</v>
      </c>
      <c r="C98" s="4" t="s">
        <v>13</v>
      </c>
      <c r="D98" s="4"/>
      <c r="E98" s="4" t="s">
        <v>24</v>
      </c>
      <c r="F98" s="4"/>
      <c r="G98" s="4" t="s">
        <v>33</v>
      </c>
      <c r="I98" s="4"/>
      <c r="J98" s="4"/>
      <c r="K98" s="4"/>
    </row>
    <row r="99" spans="2:11" x14ac:dyDescent="0.3">
      <c r="B99" s="4" t="s">
        <v>101</v>
      </c>
      <c r="C99" s="4" t="s">
        <v>14</v>
      </c>
      <c r="D99" s="4"/>
      <c r="E99" s="4" t="s">
        <v>22</v>
      </c>
      <c r="F99" s="4"/>
      <c r="G99" s="4" t="s">
        <v>33</v>
      </c>
      <c r="I99" s="4"/>
      <c r="J99" s="4"/>
      <c r="K99" s="4"/>
    </row>
    <row r="100" spans="2:11" x14ac:dyDescent="0.3">
      <c r="B100" s="4" t="s">
        <v>16</v>
      </c>
      <c r="C100" s="4" t="s">
        <v>13</v>
      </c>
      <c r="D100" s="4"/>
      <c r="E100" s="4" t="s">
        <v>23</v>
      </c>
      <c r="F100" s="4"/>
      <c r="G100" s="4" t="s">
        <v>33</v>
      </c>
      <c r="I100" s="4"/>
      <c r="J100" s="4"/>
      <c r="K100" s="4"/>
    </row>
    <row r="101" spans="2:11" x14ac:dyDescent="0.3">
      <c r="C101" s="4"/>
      <c r="D101" s="4"/>
      <c r="E101" s="4" t="s">
        <v>25</v>
      </c>
      <c r="F101" s="4"/>
      <c r="G101" s="4"/>
      <c r="I101" s="4"/>
      <c r="J101" s="4"/>
      <c r="K101" s="4"/>
    </row>
    <row r="102" spans="2:11" x14ac:dyDescent="0.3">
      <c r="C102" s="4"/>
      <c r="D102" s="4"/>
      <c r="E102" s="4"/>
      <c r="F102" s="4"/>
      <c r="G102" s="4"/>
      <c r="I102" s="4"/>
      <c r="J102" s="4"/>
      <c r="K102" s="4"/>
    </row>
    <row r="103" spans="2:11" x14ac:dyDescent="0.3">
      <c r="C103" s="4"/>
      <c r="D103" s="4"/>
      <c r="E103" s="4"/>
      <c r="F103" s="4"/>
      <c r="G103" s="4"/>
      <c r="I103" s="4"/>
      <c r="J103" s="4"/>
      <c r="K103" s="4"/>
    </row>
    <row r="104" spans="2:11" x14ac:dyDescent="0.3">
      <c r="C104" s="4"/>
      <c r="D104" s="4"/>
      <c r="E104" s="4"/>
      <c r="F104" s="4"/>
      <c r="G104" s="4"/>
      <c r="I104" s="4"/>
      <c r="J104" s="4"/>
      <c r="K104" s="4"/>
    </row>
    <row r="105" spans="2:11" x14ac:dyDescent="0.3">
      <c r="C105" s="4"/>
      <c r="D105" s="4"/>
      <c r="E105" s="4"/>
      <c r="F105" s="4"/>
      <c r="G105" s="4"/>
      <c r="I105" s="4"/>
      <c r="J105" s="4"/>
      <c r="K105" s="4"/>
    </row>
    <row r="106" spans="2:11" x14ac:dyDescent="0.3">
      <c r="C106" s="4"/>
      <c r="D106" s="4"/>
      <c r="E106" s="4"/>
      <c r="F106" s="4"/>
      <c r="G106" s="4"/>
      <c r="I106" s="4"/>
      <c r="J106" s="4"/>
      <c r="K106" s="4"/>
    </row>
    <row r="107" spans="2:11" x14ac:dyDescent="0.3">
      <c r="C107" s="4"/>
      <c r="D107" s="4"/>
      <c r="E107" s="4"/>
      <c r="F107" s="4"/>
      <c r="G107" s="4"/>
      <c r="I107" s="4"/>
      <c r="J107" s="4"/>
      <c r="K107" s="4"/>
    </row>
    <row r="108" spans="2:11" x14ac:dyDescent="0.3">
      <c r="C108" s="4"/>
      <c r="D108" s="4"/>
      <c r="E108" s="4"/>
      <c r="F108" s="4"/>
      <c r="G108" s="4"/>
      <c r="I108" s="4"/>
      <c r="J108" s="4"/>
      <c r="K108" s="4"/>
    </row>
    <row r="109" spans="2:11" x14ac:dyDescent="0.3">
      <c r="C109" s="4"/>
      <c r="D109" s="4"/>
      <c r="E109" s="4"/>
      <c r="F109" s="4"/>
      <c r="G109" s="4"/>
      <c r="I109" s="4"/>
      <c r="J109" s="4"/>
      <c r="K109" s="4"/>
    </row>
    <row r="110" spans="2:11" x14ac:dyDescent="0.3">
      <c r="C110" s="4"/>
      <c r="D110" s="4"/>
      <c r="E110" s="4"/>
      <c r="F110" s="4"/>
      <c r="G110" s="4"/>
      <c r="I110" s="4"/>
      <c r="J110" s="4"/>
      <c r="K110" s="4"/>
    </row>
    <row r="111" spans="2:11" x14ac:dyDescent="0.3">
      <c r="C111" s="4"/>
      <c r="D111" s="4"/>
      <c r="E111" s="4"/>
      <c r="F111" s="4"/>
      <c r="G111" s="4"/>
      <c r="I111" s="4"/>
      <c r="J111" s="4"/>
      <c r="K111" s="4"/>
    </row>
    <row r="112" spans="2:11" x14ac:dyDescent="0.3">
      <c r="C112" s="4"/>
      <c r="D112" s="4"/>
      <c r="E112" s="4"/>
      <c r="F112" s="4"/>
      <c r="G112" s="4"/>
      <c r="I112" s="4"/>
      <c r="J112" s="4"/>
      <c r="K112" s="4"/>
    </row>
    <row r="113" spans="3:11" x14ac:dyDescent="0.3">
      <c r="C113" s="4"/>
      <c r="D113" s="4"/>
      <c r="E113" s="4"/>
      <c r="F113" s="4"/>
      <c r="G113" s="4"/>
      <c r="I113" s="4"/>
      <c r="J113" s="4"/>
      <c r="K113" s="4"/>
    </row>
    <row r="114" spans="3:11" x14ac:dyDescent="0.3">
      <c r="C114" s="4"/>
      <c r="D114" s="4"/>
      <c r="E114" s="4"/>
      <c r="F114" s="4"/>
      <c r="G114" s="4"/>
      <c r="I114" s="4"/>
      <c r="J114" s="4"/>
      <c r="K114" s="4"/>
    </row>
    <row r="115" spans="3:11" x14ac:dyDescent="0.3">
      <c r="C115" s="4"/>
      <c r="D115" s="4"/>
      <c r="E115" s="4"/>
      <c r="F115" s="4"/>
      <c r="G115" s="4"/>
      <c r="I115" s="4"/>
      <c r="J115" s="4"/>
      <c r="K115" s="4"/>
    </row>
    <row r="116" spans="3:11" x14ac:dyDescent="0.3">
      <c r="C116" s="4"/>
      <c r="D116" s="4"/>
      <c r="E116" s="4"/>
      <c r="F116" s="4"/>
      <c r="G116" s="4"/>
      <c r="I116" s="4"/>
      <c r="J116" s="4"/>
      <c r="K116" s="4"/>
    </row>
    <row r="117" spans="3:11" x14ac:dyDescent="0.3">
      <c r="C117" s="4"/>
      <c r="D117" s="4"/>
      <c r="E117" s="4"/>
      <c r="F117" s="4"/>
      <c r="G117" s="4"/>
      <c r="I117" s="4"/>
      <c r="J117" s="4"/>
      <c r="K117" s="4"/>
    </row>
    <row r="118" spans="3:11" x14ac:dyDescent="0.3">
      <c r="C118" s="4"/>
      <c r="D118" s="4"/>
      <c r="E118" s="4"/>
      <c r="F118" s="4"/>
      <c r="G118" s="4"/>
      <c r="I118" s="4"/>
      <c r="J118" s="4"/>
      <c r="K118" s="4"/>
    </row>
    <row r="119" spans="3:11" x14ac:dyDescent="0.3">
      <c r="C119" s="4"/>
      <c r="D119" s="4"/>
      <c r="E119" s="4"/>
      <c r="F119" s="4"/>
      <c r="G119" s="4"/>
      <c r="I119" s="4"/>
      <c r="J119" s="4"/>
      <c r="K119" s="4"/>
    </row>
    <row r="120" spans="3:11" x14ac:dyDescent="0.3">
      <c r="C120" s="4"/>
      <c r="D120" s="4"/>
      <c r="E120" s="4"/>
      <c r="F120" s="4"/>
      <c r="G120" s="4"/>
      <c r="I120" s="4"/>
      <c r="J120" s="4"/>
      <c r="K120" s="4"/>
    </row>
    <row r="121" spans="3:11" x14ac:dyDescent="0.3">
      <c r="C121" s="4"/>
      <c r="D121" s="4"/>
      <c r="E121" s="4"/>
      <c r="F121" s="4"/>
      <c r="G121" s="4"/>
      <c r="I121" s="4"/>
      <c r="J121" s="4"/>
      <c r="K121" s="4"/>
    </row>
    <row r="122" spans="3:11" x14ac:dyDescent="0.3">
      <c r="C122" s="4"/>
      <c r="D122" s="4"/>
      <c r="E122" s="4"/>
      <c r="F122" s="4"/>
      <c r="G122" s="4"/>
      <c r="I122" s="4"/>
      <c r="J122" s="4"/>
      <c r="K122" s="4"/>
    </row>
    <row r="123" spans="3:11" x14ac:dyDescent="0.3">
      <c r="C123" s="4"/>
      <c r="D123" s="4"/>
      <c r="E123" s="4"/>
      <c r="F123" s="4"/>
      <c r="G123" s="4"/>
      <c r="I123" s="4"/>
      <c r="J123" s="4"/>
      <c r="K123" s="4"/>
    </row>
    <row r="124" spans="3:11" x14ac:dyDescent="0.3">
      <c r="C124" s="4"/>
      <c r="D124" s="4"/>
      <c r="E124" s="4"/>
      <c r="F124" s="4"/>
      <c r="G124" s="4"/>
      <c r="I124" s="4"/>
      <c r="J124" s="4"/>
      <c r="K124" s="4"/>
    </row>
    <row r="125" spans="3:11" x14ac:dyDescent="0.3">
      <c r="C125" s="4"/>
      <c r="D125" s="4"/>
      <c r="E125" s="4"/>
      <c r="F125" s="4"/>
      <c r="G125" s="4"/>
      <c r="I125" s="4"/>
      <c r="J125" s="4"/>
      <c r="K125" s="4"/>
    </row>
    <row r="126" spans="3:11" x14ac:dyDescent="0.3">
      <c r="C126" s="4"/>
      <c r="D126" s="4"/>
      <c r="E126" s="4"/>
      <c r="F126" s="4"/>
      <c r="G126" s="4"/>
      <c r="I126" s="4"/>
      <c r="J126" s="4"/>
      <c r="K126" s="4"/>
    </row>
    <row r="127" spans="3:11" x14ac:dyDescent="0.3">
      <c r="C127" s="4"/>
      <c r="D127" s="4"/>
      <c r="E127" s="4"/>
      <c r="F127" s="4"/>
      <c r="G127" s="4"/>
      <c r="I127" s="4"/>
      <c r="J127" s="4"/>
      <c r="K127" s="4"/>
    </row>
    <row r="128" spans="3:11" x14ac:dyDescent="0.3">
      <c r="C128" s="4"/>
      <c r="D128" s="4"/>
      <c r="E128" s="4"/>
      <c r="F128" s="4"/>
      <c r="G128" s="4"/>
      <c r="I128" s="4"/>
      <c r="J128" s="4"/>
      <c r="K128" s="4"/>
    </row>
    <row r="129" spans="3:11" x14ac:dyDescent="0.3">
      <c r="C129" s="4"/>
      <c r="D129" s="4"/>
      <c r="E129" s="4"/>
      <c r="F129" s="4"/>
      <c r="G129" s="4"/>
      <c r="I129" s="4"/>
      <c r="J129" s="4"/>
      <c r="K129" s="4"/>
    </row>
    <row r="130" spans="3:11" x14ac:dyDescent="0.3">
      <c r="C130" s="4"/>
      <c r="D130" s="4"/>
      <c r="E130" s="4"/>
      <c r="F130" s="4"/>
      <c r="G130" s="4"/>
      <c r="I130" s="4"/>
      <c r="J130" s="4"/>
      <c r="K130" s="4"/>
    </row>
    <row r="131" spans="3:11" x14ac:dyDescent="0.3">
      <c r="C131" s="4"/>
      <c r="D131" s="4"/>
      <c r="E131" s="4"/>
      <c r="F131" s="4"/>
      <c r="G131" s="4"/>
      <c r="I131" s="4"/>
      <c r="J131" s="4"/>
      <c r="K131" s="4"/>
    </row>
    <row r="132" spans="3:11" x14ac:dyDescent="0.3">
      <c r="C132" s="4"/>
      <c r="D132" s="4"/>
      <c r="E132" s="4"/>
      <c r="F132" s="4"/>
      <c r="G132" s="4"/>
      <c r="I132" s="4"/>
      <c r="J132" s="4"/>
      <c r="K132" s="4"/>
    </row>
    <row r="133" spans="3:11" x14ac:dyDescent="0.3">
      <c r="C133" s="4"/>
      <c r="D133" s="4"/>
      <c r="E133" s="4"/>
      <c r="F133" s="4"/>
      <c r="G133" s="4"/>
      <c r="I133" s="4"/>
      <c r="J133" s="4"/>
      <c r="K133" s="4"/>
    </row>
    <row r="134" spans="3:11" x14ac:dyDescent="0.3">
      <c r="C134" s="4"/>
      <c r="D134" s="4"/>
      <c r="E134" s="4"/>
      <c r="F134" s="4"/>
      <c r="G134" s="4"/>
      <c r="I134" s="4"/>
      <c r="J134" s="4"/>
      <c r="K134" s="4"/>
    </row>
    <row r="135" spans="3:11" x14ac:dyDescent="0.3">
      <c r="C135" s="4"/>
      <c r="D135" s="4"/>
      <c r="E135" s="4"/>
      <c r="F135" s="4"/>
      <c r="G135" s="4"/>
      <c r="I135" s="4"/>
      <c r="J135" s="4"/>
      <c r="K135" s="4"/>
    </row>
    <row r="136" spans="3:11" x14ac:dyDescent="0.3">
      <c r="C136" s="4"/>
      <c r="D136" s="4"/>
      <c r="E136" s="4"/>
      <c r="F136" s="4"/>
      <c r="G136" s="4"/>
      <c r="I136" s="4"/>
      <c r="J136" s="4"/>
      <c r="K136" s="4"/>
    </row>
    <row r="137" spans="3:11" x14ac:dyDescent="0.3">
      <c r="C137" s="4"/>
      <c r="D137" s="4"/>
      <c r="E137" s="4"/>
      <c r="F137" s="4"/>
      <c r="G137" s="4"/>
      <c r="I137" s="4"/>
      <c r="J137" s="4"/>
      <c r="K137" s="4"/>
    </row>
    <row r="138" spans="3:11" x14ac:dyDescent="0.3">
      <c r="C138" s="4"/>
      <c r="D138" s="4"/>
      <c r="E138" s="4"/>
      <c r="F138" s="4"/>
      <c r="G138" s="4"/>
      <c r="I138" s="4"/>
      <c r="J138" s="4"/>
      <c r="K138" s="4"/>
    </row>
    <row r="139" spans="3:11" x14ac:dyDescent="0.3">
      <c r="C139" s="4"/>
      <c r="D139" s="4"/>
      <c r="E139" s="4"/>
      <c r="F139" s="4"/>
      <c r="G139" s="4"/>
      <c r="I139" s="4"/>
      <c r="J139" s="4"/>
      <c r="K139" s="4"/>
    </row>
    <row r="140" spans="3:11" x14ac:dyDescent="0.3">
      <c r="C140" s="4"/>
      <c r="D140" s="4"/>
      <c r="E140" s="4"/>
      <c r="F140" s="4"/>
      <c r="G140" s="4"/>
      <c r="I140" s="4"/>
      <c r="J140" s="4"/>
      <c r="K140" s="4"/>
    </row>
    <row r="141" spans="3:11" x14ac:dyDescent="0.3">
      <c r="C141" s="4"/>
      <c r="D141" s="4"/>
      <c r="E141" s="4"/>
      <c r="F141" s="4"/>
      <c r="G141" s="4"/>
      <c r="I141" s="4"/>
      <c r="J141" s="4"/>
      <c r="K141" s="4"/>
    </row>
    <row r="142" spans="3:11" x14ac:dyDescent="0.3">
      <c r="C142" s="4"/>
      <c r="D142" s="4"/>
      <c r="E142" s="4"/>
      <c r="F142" s="4"/>
      <c r="G142" s="4"/>
      <c r="I142" s="4"/>
      <c r="J142" s="4"/>
      <c r="K142" s="4"/>
    </row>
    <row r="143" spans="3:11" x14ac:dyDescent="0.3">
      <c r="C143" s="4"/>
      <c r="D143" s="4"/>
      <c r="E143" s="4"/>
      <c r="F143" s="4"/>
      <c r="G143" s="4"/>
      <c r="I143" s="4"/>
      <c r="J143" s="4"/>
      <c r="K143" s="4"/>
    </row>
    <row r="144" spans="3:11" x14ac:dyDescent="0.3">
      <c r="C144" s="4"/>
      <c r="D144" s="4"/>
      <c r="E144" s="4"/>
      <c r="F144" s="4"/>
      <c r="G144" s="4"/>
      <c r="I144" s="4"/>
      <c r="J144" s="4"/>
      <c r="K144" s="4"/>
    </row>
    <row r="145" spans="3:11" x14ac:dyDescent="0.3">
      <c r="C145" s="4"/>
      <c r="D145" s="4"/>
      <c r="E145" s="4"/>
      <c r="F145" s="4"/>
      <c r="G145" s="4"/>
      <c r="I145" s="4"/>
      <c r="J145" s="4"/>
      <c r="K145" s="4"/>
    </row>
    <row r="146" spans="3:11" x14ac:dyDescent="0.3">
      <c r="C146" s="4"/>
      <c r="D146" s="4"/>
      <c r="E146" s="4"/>
      <c r="F146" s="4"/>
      <c r="G146" s="4"/>
      <c r="I146" s="4"/>
      <c r="J146" s="4"/>
      <c r="K146" s="4"/>
    </row>
    <row r="147" spans="3:11" x14ac:dyDescent="0.3">
      <c r="C147" s="4"/>
      <c r="D147" s="4"/>
      <c r="E147" s="4"/>
      <c r="F147" s="4"/>
      <c r="G147" s="4"/>
      <c r="I147" s="4"/>
      <c r="J147" s="4"/>
      <c r="K147" s="4"/>
    </row>
    <row r="148" spans="3:11" x14ac:dyDescent="0.3">
      <c r="C148" s="4"/>
      <c r="D148" s="4"/>
      <c r="E148" s="4"/>
      <c r="F148" s="4"/>
      <c r="G148" s="4"/>
      <c r="I148" s="4"/>
      <c r="J148" s="4"/>
      <c r="K148" s="4"/>
    </row>
    <row r="149" spans="3:11" x14ac:dyDescent="0.3">
      <c r="C149" s="4"/>
      <c r="D149" s="4"/>
      <c r="E149" s="4"/>
      <c r="F149" s="4"/>
      <c r="G149" s="4"/>
      <c r="I149" s="4"/>
      <c r="J149" s="4"/>
      <c r="K149" s="4"/>
    </row>
    <row r="150" spans="3:11" x14ac:dyDescent="0.3">
      <c r="C150" s="4"/>
      <c r="D150" s="4"/>
      <c r="E150" s="4"/>
      <c r="F150" s="4"/>
      <c r="G150" s="4"/>
      <c r="I150" s="4"/>
      <c r="J150" s="4"/>
      <c r="K150" s="4"/>
    </row>
    <row r="151" spans="3:11" x14ac:dyDescent="0.3">
      <c r="C151" s="4"/>
      <c r="D151" s="4"/>
      <c r="E151" s="4"/>
      <c r="F151" s="4"/>
      <c r="G151" s="4"/>
      <c r="I151" s="4"/>
      <c r="J151" s="4"/>
      <c r="K151" s="4"/>
    </row>
    <row r="152" spans="3:11" x14ac:dyDescent="0.3">
      <c r="C152" s="4"/>
      <c r="D152" s="4"/>
      <c r="E152" s="4"/>
      <c r="F152" s="4"/>
      <c r="G152" s="4"/>
      <c r="I152" s="4"/>
      <c r="J152" s="4"/>
      <c r="K152" s="4"/>
    </row>
    <row r="153" spans="3:11" x14ac:dyDescent="0.3">
      <c r="C153" s="4"/>
      <c r="D153" s="4"/>
      <c r="E153" s="4"/>
      <c r="F153" s="4"/>
      <c r="G153" s="4"/>
      <c r="I153" s="4"/>
      <c r="J153" s="4"/>
      <c r="K153" s="4"/>
    </row>
    <row r="154" spans="3:11" x14ac:dyDescent="0.3">
      <c r="C154" s="4"/>
      <c r="D154" s="4"/>
      <c r="E154" s="4"/>
      <c r="F154" s="4"/>
      <c r="G154" s="4"/>
      <c r="I154" s="4"/>
      <c r="J154" s="4"/>
      <c r="K154" s="4"/>
    </row>
    <row r="155" spans="3:11" x14ac:dyDescent="0.3">
      <c r="C155" s="4"/>
      <c r="D155" s="4"/>
      <c r="E155" s="4"/>
      <c r="F155" s="4"/>
      <c r="G155" s="4"/>
      <c r="I155" s="4"/>
      <c r="J155" s="4"/>
      <c r="K155" s="4"/>
    </row>
    <row r="156" spans="3:11" x14ac:dyDescent="0.3">
      <c r="C156" s="4"/>
      <c r="D156" s="4"/>
      <c r="E156" s="4"/>
      <c r="F156" s="4"/>
      <c r="G156" s="4"/>
      <c r="I156" s="4"/>
      <c r="J156" s="4"/>
      <c r="K156" s="4"/>
    </row>
    <row r="157" spans="3:11" x14ac:dyDescent="0.3">
      <c r="C157" s="4"/>
      <c r="D157" s="4"/>
      <c r="E157" s="4"/>
      <c r="F157" s="4"/>
      <c r="G157" s="4"/>
      <c r="I157" s="4"/>
      <c r="J157" s="4"/>
      <c r="K157" s="4"/>
    </row>
    <row r="158" spans="3:11" x14ac:dyDescent="0.3">
      <c r="C158" s="4"/>
      <c r="D158" s="4"/>
      <c r="E158" s="4"/>
      <c r="F158" s="4"/>
      <c r="G158" s="4"/>
      <c r="I158" s="4"/>
      <c r="J158" s="4"/>
      <c r="K158" s="4"/>
    </row>
    <row r="159" spans="3:11" x14ac:dyDescent="0.3">
      <c r="C159" s="4"/>
      <c r="D159" s="4"/>
      <c r="E159" s="4"/>
      <c r="F159" s="4"/>
      <c r="G159" s="4"/>
      <c r="I159" s="4"/>
      <c r="J159" s="4"/>
      <c r="K159" s="4"/>
    </row>
    <row r="160" spans="3:11" x14ac:dyDescent="0.3">
      <c r="C160" s="4"/>
      <c r="D160" s="4"/>
      <c r="E160" s="4"/>
      <c r="F160" s="4"/>
      <c r="G160" s="4"/>
      <c r="I160" s="4"/>
      <c r="J160" s="4"/>
      <c r="K160" s="4"/>
    </row>
    <row r="161" spans="3:11" x14ac:dyDescent="0.3">
      <c r="C161" s="4"/>
      <c r="D161" s="4"/>
      <c r="E161" s="4"/>
      <c r="F161" s="4"/>
      <c r="G161" s="4"/>
      <c r="I161" s="4"/>
      <c r="J161" s="4"/>
      <c r="K161" s="4"/>
    </row>
    <row r="162" spans="3:11" x14ac:dyDescent="0.3">
      <c r="C162" s="4"/>
      <c r="D162" s="4"/>
      <c r="E162" s="4"/>
      <c r="F162" s="4"/>
      <c r="G162" s="4"/>
      <c r="I162" s="4"/>
      <c r="J162" s="4"/>
      <c r="K162" s="4"/>
    </row>
    <row r="163" spans="3:11" x14ac:dyDescent="0.3">
      <c r="C163" s="4"/>
      <c r="D163" s="4"/>
      <c r="E163" s="4"/>
      <c r="F163" s="4"/>
      <c r="G163" s="4"/>
      <c r="I163" s="4"/>
      <c r="J163" s="4"/>
      <c r="K163" s="4"/>
    </row>
    <row r="164" spans="3:11" x14ac:dyDescent="0.3">
      <c r="C164" s="4"/>
      <c r="D164" s="4"/>
      <c r="E164" s="4"/>
      <c r="F164" s="4"/>
      <c r="G164" s="4"/>
      <c r="I164" s="4"/>
      <c r="J164" s="4"/>
      <c r="K164" s="4"/>
    </row>
    <row r="165" spans="3:11" x14ac:dyDescent="0.3">
      <c r="C165" s="4"/>
      <c r="D165" s="4"/>
      <c r="E165" s="4"/>
      <c r="F165" s="4"/>
      <c r="G165" s="4"/>
      <c r="I165" s="4"/>
      <c r="J165" s="4"/>
      <c r="K165" s="4"/>
    </row>
    <row r="166" spans="3:11" x14ac:dyDescent="0.3">
      <c r="C166" s="4"/>
      <c r="D166" s="4"/>
      <c r="E166" s="4"/>
      <c r="F166" s="4"/>
      <c r="G166" s="4"/>
      <c r="I166" s="4"/>
      <c r="J166" s="4"/>
      <c r="K166" s="4"/>
    </row>
    <row r="167" spans="3:11" x14ac:dyDescent="0.3">
      <c r="C167" s="4"/>
      <c r="D167" s="4"/>
      <c r="E167" s="4"/>
      <c r="F167" s="4"/>
      <c r="G167" s="4"/>
      <c r="I167" s="4"/>
      <c r="J167" s="4"/>
      <c r="K167" s="4"/>
    </row>
    <row r="168" spans="3:11" x14ac:dyDescent="0.3">
      <c r="C168" s="4"/>
      <c r="D168" s="4"/>
      <c r="E168" s="4"/>
      <c r="F168" s="4"/>
      <c r="G168" s="4"/>
      <c r="I168" s="4"/>
      <c r="J168" s="4"/>
      <c r="K168" s="4"/>
    </row>
    <row r="169" spans="3:11" x14ac:dyDescent="0.3">
      <c r="C169" s="4"/>
      <c r="D169" s="4"/>
      <c r="E169" s="4"/>
      <c r="F169" s="4"/>
      <c r="G169" s="4"/>
      <c r="I169" s="4"/>
      <c r="J169" s="4"/>
      <c r="K169" s="4"/>
    </row>
    <row r="170" spans="3:11" x14ac:dyDescent="0.3">
      <c r="C170" s="4"/>
      <c r="D170" s="4"/>
      <c r="E170" s="4"/>
      <c r="F170" s="4"/>
      <c r="G170" s="4"/>
      <c r="I170" s="4"/>
      <c r="J170" s="4"/>
      <c r="K170" s="4"/>
    </row>
    <row r="171" spans="3:11" x14ac:dyDescent="0.3">
      <c r="C171" s="4"/>
      <c r="D171" s="4"/>
      <c r="E171" s="4"/>
      <c r="F171" s="4"/>
      <c r="G171" s="4"/>
      <c r="I171" s="4"/>
      <c r="J171" s="4"/>
      <c r="K171" s="4"/>
    </row>
    <row r="172" spans="3:11" x14ac:dyDescent="0.3">
      <c r="C172" s="4"/>
      <c r="D172" s="4"/>
      <c r="E172" s="4"/>
      <c r="F172" s="4"/>
      <c r="G172" s="4"/>
      <c r="I172" s="4"/>
      <c r="J172" s="4"/>
      <c r="K172" s="4"/>
    </row>
    <row r="173" spans="3:11" x14ac:dyDescent="0.3">
      <c r="C173" s="4"/>
      <c r="D173" s="4"/>
      <c r="E173" s="4"/>
      <c r="F173" s="4"/>
      <c r="G173" s="4"/>
      <c r="I173" s="4"/>
      <c r="J173" s="4"/>
      <c r="K173" s="4"/>
    </row>
    <row r="174" spans="3:11" x14ac:dyDescent="0.3">
      <c r="C174" s="4"/>
      <c r="D174" s="4"/>
      <c r="E174" s="4"/>
      <c r="F174" s="4"/>
      <c r="G174" s="4"/>
      <c r="I174" s="4"/>
      <c r="J174" s="4"/>
      <c r="K174" s="4"/>
    </row>
    <row r="175" spans="3:11" x14ac:dyDescent="0.3">
      <c r="C175" s="4"/>
      <c r="D175" s="4"/>
      <c r="E175" s="4"/>
      <c r="F175" s="4"/>
      <c r="G175" s="4"/>
      <c r="I175" s="4"/>
      <c r="J175" s="4"/>
      <c r="K175" s="4"/>
    </row>
    <row r="176" spans="3:11" x14ac:dyDescent="0.3">
      <c r="C176" s="4"/>
      <c r="D176" s="4"/>
      <c r="E176" s="4"/>
      <c r="F176" s="4"/>
      <c r="G176" s="4"/>
      <c r="I176" s="4"/>
      <c r="J176" s="4"/>
      <c r="K176" s="4"/>
    </row>
    <row r="177" spans="3:11" x14ac:dyDescent="0.3">
      <c r="C177" s="4"/>
      <c r="D177" s="4"/>
      <c r="E177" s="4"/>
      <c r="F177" s="4"/>
      <c r="G177" s="4"/>
      <c r="I177" s="4"/>
      <c r="J177" s="4"/>
      <c r="K177" s="4"/>
    </row>
    <row r="178" spans="3:11" x14ac:dyDescent="0.3">
      <c r="C178" s="4"/>
      <c r="D178" s="4"/>
      <c r="E178" s="4"/>
      <c r="F178" s="4"/>
      <c r="G178" s="4"/>
      <c r="I178" s="4"/>
      <c r="J178" s="4"/>
      <c r="K178" s="4"/>
    </row>
    <row r="179" spans="3:11" x14ac:dyDescent="0.3">
      <c r="C179" s="4"/>
      <c r="D179" s="4"/>
      <c r="E179" s="4"/>
      <c r="F179" s="4"/>
      <c r="G179" s="4"/>
      <c r="I179" s="4"/>
      <c r="J179" s="4"/>
      <c r="K179" s="4"/>
    </row>
    <row r="180" spans="3:11" x14ac:dyDescent="0.3">
      <c r="C180" s="4"/>
      <c r="D180" s="4"/>
      <c r="E180" s="4"/>
      <c r="F180" s="4"/>
      <c r="G180" s="4"/>
      <c r="I180" s="4"/>
      <c r="J180" s="4"/>
      <c r="K180" s="4"/>
    </row>
    <row r="181" spans="3:11" x14ac:dyDescent="0.3">
      <c r="C181" s="4"/>
      <c r="D181" s="4"/>
      <c r="E181" s="4"/>
      <c r="F181" s="4"/>
      <c r="G181" s="4"/>
      <c r="I181" s="4"/>
      <c r="J181" s="4"/>
      <c r="K181" s="4"/>
    </row>
    <row r="182" spans="3:11" x14ac:dyDescent="0.3">
      <c r="C182" s="4"/>
      <c r="D182" s="4"/>
      <c r="E182" s="4"/>
      <c r="F182" s="4"/>
      <c r="G182" s="4"/>
      <c r="I182" s="4"/>
      <c r="J182" s="4"/>
      <c r="K182" s="4"/>
    </row>
    <row r="183" spans="3:11" x14ac:dyDescent="0.3">
      <c r="C183" s="4"/>
      <c r="D183" s="4"/>
      <c r="E183" s="4"/>
      <c r="F183" s="4"/>
      <c r="G183" s="4"/>
      <c r="I183" s="4"/>
      <c r="J183" s="4"/>
      <c r="K183" s="4"/>
    </row>
    <row r="184" spans="3:11" x14ac:dyDescent="0.3">
      <c r="C184" s="4"/>
      <c r="D184" s="4"/>
      <c r="E184" s="4"/>
      <c r="F184" s="4"/>
      <c r="G184" s="4"/>
      <c r="I184" s="4"/>
      <c r="J184" s="4"/>
      <c r="K184" s="4"/>
    </row>
    <row r="185" spans="3:11" x14ac:dyDescent="0.3">
      <c r="C185" s="4"/>
      <c r="D185" s="4"/>
      <c r="E185" s="4"/>
      <c r="F185" s="4"/>
      <c r="G185" s="4"/>
      <c r="I185" s="4"/>
      <c r="J185" s="4"/>
      <c r="K185" s="4"/>
    </row>
    <row r="186" spans="3:11" x14ac:dyDescent="0.3">
      <c r="C186" s="4"/>
      <c r="D186" s="4"/>
      <c r="E186" s="4"/>
      <c r="F186" s="4"/>
      <c r="G186" s="4"/>
      <c r="I186" s="4"/>
      <c r="J186" s="4"/>
      <c r="K186" s="4"/>
    </row>
    <row r="187" spans="3:11" x14ac:dyDescent="0.3">
      <c r="C187" s="4"/>
      <c r="D187" s="4"/>
      <c r="E187" s="4"/>
      <c r="F187" s="4"/>
      <c r="G187" s="4"/>
      <c r="I187" s="4"/>
      <c r="J187" s="4"/>
      <c r="K187" s="4"/>
    </row>
    <row r="188" spans="3:11" x14ac:dyDescent="0.3">
      <c r="C188" s="4"/>
      <c r="D188" s="4"/>
      <c r="E188" s="4"/>
      <c r="F188" s="4"/>
      <c r="G188" s="4"/>
      <c r="I188" s="4"/>
      <c r="J188" s="4"/>
      <c r="K188" s="4"/>
    </row>
    <row r="189" spans="3:11" x14ac:dyDescent="0.3">
      <c r="C189" s="4"/>
      <c r="D189" s="4"/>
      <c r="E189" s="4"/>
      <c r="F189" s="4"/>
      <c r="G189" s="4"/>
      <c r="I189" s="4"/>
      <c r="J189" s="4"/>
      <c r="K189" s="4"/>
    </row>
    <row r="190" spans="3:11" x14ac:dyDescent="0.3">
      <c r="C190" s="4"/>
      <c r="D190" s="4"/>
      <c r="E190" s="4"/>
      <c r="F190" s="4"/>
      <c r="G190" s="4"/>
      <c r="I190" s="4"/>
      <c r="J190" s="4"/>
      <c r="K190" s="4"/>
    </row>
    <row r="191" spans="3:11" x14ac:dyDescent="0.3">
      <c r="C191" s="4"/>
      <c r="D191" s="4"/>
      <c r="E191" s="4"/>
      <c r="F191" s="4"/>
      <c r="G191" s="4"/>
      <c r="I191" s="4"/>
      <c r="J191" s="4"/>
      <c r="K191" s="4"/>
    </row>
    <row r="192" spans="3:11" x14ac:dyDescent="0.3">
      <c r="C192" s="4"/>
      <c r="D192" s="4"/>
      <c r="E192" s="4"/>
      <c r="F192" s="4"/>
      <c r="G192" s="4"/>
      <c r="I192" s="4"/>
      <c r="J192" s="4"/>
      <c r="K192" s="4"/>
    </row>
    <row r="193" spans="3:11" x14ac:dyDescent="0.3">
      <c r="C193" s="4"/>
      <c r="D193" s="4"/>
      <c r="E193" s="4"/>
      <c r="F193" s="4"/>
      <c r="G193" s="4"/>
      <c r="I193" s="4"/>
      <c r="J193" s="4"/>
      <c r="K193" s="4"/>
    </row>
    <row r="194" spans="3:11" x14ac:dyDescent="0.3">
      <c r="C194" s="4"/>
      <c r="D194" s="4"/>
      <c r="E194" s="4"/>
      <c r="F194" s="4"/>
      <c r="G194" s="4"/>
      <c r="I194" s="4"/>
      <c r="J194" s="4"/>
      <c r="K194" s="4"/>
    </row>
    <row r="195" spans="3:11" x14ac:dyDescent="0.3">
      <c r="C195" s="4"/>
      <c r="D195" s="4"/>
      <c r="E195" s="4"/>
      <c r="F195" s="4"/>
      <c r="G195" s="4"/>
      <c r="I195" s="4"/>
      <c r="J195" s="4"/>
      <c r="K195" s="4"/>
    </row>
    <row r="196" spans="3:11" x14ac:dyDescent="0.3">
      <c r="C196" s="4"/>
      <c r="D196" s="4"/>
      <c r="E196" s="4"/>
      <c r="F196" s="4"/>
      <c r="G196" s="4"/>
      <c r="I196" s="4"/>
      <c r="J196" s="4"/>
      <c r="K196" s="4"/>
    </row>
    <row r="197" spans="3:11" x14ac:dyDescent="0.3">
      <c r="C197" s="4"/>
      <c r="D197" s="4"/>
      <c r="E197" s="4"/>
      <c r="F197" s="4"/>
      <c r="G197" s="4"/>
      <c r="I197" s="4"/>
      <c r="J197" s="4"/>
      <c r="K197" s="4"/>
    </row>
    <row r="198" spans="3:11" x14ac:dyDescent="0.3">
      <c r="C198" s="4"/>
      <c r="D198" s="4"/>
      <c r="E198" s="4"/>
      <c r="F198" s="4"/>
      <c r="G198" s="4"/>
      <c r="I198" s="4"/>
      <c r="J198" s="4"/>
      <c r="K198" s="4"/>
    </row>
    <row r="199" spans="3:11" x14ac:dyDescent="0.3">
      <c r="C199" s="4"/>
      <c r="D199" s="4"/>
      <c r="E199" s="4"/>
      <c r="F199" s="4"/>
      <c r="G199" s="4"/>
      <c r="I199" s="4"/>
      <c r="J199" s="4"/>
      <c r="K199" s="4"/>
    </row>
    <row r="200" spans="3:11" x14ac:dyDescent="0.3">
      <c r="C200" s="4"/>
      <c r="D200" s="4"/>
      <c r="E200" s="4"/>
      <c r="F200" s="4"/>
      <c r="G200" s="4"/>
      <c r="I200" s="4"/>
      <c r="J200" s="4"/>
      <c r="K200" s="4"/>
    </row>
    <row r="201" spans="3:11" x14ac:dyDescent="0.3">
      <c r="C201" s="4"/>
      <c r="D201" s="4"/>
      <c r="E201" s="4"/>
      <c r="F201" s="4"/>
      <c r="G201" s="4"/>
      <c r="I201" s="4"/>
      <c r="J201" s="4"/>
      <c r="K201" s="4"/>
    </row>
    <row r="202" spans="3:11" x14ac:dyDescent="0.3">
      <c r="C202" s="4"/>
      <c r="D202" s="4"/>
      <c r="E202" s="4"/>
      <c r="F202" s="4"/>
      <c r="G202" s="4"/>
      <c r="I202" s="4"/>
      <c r="J202" s="4"/>
      <c r="K202" s="4"/>
    </row>
    <row r="203" spans="3:11" x14ac:dyDescent="0.3">
      <c r="C203" s="4"/>
      <c r="D203" s="4"/>
      <c r="E203" s="4"/>
      <c r="F203" s="4"/>
      <c r="G203" s="4"/>
      <c r="I203" s="4"/>
      <c r="J203" s="4"/>
      <c r="K203" s="4"/>
    </row>
    <row r="204" spans="3:11" x14ac:dyDescent="0.3">
      <c r="C204" s="4"/>
      <c r="D204" s="4"/>
      <c r="E204" s="4"/>
      <c r="F204" s="4"/>
      <c r="G204" s="4"/>
      <c r="I204" s="4"/>
      <c r="J204" s="4"/>
      <c r="K204" s="4"/>
    </row>
    <row r="205" spans="3:11" x14ac:dyDescent="0.3">
      <c r="C205" s="4"/>
      <c r="D205" s="4"/>
      <c r="E205" s="4"/>
      <c r="F205" s="4"/>
      <c r="G205" s="4"/>
      <c r="I205" s="4"/>
      <c r="J205" s="4"/>
      <c r="K205" s="4"/>
    </row>
    <row r="206" spans="3:11" x14ac:dyDescent="0.3">
      <c r="C206" s="4"/>
      <c r="D206" s="4"/>
      <c r="E206" s="4"/>
      <c r="F206" s="4"/>
      <c r="G206" s="4"/>
      <c r="I206" s="4"/>
      <c r="J206" s="4"/>
      <c r="K206" s="4"/>
    </row>
    <row r="207" spans="3:11" x14ac:dyDescent="0.3">
      <c r="C207" s="4"/>
      <c r="D207" s="4"/>
      <c r="E207" s="4"/>
      <c r="F207" s="4"/>
      <c r="G207" s="4"/>
      <c r="I207" s="4"/>
      <c r="J207" s="4"/>
      <c r="K207" s="4"/>
    </row>
    <row r="208" spans="3:11" x14ac:dyDescent="0.3">
      <c r="C208" s="4"/>
      <c r="D208" s="4"/>
      <c r="E208" s="4"/>
      <c r="F208" s="4"/>
      <c r="G208" s="4"/>
      <c r="I208" s="4"/>
      <c r="J208" s="4"/>
      <c r="K208" s="4"/>
    </row>
    <row r="209" spans="3:11" x14ac:dyDescent="0.3">
      <c r="C209" s="4"/>
      <c r="D209" s="4"/>
      <c r="E209" s="4"/>
      <c r="F209" s="4"/>
      <c r="G209" s="4"/>
      <c r="I209" s="4"/>
      <c r="J209" s="4"/>
      <c r="K209" s="4"/>
    </row>
    <row r="210" spans="3:11" x14ac:dyDescent="0.3">
      <c r="C210" s="4"/>
      <c r="D210" s="4"/>
      <c r="E210" s="4"/>
      <c r="F210" s="4"/>
      <c r="G210" s="4"/>
      <c r="I210" s="4"/>
      <c r="J210" s="4"/>
      <c r="K210" s="4"/>
    </row>
    <row r="211" spans="3:11" x14ac:dyDescent="0.3">
      <c r="C211" s="4"/>
      <c r="D211" s="4"/>
      <c r="E211" s="4"/>
      <c r="F211" s="4"/>
      <c r="G211" s="4"/>
      <c r="I211" s="4"/>
      <c r="J211" s="4"/>
      <c r="K211" s="4"/>
    </row>
    <row r="212" spans="3:11" x14ac:dyDescent="0.3">
      <c r="C212" s="4"/>
      <c r="D212" s="4"/>
      <c r="E212" s="4"/>
      <c r="F212" s="4"/>
      <c r="G212" s="4"/>
      <c r="I212" s="4"/>
      <c r="J212" s="4"/>
      <c r="K212" s="4"/>
    </row>
    <row r="213" spans="3:11" x14ac:dyDescent="0.3">
      <c r="C213" s="4"/>
      <c r="D213" s="4"/>
      <c r="E213" s="4"/>
      <c r="F213" s="4"/>
      <c r="G213" s="4"/>
      <c r="I213" s="4"/>
      <c r="J213" s="4"/>
      <c r="K213" s="4"/>
    </row>
    <row r="214" spans="3:11" x14ac:dyDescent="0.3">
      <c r="C214" s="4"/>
      <c r="D214" s="4"/>
      <c r="E214" s="4"/>
      <c r="F214" s="4"/>
      <c r="G214" s="4"/>
      <c r="I214" s="4"/>
      <c r="J214" s="4"/>
      <c r="K214" s="4"/>
    </row>
    <row r="215" spans="3:11" x14ac:dyDescent="0.3">
      <c r="C215" s="4"/>
      <c r="D215" s="4"/>
      <c r="E215" s="4"/>
      <c r="F215" s="4"/>
      <c r="G215" s="4"/>
      <c r="I215" s="4"/>
      <c r="J215" s="4"/>
      <c r="K215" s="4"/>
    </row>
    <row r="216" spans="3:11" x14ac:dyDescent="0.3">
      <c r="C216" s="4"/>
      <c r="D216" s="4"/>
      <c r="E216" s="4"/>
      <c r="F216" s="4"/>
      <c r="G216" s="4"/>
      <c r="I216" s="4"/>
      <c r="J216" s="4"/>
      <c r="K216" s="4"/>
    </row>
    <row r="217" spans="3:11" x14ac:dyDescent="0.3">
      <c r="C217" s="4"/>
      <c r="D217" s="4"/>
      <c r="E217" s="4"/>
      <c r="F217" s="4"/>
      <c r="G217" s="4"/>
      <c r="I217" s="4"/>
      <c r="J217" s="4"/>
      <c r="K217" s="4"/>
    </row>
    <row r="218" spans="3:11" x14ac:dyDescent="0.3">
      <c r="C218" s="4"/>
      <c r="D218" s="4"/>
      <c r="E218" s="4"/>
      <c r="F218" s="4"/>
      <c r="G218" s="4"/>
      <c r="I218" s="4"/>
      <c r="J218" s="4"/>
      <c r="K218" s="4"/>
    </row>
    <row r="219" spans="3:11" x14ac:dyDescent="0.3">
      <c r="C219" s="4"/>
      <c r="D219" s="4"/>
      <c r="E219" s="4"/>
      <c r="F219" s="4"/>
      <c r="G219" s="4"/>
      <c r="I219" s="4"/>
      <c r="J219" s="4"/>
      <c r="K219" s="4"/>
    </row>
    <row r="220" spans="3:11" x14ac:dyDescent="0.3">
      <c r="C220" s="4"/>
      <c r="D220" s="4"/>
      <c r="E220" s="4"/>
      <c r="F220" s="4"/>
      <c r="G220" s="4"/>
      <c r="I220" s="4"/>
      <c r="J220" s="4"/>
      <c r="K220" s="4"/>
    </row>
    <row r="221" spans="3:11" x14ac:dyDescent="0.3">
      <c r="C221" s="4"/>
      <c r="D221" s="4"/>
      <c r="E221" s="4"/>
      <c r="F221" s="4"/>
      <c r="G221" s="4"/>
      <c r="I221" s="4"/>
      <c r="J221" s="4"/>
      <c r="K221" s="4"/>
    </row>
    <row r="222" spans="3:11" x14ac:dyDescent="0.3">
      <c r="C222" s="4"/>
      <c r="D222" s="4"/>
      <c r="E222" s="4"/>
      <c r="F222" s="4"/>
      <c r="G222" s="4"/>
      <c r="I222" s="4"/>
      <c r="J222" s="4"/>
      <c r="K222" s="4"/>
    </row>
    <row r="223" spans="3:11" x14ac:dyDescent="0.3">
      <c r="C223" s="4"/>
      <c r="D223" s="4"/>
      <c r="E223" s="4"/>
      <c r="F223" s="4"/>
      <c r="G223" s="4"/>
      <c r="I223" s="4"/>
      <c r="J223" s="4"/>
      <c r="K223" s="4"/>
    </row>
    <row r="224" spans="3:11" x14ac:dyDescent="0.3">
      <c r="C224" s="4"/>
      <c r="D224" s="4"/>
      <c r="E224" s="4"/>
      <c r="F224" s="4"/>
      <c r="G224" s="4"/>
      <c r="I224" s="4"/>
      <c r="J224" s="4"/>
      <c r="K224" s="4"/>
    </row>
    <row r="225" spans="3:11" x14ac:dyDescent="0.3">
      <c r="C225" s="4"/>
      <c r="D225" s="4"/>
      <c r="E225" s="4"/>
      <c r="F225" s="4"/>
      <c r="G225" s="4"/>
      <c r="I225" s="4"/>
      <c r="J225" s="4"/>
      <c r="K225" s="4"/>
    </row>
    <row r="226" spans="3:11" x14ac:dyDescent="0.3">
      <c r="C226" s="4"/>
      <c r="D226" s="4"/>
      <c r="E226" s="4"/>
      <c r="F226" s="4"/>
      <c r="G226" s="4"/>
      <c r="I226" s="4"/>
      <c r="J226" s="4"/>
      <c r="K226" s="4"/>
    </row>
    <row r="227" spans="3:11" x14ac:dyDescent="0.3">
      <c r="C227" s="4"/>
      <c r="D227" s="4"/>
      <c r="E227" s="4"/>
      <c r="F227" s="4"/>
      <c r="G227" s="4"/>
      <c r="I227" s="4"/>
      <c r="J227" s="4"/>
      <c r="K227" s="4"/>
    </row>
    <row r="228" spans="3:11" x14ac:dyDescent="0.3">
      <c r="C228" s="4"/>
      <c r="D228" s="4"/>
      <c r="E228" s="4"/>
      <c r="F228" s="4"/>
      <c r="G228" s="4"/>
      <c r="I228" s="4"/>
      <c r="J228" s="4"/>
      <c r="K228" s="4"/>
    </row>
    <row r="229" spans="3:11" x14ac:dyDescent="0.3">
      <c r="C229" s="4"/>
      <c r="D229" s="4"/>
      <c r="E229" s="4"/>
      <c r="F229" s="4"/>
      <c r="G229" s="4"/>
      <c r="I229" s="4"/>
      <c r="J229" s="4"/>
      <c r="K229" s="4"/>
    </row>
    <row r="230" spans="3:11" x14ac:dyDescent="0.3">
      <c r="C230" s="4"/>
      <c r="D230" s="4"/>
      <c r="E230" s="4"/>
      <c r="F230" s="4"/>
      <c r="G230" s="4"/>
      <c r="I230" s="4"/>
      <c r="J230" s="4"/>
      <c r="K230" s="4"/>
    </row>
    <row r="231" spans="3:11" x14ac:dyDescent="0.3">
      <c r="C231" s="4"/>
      <c r="D231" s="4"/>
      <c r="E231" s="4"/>
      <c r="F231" s="4"/>
      <c r="G231" s="4"/>
      <c r="I231" s="4"/>
      <c r="J231" s="4"/>
      <c r="K231" s="4"/>
    </row>
    <row r="232" spans="3:11" x14ac:dyDescent="0.3">
      <c r="C232" s="4"/>
      <c r="D232" s="4"/>
      <c r="E232" s="4"/>
      <c r="F232" s="4"/>
      <c r="G232" s="4"/>
      <c r="I232" s="4"/>
      <c r="J232" s="4"/>
      <c r="K232" s="4"/>
    </row>
    <row r="233" spans="3:11" x14ac:dyDescent="0.3">
      <c r="C233" s="4"/>
      <c r="D233" s="4"/>
      <c r="E233" s="4"/>
      <c r="F233" s="4"/>
      <c r="G233" s="4"/>
      <c r="I233" s="4"/>
      <c r="J233" s="4"/>
      <c r="K233" s="4"/>
    </row>
    <row r="234" spans="3:11" x14ac:dyDescent="0.3">
      <c r="C234" s="4"/>
      <c r="D234" s="4"/>
      <c r="E234" s="4"/>
      <c r="F234" s="4"/>
      <c r="G234" s="4"/>
      <c r="I234" s="4"/>
      <c r="J234" s="4"/>
      <c r="K234" s="4"/>
    </row>
    <row r="235" spans="3:11" x14ac:dyDescent="0.3">
      <c r="C235" s="4"/>
      <c r="D235" s="4"/>
      <c r="E235" s="4"/>
      <c r="F235" s="4"/>
      <c r="G235" s="4"/>
      <c r="I235" s="4"/>
      <c r="J235" s="4"/>
      <c r="K235" s="4"/>
    </row>
    <row r="236" spans="3:11" x14ac:dyDescent="0.3">
      <c r="C236" s="4"/>
      <c r="D236" s="4"/>
      <c r="E236" s="4"/>
      <c r="F236" s="4"/>
      <c r="G236" s="4"/>
      <c r="I236" s="4"/>
      <c r="J236" s="4"/>
      <c r="K236" s="4"/>
    </row>
    <row r="237" spans="3:11" x14ac:dyDescent="0.3">
      <c r="C237" s="4"/>
      <c r="D237" s="4"/>
      <c r="E237" s="4"/>
      <c r="F237" s="4"/>
      <c r="G237" s="4"/>
      <c r="I237" s="4"/>
      <c r="J237" s="4"/>
      <c r="K237" s="4"/>
    </row>
    <row r="238" spans="3:11" x14ac:dyDescent="0.3">
      <c r="C238" s="4"/>
      <c r="D238" s="4"/>
      <c r="E238" s="4"/>
      <c r="F238" s="4"/>
      <c r="G238" s="4"/>
      <c r="I238" s="4"/>
      <c r="J238" s="4"/>
      <c r="K238" s="4"/>
    </row>
    <row r="239" spans="3:11" x14ac:dyDescent="0.3">
      <c r="C239" s="4"/>
      <c r="D239" s="4"/>
      <c r="E239" s="4"/>
      <c r="F239" s="4"/>
      <c r="G239" s="4"/>
      <c r="I239" s="4"/>
      <c r="J239" s="4"/>
      <c r="K239" s="4"/>
    </row>
    <row r="240" spans="3:11" x14ac:dyDescent="0.3">
      <c r="C240" s="4"/>
      <c r="D240" s="4"/>
      <c r="E240" s="4"/>
      <c r="F240" s="4"/>
      <c r="G240" s="4"/>
      <c r="I240" s="4"/>
      <c r="J240" s="4"/>
      <c r="K240" s="4"/>
    </row>
    <row r="241" spans="3:11" x14ac:dyDescent="0.3">
      <c r="C241" s="4"/>
      <c r="D241" s="4"/>
      <c r="E241" s="4"/>
      <c r="F241" s="4"/>
      <c r="G241" s="4"/>
      <c r="I241" s="4"/>
      <c r="J241" s="4"/>
      <c r="K241" s="4"/>
    </row>
    <row r="242" spans="3:11" x14ac:dyDescent="0.3">
      <c r="C242" s="4"/>
      <c r="D242" s="4"/>
      <c r="E242" s="4"/>
      <c r="F242" s="4"/>
      <c r="G242" s="4"/>
      <c r="I242" s="4"/>
      <c r="J242" s="4"/>
      <c r="K242" s="4"/>
    </row>
    <row r="243" spans="3:11" x14ac:dyDescent="0.3">
      <c r="C243" s="4"/>
      <c r="D243" s="4"/>
      <c r="E243" s="4"/>
      <c r="F243" s="4"/>
      <c r="G243" s="4"/>
      <c r="I243" s="4"/>
      <c r="J243" s="4"/>
      <c r="K243" s="4"/>
    </row>
    <row r="244" spans="3:11" x14ac:dyDescent="0.3">
      <c r="C244" s="4"/>
      <c r="D244" s="4"/>
      <c r="E244" s="4"/>
      <c r="F244" s="4"/>
      <c r="G244" s="4"/>
      <c r="I244" s="4"/>
      <c r="J244" s="4"/>
      <c r="K244" s="4"/>
    </row>
    <row r="245" spans="3:11" x14ac:dyDescent="0.3">
      <c r="C245" s="4"/>
      <c r="D245" s="4"/>
      <c r="E245" s="4"/>
      <c r="F245" s="4"/>
      <c r="G245" s="4"/>
      <c r="I245" s="4"/>
      <c r="J245" s="4"/>
      <c r="K245" s="4"/>
    </row>
    <row r="246" spans="3:11" x14ac:dyDescent="0.3">
      <c r="C246" s="4"/>
      <c r="D246" s="4"/>
      <c r="E246" s="4"/>
      <c r="F246" s="4"/>
      <c r="G246" s="4"/>
      <c r="I246" s="4"/>
      <c r="J246" s="4"/>
      <c r="K246" s="4"/>
    </row>
    <row r="247" spans="3:11" x14ac:dyDescent="0.3">
      <c r="C247" s="4"/>
      <c r="D247" s="4"/>
      <c r="E247" s="4"/>
      <c r="F247" s="4"/>
      <c r="G247" s="4"/>
      <c r="I247" s="4"/>
      <c r="J247" s="4"/>
      <c r="K247" s="4"/>
    </row>
    <row r="248" spans="3:11" x14ac:dyDescent="0.3">
      <c r="C248" s="4"/>
      <c r="D248" s="4"/>
      <c r="E248" s="4"/>
      <c r="F248" s="4"/>
      <c r="G248" s="4"/>
      <c r="I248" s="4"/>
      <c r="J248" s="4"/>
      <c r="K248" s="4"/>
    </row>
    <row r="249" spans="3:11" x14ac:dyDescent="0.3">
      <c r="C249" s="4"/>
      <c r="D249" s="4"/>
      <c r="E249" s="4"/>
      <c r="F249" s="4"/>
      <c r="G249" s="4"/>
      <c r="I249" s="4"/>
      <c r="J249" s="4"/>
      <c r="K249" s="4"/>
    </row>
    <row r="250" spans="3:11" x14ac:dyDescent="0.3">
      <c r="C250" s="4"/>
      <c r="D250" s="4"/>
      <c r="E250" s="4"/>
      <c r="F250" s="4"/>
      <c r="G250" s="4"/>
      <c r="I250" s="4"/>
      <c r="J250" s="4"/>
      <c r="K250" s="4"/>
    </row>
    <row r="251" spans="3:11" x14ac:dyDescent="0.3">
      <c r="C251" s="4"/>
      <c r="D251" s="4"/>
      <c r="E251" s="4"/>
      <c r="F251" s="4"/>
      <c r="G251" s="4"/>
      <c r="I251" s="4"/>
      <c r="J251" s="4"/>
      <c r="K251" s="4"/>
    </row>
    <row r="252" spans="3:11" x14ac:dyDescent="0.3">
      <c r="C252" s="4"/>
      <c r="D252" s="4"/>
      <c r="E252" s="4"/>
      <c r="F252" s="4"/>
      <c r="G252" s="4"/>
      <c r="I252" s="4"/>
      <c r="J252" s="4"/>
      <c r="K252" s="4"/>
    </row>
    <row r="253" spans="3:11" x14ac:dyDescent="0.3">
      <c r="C253" s="4"/>
      <c r="D253" s="4"/>
      <c r="E253" s="4"/>
      <c r="F253" s="4"/>
      <c r="G253" s="4"/>
      <c r="I253" s="4"/>
      <c r="J253" s="4"/>
      <c r="K253" s="4"/>
    </row>
    <row r="254" spans="3:11" x14ac:dyDescent="0.3">
      <c r="C254" s="4"/>
      <c r="D254" s="4"/>
      <c r="E254" s="4"/>
      <c r="F254" s="4"/>
      <c r="G254" s="4"/>
      <c r="I254" s="4"/>
      <c r="J254" s="4"/>
      <c r="K254" s="4"/>
    </row>
    <row r="255" spans="3:11" x14ac:dyDescent="0.3">
      <c r="C255" s="4"/>
      <c r="D255" s="4"/>
      <c r="E255" s="4"/>
      <c r="F255" s="4"/>
      <c r="G255" s="4"/>
      <c r="I255" s="4"/>
      <c r="J255" s="4"/>
      <c r="K255" s="4"/>
    </row>
    <row r="256" spans="3:11" x14ac:dyDescent="0.3">
      <c r="C256" s="4"/>
      <c r="D256" s="4"/>
      <c r="E256" s="4"/>
      <c r="F256" s="4"/>
      <c r="G256" s="4"/>
      <c r="I256" s="4"/>
      <c r="J256" s="4"/>
      <c r="K256" s="4"/>
    </row>
    <row r="257" spans="3:11" x14ac:dyDescent="0.3">
      <c r="C257" s="4"/>
      <c r="D257" s="4"/>
      <c r="E257" s="4"/>
      <c r="F257" s="4"/>
      <c r="G257" s="4"/>
      <c r="I257" s="4"/>
      <c r="J257" s="4"/>
      <c r="K257" s="4"/>
    </row>
    <row r="258" spans="3:11" x14ac:dyDescent="0.3">
      <c r="C258" s="4"/>
      <c r="D258" s="4"/>
      <c r="E258" s="4"/>
      <c r="F258" s="4"/>
      <c r="G258" s="4"/>
      <c r="I258" s="4"/>
      <c r="J258" s="4"/>
      <c r="K258" s="4"/>
    </row>
    <row r="259" spans="3:11" x14ac:dyDescent="0.3">
      <c r="C259" s="4"/>
      <c r="D259" s="4"/>
      <c r="E259" s="4"/>
      <c r="F259" s="4"/>
      <c r="G259" s="4"/>
      <c r="I259" s="4"/>
      <c r="J259" s="4"/>
      <c r="K259" s="4"/>
    </row>
    <row r="260" spans="3:11" x14ac:dyDescent="0.3">
      <c r="C260" s="4"/>
      <c r="D260" s="4"/>
      <c r="E260" s="4"/>
      <c r="F260" s="4"/>
      <c r="G260" s="4"/>
      <c r="I260" s="4"/>
      <c r="J260" s="4"/>
      <c r="K260" s="4"/>
    </row>
    <row r="261" spans="3:11" x14ac:dyDescent="0.3">
      <c r="C261" s="4"/>
      <c r="D261" s="4"/>
      <c r="E261" s="4"/>
      <c r="F261" s="4"/>
      <c r="G261" s="4"/>
      <c r="I261" s="4"/>
      <c r="J261" s="4"/>
      <c r="K261" s="4"/>
    </row>
    <row r="262" spans="3:11" x14ac:dyDescent="0.3">
      <c r="C262" s="4"/>
      <c r="D262" s="4"/>
      <c r="E262" s="4"/>
      <c r="F262" s="4"/>
      <c r="G262" s="4"/>
      <c r="I262" s="4"/>
      <c r="J262" s="4"/>
      <c r="K262" s="4"/>
    </row>
    <row r="263" spans="3:11" x14ac:dyDescent="0.3">
      <c r="C263" s="4"/>
      <c r="D263" s="4"/>
      <c r="E263" s="4"/>
      <c r="F263" s="4"/>
      <c r="G263" s="4"/>
      <c r="I263" s="4"/>
      <c r="J263" s="4"/>
      <c r="K263" s="4"/>
    </row>
    <row r="264" spans="3:11" x14ac:dyDescent="0.3">
      <c r="C264" s="4"/>
      <c r="D264" s="4"/>
      <c r="E264" s="4"/>
      <c r="F264" s="4"/>
      <c r="G264" s="4"/>
      <c r="I264" s="4"/>
      <c r="J264" s="4"/>
      <c r="K264" s="4"/>
    </row>
    <row r="265" spans="3:11" x14ac:dyDescent="0.3">
      <c r="C265" s="4"/>
      <c r="D265" s="4"/>
      <c r="E265" s="4"/>
      <c r="F265" s="4"/>
      <c r="G265" s="4"/>
      <c r="I265" s="4"/>
      <c r="J265" s="4"/>
      <c r="K265" s="4"/>
    </row>
    <row r="266" spans="3:11" x14ac:dyDescent="0.3">
      <c r="C266" s="4"/>
      <c r="D266" s="4"/>
      <c r="E266" s="4"/>
      <c r="F266" s="4"/>
      <c r="G266" s="4"/>
      <c r="I266" s="4"/>
      <c r="J266" s="4"/>
      <c r="K266" s="4"/>
    </row>
    <row r="267" spans="3:11" x14ac:dyDescent="0.3">
      <c r="C267" s="4"/>
      <c r="D267" s="4"/>
      <c r="E267" s="4"/>
      <c r="F267" s="4"/>
      <c r="G267" s="4"/>
      <c r="I267" s="4"/>
      <c r="J267" s="4"/>
      <c r="K267" s="4"/>
    </row>
    <row r="268" spans="3:11" x14ac:dyDescent="0.3">
      <c r="C268" s="4"/>
      <c r="D268" s="4"/>
      <c r="E268" s="4"/>
      <c r="F268" s="4"/>
      <c r="G268" s="4"/>
      <c r="I268" s="4"/>
      <c r="J268" s="4"/>
      <c r="K268" s="4"/>
    </row>
    <row r="269" spans="3:11" x14ac:dyDescent="0.3">
      <c r="C269" s="4"/>
      <c r="D269" s="4"/>
      <c r="E269" s="4"/>
      <c r="F269" s="4"/>
      <c r="G269" s="4"/>
      <c r="I269" s="4"/>
      <c r="J269" s="4"/>
      <c r="K269" s="4"/>
    </row>
    <row r="270" spans="3:11" x14ac:dyDescent="0.3">
      <c r="C270" s="4"/>
      <c r="D270" s="4"/>
      <c r="E270" s="4"/>
      <c r="F270" s="4"/>
      <c r="G270" s="4"/>
      <c r="I270" s="4"/>
      <c r="J270" s="4"/>
      <c r="K270" s="4"/>
    </row>
    <row r="271" spans="3:11" x14ac:dyDescent="0.3">
      <c r="C271" s="4"/>
      <c r="D271" s="4"/>
      <c r="E271" s="4"/>
      <c r="F271" s="4"/>
      <c r="G271" s="4"/>
      <c r="I271" s="4"/>
      <c r="J271" s="4"/>
      <c r="K271" s="4"/>
    </row>
    <row r="272" spans="3:11" x14ac:dyDescent="0.3">
      <c r="C272" s="4"/>
      <c r="D272" s="4"/>
      <c r="E272" s="4"/>
      <c r="F272" s="4"/>
      <c r="G272" s="4"/>
      <c r="I272" s="4"/>
      <c r="J272" s="4"/>
      <c r="K272" s="4"/>
    </row>
    <row r="273" spans="3:11" x14ac:dyDescent="0.3">
      <c r="C273" s="4"/>
      <c r="D273" s="4"/>
      <c r="E273" s="4"/>
      <c r="F273" s="4"/>
      <c r="G273" s="4"/>
      <c r="I273" s="4"/>
      <c r="J273" s="4"/>
      <c r="K273" s="4"/>
    </row>
    <row r="274" spans="3:11" x14ac:dyDescent="0.3">
      <c r="C274" s="4"/>
      <c r="D274" s="4"/>
      <c r="E274" s="4"/>
      <c r="F274" s="4"/>
      <c r="G274" s="4"/>
      <c r="I274" s="4"/>
      <c r="J274" s="4"/>
      <c r="K274" s="4"/>
    </row>
    <row r="275" spans="3:11" x14ac:dyDescent="0.3">
      <c r="C275" s="4"/>
      <c r="D275" s="4"/>
      <c r="E275" s="4"/>
      <c r="F275" s="4"/>
      <c r="G275" s="4"/>
      <c r="I275" s="4"/>
      <c r="J275" s="4"/>
      <c r="K275" s="4"/>
    </row>
    <row r="276" spans="3:11" x14ac:dyDescent="0.3">
      <c r="C276" s="4"/>
      <c r="D276" s="4"/>
      <c r="E276" s="4"/>
      <c r="F276" s="4"/>
      <c r="G276" s="4"/>
      <c r="I276" s="4"/>
      <c r="J276" s="4"/>
      <c r="K276" s="4"/>
    </row>
    <row r="277" spans="3:11" x14ac:dyDescent="0.3">
      <c r="C277" s="4"/>
      <c r="D277" s="4"/>
      <c r="E277" s="4"/>
      <c r="F277" s="4"/>
      <c r="G277" s="4"/>
      <c r="I277" s="4"/>
      <c r="J277" s="4"/>
      <c r="K277" s="4"/>
    </row>
    <row r="278" spans="3:11" x14ac:dyDescent="0.3">
      <c r="C278" s="4"/>
      <c r="D278" s="4"/>
      <c r="E278" s="4"/>
      <c r="F278" s="4"/>
      <c r="G278" s="4"/>
      <c r="I278" s="4"/>
      <c r="J278" s="4"/>
      <c r="K278" s="4"/>
    </row>
    <row r="279" spans="3:11" x14ac:dyDescent="0.3">
      <c r="C279" s="4"/>
      <c r="D279" s="4"/>
      <c r="E279" s="4"/>
      <c r="F279" s="4"/>
      <c r="G279" s="4"/>
      <c r="I279" s="4"/>
      <c r="J279" s="4"/>
      <c r="K279" s="4"/>
    </row>
    <row r="280" spans="3:11" x14ac:dyDescent="0.3">
      <c r="C280" s="4"/>
      <c r="D280" s="4"/>
      <c r="E280" s="4"/>
      <c r="F280" s="4"/>
      <c r="G280" s="4"/>
      <c r="I280" s="4"/>
      <c r="J280" s="4"/>
      <c r="K280" s="4"/>
    </row>
    <row r="281" spans="3:11" x14ac:dyDescent="0.3">
      <c r="C281" s="4"/>
      <c r="D281" s="4"/>
      <c r="E281" s="4"/>
      <c r="F281" s="4"/>
      <c r="G281" s="4"/>
      <c r="I281" s="4"/>
      <c r="J281" s="4"/>
      <c r="K281" s="4"/>
    </row>
    <row r="282" spans="3:11" x14ac:dyDescent="0.3">
      <c r="C282" s="4"/>
      <c r="D282" s="4"/>
      <c r="E282" s="4"/>
      <c r="F282" s="4"/>
      <c r="G282" s="4"/>
      <c r="I282" s="4"/>
      <c r="J282" s="4"/>
      <c r="K282" s="4"/>
    </row>
    <row r="283" spans="3:11" x14ac:dyDescent="0.3">
      <c r="C283" s="4"/>
      <c r="D283" s="4"/>
      <c r="E283" s="4"/>
      <c r="F283" s="4"/>
      <c r="G283" s="4"/>
      <c r="I283" s="4"/>
      <c r="J283" s="4"/>
      <c r="K283" s="4"/>
    </row>
    <row r="284" spans="3:11" x14ac:dyDescent="0.3">
      <c r="C284" s="4"/>
      <c r="D284" s="4"/>
      <c r="E284" s="4"/>
      <c r="F284" s="4"/>
      <c r="G284" s="4"/>
      <c r="I284" s="4"/>
      <c r="J284" s="4"/>
      <c r="K284" s="4"/>
    </row>
    <row r="285" spans="3:11" x14ac:dyDescent="0.3">
      <c r="C285" s="4"/>
      <c r="D285" s="4"/>
      <c r="E285" s="4"/>
      <c r="F285" s="4"/>
      <c r="G285" s="4"/>
      <c r="I285" s="4"/>
      <c r="J285" s="4"/>
      <c r="K285" s="4"/>
    </row>
    <row r="286" spans="3:11" x14ac:dyDescent="0.3">
      <c r="C286" s="4"/>
      <c r="D286" s="4"/>
      <c r="E286" s="4"/>
      <c r="F286" s="4"/>
      <c r="G286" s="4"/>
      <c r="I286" s="4"/>
      <c r="J286" s="4"/>
      <c r="K286" s="4"/>
    </row>
    <row r="287" spans="3:11" x14ac:dyDescent="0.3">
      <c r="C287" s="4"/>
      <c r="D287" s="4"/>
      <c r="E287" s="4"/>
      <c r="F287" s="4"/>
      <c r="G287" s="4"/>
      <c r="I287" s="4"/>
      <c r="J287" s="4"/>
      <c r="K287" s="4"/>
    </row>
    <row r="288" spans="3:11" x14ac:dyDescent="0.3">
      <c r="C288" s="4"/>
      <c r="D288" s="4"/>
      <c r="E288" s="4"/>
      <c r="F288" s="4"/>
      <c r="G288" s="4"/>
      <c r="I288" s="4"/>
      <c r="J288" s="4"/>
      <c r="K288" s="4"/>
    </row>
    <row r="289" spans="3:11" x14ac:dyDescent="0.3">
      <c r="C289" s="4"/>
      <c r="D289" s="4"/>
      <c r="E289" s="4"/>
      <c r="F289" s="4"/>
      <c r="G289" s="4"/>
      <c r="I289" s="4"/>
      <c r="J289" s="4"/>
      <c r="K289" s="4"/>
    </row>
    <row r="290" spans="3:11" x14ac:dyDescent="0.3">
      <c r="C290" s="4"/>
      <c r="D290" s="4"/>
      <c r="E290" s="4"/>
      <c r="F290" s="4"/>
      <c r="G290" s="4"/>
      <c r="I290" s="4"/>
      <c r="J290" s="4"/>
      <c r="K290" s="4"/>
    </row>
    <row r="291" spans="3:11" x14ac:dyDescent="0.3">
      <c r="C291" s="4"/>
      <c r="D291" s="4"/>
      <c r="E291" s="4"/>
      <c r="F291" s="4"/>
      <c r="G291" s="4"/>
      <c r="I291" s="4"/>
      <c r="J291" s="4"/>
      <c r="K291" s="4"/>
    </row>
    <row r="292" spans="3:11" x14ac:dyDescent="0.3">
      <c r="C292" s="4"/>
      <c r="D292" s="4"/>
      <c r="E292" s="4"/>
      <c r="F292" s="4"/>
      <c r="G292" s="4"/>
      <c r="I292" s="4"/>
      <c r="J292" s="4"/>
      <c r="K292" s="4"/>
    </row>
    <row r="293" spans="3:11" x14ac:dyDescent="0.3">
      <c r="C293" s="4"/>
      <c r="D293" s="4"/>
      <c r="E293" s="4"/>
      <c r="F293" s="4"/>
      <c r="G293" s="4"/>
      <c r="I293" s="4"/>
      <c r="J293" s="4"/>
      <c r="K293" s="4"/>
    </row>
    <row r="294" spans="3:11" x14ac:dyDescent="0.3">
      <c r="C294" s="4"/>
      <c r="D294" s="4"/>
      <c r="E294" s="4"/>
      <c r="F294" s="4"/>
      <c r="G294" s="4"/>
      <c r="I294" s="4"/>
      <c r="J294" s="4"/>
      <c r="K294" s="4"/>
    </row>
    <row r="295" spans="3:11" x14ac:dyDescent="0.3">
      <c r="C295" s="4"/>
      <c r="D295" s="4"/>
      <c r="E295" s="4"/>
      <c r="F295" s="4"/>
      <c r="G295" s="4"/>
      <c r="I295" s="4"/>
      <c r="J295" s="4"/>
      <c r="K295" s="4"/>
    </row>
    <row r="296" spans="3:11" x14ac:dyDescent="0.3">
      <c r="C296" s="4"/>
      <c r="D296" s="4"/>
      <c r="E296" s="4"/>
      <c r="F296" s="4"/>
      <c r="G296" s="4"/>
      <c r="I296" s="4"/>
      <c r="J296" s="4"/>
      <c r="K296" s="4"/>
    </row>
    <row r="297" spans="3:11" x14ac:dyDescent="0.3">
      <c r="C297" s="4"/>
      <c r="D297" s="4"/>
      <c r="E297" s="4"/>
      <c r="F297" s="4"/>
      <c r="G297" s="4"/>
      <c r="I297" s="4"/>
      <c r="J297" s="4"/>
      <c r="K297" s="4"/>
    </row>
    <row r="298" spans="3:11" x14ac:dyDescent="0.3">
      <c r="C298" s="4"/>
      <c r="D298" s="4"/>
      <c r="E298" s="4"/>
      <c r="F298" s="4"/>
      <c r="G298" s="4"/>
      <c r="I298" s="4"/>
      <c r="J298" s="4"/>
      <c r="K298" s="4"/>
    </row>
    <row r="299" spans="3:11" x14ac:dyDescent="0.3">
      <c r="C299" s="4"/>
      <c r="D299" s="4"/>
      <c r="E299" s="4"/>
      <c r="F299" s="4"/>
      <c r="G299" s="4"/>
      <c r="I299" s="4"/>
      <c r="J299" s="4"/>
      <c r="K299" s="4"/>
    </row>
    <row r="300" spans="3:11" x14ac:dyDescent="0.3">
      <c r="C300" s="4"/>
      <c r="D300" s="4"/>
      <c r="E300" s="4"/>
      <c r="F300" s="4"/>
      <c r="G300" s="4"/>
      <c r="I300" s="4"/>
      <c r="J300" s="4"/>
      <c r="K300" s="4"/>
    </row>
    <row r="301" spans="3:11" x14ac:dyDescent="0.3">
      <c r="C301" s="4"/>
      <c r="D301" s="4"/>
      <c r="E301" s="4"/>
      <c r="F301" s="4"/>
      <c r="G301" s="4"/>
      <c r="I301" s="4"/>
      <c r="J301" s="4"/>
      <c r="K301" s="4"/>
    </row>
  </sheetData>
  <mergeCells count="2">
    <mergeCell ref="G1:H1"/>
    <mergeCell ref="I1:M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83"/>
  <sheetViews>
    <sheetView topLeftCell="A10" zoomScale="85" zoomScaleNormal="85" workbookViewId="0">
      <selection activeCell="F38" sqref="F38"/>
    </sheetView>
  </sheetViews>
  <sheetFormatPr defaultColWidth="8.59765625" defaultRowHeight="14.4" x14ac:dyDescent="0.3"/>
  <cols>
    <col min="1" max="1" width="10.69921875" customWidth="1"/>
    <col min="2" max="2" width="13.296875" customWidth="1"/>
    <col min="3" max="3" width="10.09765625" customWidth="1"/>
    <col min="4" max="4" width="1.69921875" customWidth="1"/>
    <col min="7" max="7" width="10.69921875" customWidth="1"/>
    <col min="8" max="8" width="1.69921875" customWidth="1"/>
    <col min="10" max="10" width="12.59765625" customWidth="1"/>
    <col min="12" max="12" width="1.69921875" customWidth="1"/>
    <col min="14" max="14" width="10.69921875" customWidth="1"/>
    <col min="16" max="16" width="1.69921875" customWidth="1"/>
    <col min="18" max="18" width="10.69921875" customWidth="1"/>
    <col min="20" max="20" width="1.69921875" customWidth="1"/>
    <col min="22" max="22" width="10.69921875" customWidth="1"/>
    <col min="24" max="24" width="1.69921875" customWidth="1"/>
    <col min="25" max="25" width="9.09765625" customWidth="1"/>
    <col min="26" max="26" width="12.69921875" customWidth="1"/>
    <col min="27" max="27" width="9.69921875" customWidth="1"/>
    <col min="28" max="28" width="1.69921875" customWidth="1"/>
    <col min="29" max="29" width="9.09765625" customWidth="1"/>
  </cols>
  <sheetData>
    <row r="1" spans="1:28" x14ac:dyDescent="0.3">
      <c r="A1" s="23" t="s">
        <v>89</v>
      </c>
      <c r="B1" s="23"/>
      <c r="C1" s="23"/>
      <c r="D1" s="8"/>
      <c r="E1" s="24" t="s">
        <v>45</v>
      </c>
      <c r="F1" s="24"/>
      <c r="G1" s="24" t="s">
        <v>46</v>
      </c>
      <c r="H1" s="9"/>
      <c r="I1" s="24" t="s">
        <v>47</v>
      </c>
      <c r="J1" s="24"/>
      <c r="K1" s="24" t="s">
        <v>46</v>
      </c>
      <c r="L1" s="10"/>
      <c r="M1" s="24" t="s">
        <v>48</v>
      </c>
      <c r="N1" s="24"/>
      <c r="O1" s="24" t="s">
        <v>46</v>
      </c>
      <c r="P1" s="10"/>
      <c r="Q1" s="24" t="s">
        <v>49</v>
      </c>
      <c r="R1" s="24"/>
      <c r="S1" s="24" t="s">
        <v>46</v>
      </c>
      <c r="T1" s="10"/>
      <c r="U1" s="24" t="s">
        <v>50</v>
      </c>
      <c r="V1" s="24"/>
      <c r="W1" s="24" t="s">
        <v>46</v>
      </c>
      <c r="X1" s="9"/>
      <c r="Y1" s="24" t="s">
        <v>51</v>
      </c>
      <c r="Z1" s="24"/>
      <c r="AA1" s="24" t="s">
        <v>46</v>
      </c>
      <c r="AB1" s="9"/>
    </row>
    <row r="2" spans="1:28" x14ac:dyDescent="0.3">
      <c r="A2" s="2" t="str">
        <f>game2!D1</f>
        <v>Титан</v>
      </c>
      <c r="B2" s="3"/>
      <c r="C2" s="2" t="str">
        <f>game2!G1</f>
        <v>ЦСК ВВС 17</v>
      </c>
      <c r="D2" s="8"/>
      <c r="E2" s="3">
        <f>COUNTIFS(game2!I3:I101,"б",game2!J3:J101,"+",game2!M3:M101,E1)+E4</f>
        <v>7</v>
      </c>
      <c r="F2" s="3" t="s">
        <v>53</v>
      </c>
      <c r="G2" s="25">
        <f>(E2-E3)/E2</f>
        <v>1</v>
      </c>
      <c r="H2" s="9"/>
      <c r="I2" s="3">
        <f>COUNTIFS(game2!$E$3:$E$200,I1,game2!$B$3:$B$200,"п")</f>
        <v>5</v>
      </c>
      <c r="J2" s="3" t="s">
        <v>54</v>
      </c>
      <c r="K2" s="25">
        <f>IFERROR(I3/I2,0)</f>
        <v>0.8</v>
      </c>
      <c r="L2" s="10"/>
      <c r="M2" s="3">
        <f>COUNTIFS(game2!$E$3:$E$200,M1,game2!$B$3:$B$200,"п")</f>
        <v>7</v>
      </c>
      <c r="N2" s="3" t="s">
        <v>54</v>
      </c>
      <c r="O2" s="25">
        <f>IFERROR(M3/M2,0)</f>
        <v>0.42857142857142855</v>
      </c>
      <c r="P2" s="10"/>
      <c r="Q2" s="3">
        <f>COUNTIFS(game2!$E$3:$E$200,Q1,game2!$B$3:$B$200,"п")</f>
        <v>2</v>
      </c>
      <c r="R2" s="3" t="s">
        <v>54</v>
      </c>
      <c r="S2" s="25">
        <f>IFERROR(Q3/Q2,0)</f>
        <v>1</v>
      </c>
      <c r="T2" s="10"/>
      <c r="U2" s="3">
        <f>COUNTIFS(game2!$E$3:$E$200,U1,game2!$B$3:$B$200,"п")</f>
        <v>7</v>
      </c>
      <c r="V2" s="3" t="s">
        <v>54</v>
      </c>
      <c r="W2" s="25">
        <f>IFERROR(U3/U2,0)</f>
        <v>1</v>
      </c>
      <c r="X2" s="9"/>
      <c r="Y2" s="3">
        <f>COUNTIFS(game2!$E$3:$E$200,Y1,game2!$B$3:$B$200,"п")</f>
        <v>1</v>
      </c>
      <c r="Z2" s="3" t="s">
        <v>54</v>
      </c>
      <c r="AA2" s="25">
        <f>IFERROR(Y3/Y2,0)</f>
        <v>1</v>
      </c>
      <c r="AB2" s="9"/>
    </row>
    <row r="3" spans="1:28" x14ac:dyDescent="0.3">
      <c r="A3" s="3">
        <f>I4+I20+M4+M20+Q4+Q20+U4+U20+Y4+Y20+I37+M37+Q37+U37+Y37+E23+E29</f>
        <v>40</v>
      </c>
      <c r="B3" s="2" t="s">
        <v>53</v>
      </c>
      <c r="C3" s="3">
        <f>COUNTIFS(game2!I3:I101,"б",game2!L3:L101,"")+E4+E10</f>
        <v>13</v>
      </c>
      <c r="D3" s="8"/>
      <c r="E3" s="3">
        <f>COUNTIFS(game2!I3:I101,"б",game2!J3:J101,"+",game2!K3:K101,"+",game2!M3:M101,E1)+E5</f>
        <v>0</v>
      </c>
      <c r="F3" s="3" t="s">
        <v>55</v>
      </c>
      <c r="G3" s="25"/>
      <c r="H3" s="9"/>
      <c r="I3" s="3">
        <f>COUNTIFS(game2!$E$3:$E$200,I1,game2!$B$3:$B$200,"п",game2!$C$3:$C$200,"+")</f>
        <v>4</v>
      </c>
      <c r="J3" s="3" t="s">
        <v>56</v>
      </c>
      <c r="K3" s="25"/>
      <c r="L3" s="10"/>
      <c r="M3" s="3">
        <f>COUNTIFS(game2!$E$3:$E$200,M1,game2!$B$3:$B$200,"п",game2!$C$3:$C$200,"+")</f>
        <v>3</v>
      </c>
      <c r="N3" s="3" t="s">
        <v>56</v>
      </c>
      <c r="O3" s="25"/>
      <c r="P3" s="10"/>
      <c r="Q3" s="3">
        <f>COUNTIFS(game2!$E$3:$E$200,Q1,game2!$B$3:$B$200,"п",game2!$C$3:$C$200,"+")</f>
        <v>2</v>
      </c>
      <c r="R3" s="3" t="s">
        <v>56</v>
      </c>
      <c r="S3" s="25"/>
      <c r="T3" s="10"/>
      <c r="U3" s="3">
        <f>COUNTIFS(game2!$E$3:$E$200,U1,game2!$B$3:$B$200,"п",game2!$C$3:$C$200,"+")</f>
        <v>7</v>
      </c>
      <c r="V3" s="3" t="s">
        <v>56</v>
      </c>
      <c r="W3" s="25"/>
      <c r="X3" s="9"/>
      <c r="Y3" s="3">
        <f>COUNTIFS(game2!$E$3:$E$200,Y1,game2!$B$3:$B$200,"п",game2!$C$3:$C$200,"+")</f>
        <v>1</v>
      </c>
      <c r="Z3" s="3" t="s">
        <v>56</v>
      </c>
      <c r="AA3" s="25"/>
      <c r="AB3" s="9"/>
    </row>
    <row r="4" spans="1:28" x14ac:dyDescent="0.3">
      <c r="A4" s="3">
        <f>I5+I21+M5+M21+Q5+Q21+U5+U21+Y5+Y21+I38+M38+Q38+U38+Y38+E23+E29</f>
        <v>24</v>
      </c>
      <c r="B4" s="2" t="s">
        <v>57</v>
      </c>
      <c r="C4" s="3">
        <f>COUNTIFS(game2!I3:I101,"б",game2!J3:J101,"+",game2!L3:L101,"")+E4+E10</f>
        <v>10</v>
      </c>
      <c r="D4" s="8"/>
      <c r="E4" s="3">
        <f>COUNTIFS(game2!I3:I101,"бул",game2!J3:J101,"+",game2!M3:M101,E1)</f>
        <v>0</v>
      </c>
      <c r="F4" s="3" t="s">
        <v>58</v>
      </c>
      <c r="G4" s="25" t="str">
        <f>IFERROR((E4-E5)/E4,"нет бросоков")</f>
        <v>нет бросоков</v>
      </c>
      <c r="H4" s="9"/>
      <c r="I4" s="3">
        <f>COUNTIFS(game2!$E$3:$E$200,I1,game2!$B$3:$B$200,"б")</f>
        <v>8</v>
      </c>
      <c r="J4" s="3" t="s">
        <v>53</v>
      </c>
      <c r="K4" s="25">
        <f>IFERROR(I5/I4,0)</f>
        <v>0.75</v>
      </c>
      <c r="L4" s="10"/>
      <c r="M4" s="3">
        <f>COUNTIFS(game2!$E$3:$E$200,M1,game2!$B$3:$B$200,"б")</f>
        <v>2</v>
      </c>
      <c r="N4" s="3" t="s">
        <v>53</v>
      </c>
      <c r="O4" s="25">
        <f>IFERROR(M5/M4,0)</f>
        <v>0.5</v>
      </c>
      <c r="P4" s="10"/>
      <c r="Q4" s="3">
        <f>COUNTIFS(game2!$E$3:$E$200,Q1,game2!$B$3:$B$200,"б")</f>
        <v>1</v>
      </c>
      <c r="R4" s="3" t="s">
        <v>53</v>
      </c>
      <c r="S4" s="25">
        <f>IFERROR(Q5/Q4,0)</f>
        <v>0</v>
      </c>
      <c r="T4" s="10"/>
      <c r="U4" s="3">
        <f>COUNTIFS(game2!$E$3:$E$200,U1,game2!$B$3:$B$200,"б")</f>
        <v>8</v>
      </c>
      <c r="V4" s="3" t="s">
        <v>53</v>
      </c>
      <c r="W4" s="25">
        <f>IFERROR(U5/U4,0)</f>
        <v>0.5</v>
      </c>
      <c r="X4" s="9"/>
      <c r="Y4" s="3">
        <f>COUNTIFS(game2!$E$3:$E$200,Y1,game2!$B$3:$B$200,"б")</f>
        <v>5</v>
      </c>
      <c r="Z4" s="3" t="s">
        <v>53</v>
      </c>
      <c r="AA4" s="25">
        <f>IFERROR(Y5/Y4,0)</f>
        <v>0.4</v>
      </c>
      <c r="AB4" s="9"/>
    </row>
    <row r="5" spans="1:28" x14ac:dyDescent="0.3">
      <c r="A5" s="3">
        <f>I6+I22+M6+M22+Q6+Q22+U6+U22+Y22+Y6+I39+M39+Q39+U39+Y39+E24+E30</f>
        <v>8</v>
      </c>
      <c r="B5" s="2" t="s">
        <v>55</v>
      </c>
      <c r="C5" s="3">
        <f>COUNTIFS(game2!I3:I101,"б",game2!J3:J101,"+",game2!K3:K101,"+")+COUNTIFS(game2!I3:I101,"бул",game2!J3:J101,"+",game2!K3:K101,"+")</f>
        <v>0</v>
      </c>
      <c r="D5" s="8"/>
      <c r="E5" s="3">
        <f>COUNTIFS(game2!I3:I101,"бул",game2!J3:J101,"+",game2!K3:K101,"+",game2!M3:M101,E1)</f>
        <v>0</v>
      </c>
      <c r="F5" s="3" t="s">
        <v>59</v>
      </c>
      <c r="G5" s="25"/>
      <c r="H5" s="9"/>
      <c r="I5" s="3">
        <f>COUNTIFS(game2!$E$3:$E$200,I1,game2!$B$3:$B$200,"б",game2!$C$3:$C$200,"+")</f>
        <v>6</v>
      </c>
      <c r="J5" s="3" t="s">
        <v>57</v>
      </c>
      <c r="K5" s="25"/>
      <c r="L5" s="10"/>
      <c r="M5" s="3">
        <f>COUNTIFS(game2!$E$3:$E$200,M1,game2!$B$3:$B$200,"б",game2!$C$3:$C$200,"+")</f>
        <v>1</v>
      </c>
      <c r="N5" s="3" t="s">
        <v>57</v>
      </c>
      <c r="O5" s="25"/>
      <c r="P5" s="10"/>
      <c r="Q5" s="3">
        <f>COUNTIFS(game2!$E$3:$E$200,Q1,game2!$B$3:$B$200,"б",game2!$C$3:$C$200,"+")</f>
        <v>0</v>
      </c>
      <c r="R5" s="3" t="s">
        <v>57</v>
      </c>
      <c r="S5" s="25"/>
      <c r="T5" s="10"/>
      <c r="U5" s="3">
        <f>COUNTIFS(game2!$E$3:$E$200,U1,game2!$B$3:$B$200,"б",game2!$C$3:$C$200,"+")</f>
        <v>4</v>
      </c>
      <c r="V5" s="3" t="s">
        <v>57</v>
      </c>
      <c r="W5" s="25"/>
      <c r="X5" s="9"/>
      <c r="Y5" s="3">
        <f>COUNTIFS(game2!$E$3:$E$200,Y1,game2!$B$3:$B$200,"б",game2!$C$3:$C$200,"+")</f>
        <v>2</v>
      </c>
      <c r="Z5" s="3" t="s">
        <v>57</v>
      </c>
      <c r="AA5" s="25"/>
      <c r="AB5" s="9"/>
    </row>
    <row r="6" spans="1:28" x14ac:dyDescent="0.3">
      <c r="A6" s="3">
        <f>I7+I23+M7+M23+Q7+Q23+U7+U23+Y23+Y7+I40+M40+Q40+U40+Y40</f>
        <v>4</v>
      </c>
      <c r="B6" s="2" t="s">
        <v>35</v>
      </c>
      <c r="C6" s="3">
        <f>COUNTIFS(game2!$E$3:$E$200,"соперник",game2!$B$3:$B$200,"фол",game2!$C$3:$C$200,"+")</f>
        <v>1</v>
      </c>
      <c r="D6" s="8"/>
      <c r="E6" s="11"/>
      <c r="F6" s="11"/>
      <c r="G6" s="11"/>
      <c r="H6" s="9"/>
      <c r="I6" s="12">
        <f>COUNTIFS(game2!$E$3:$E$200,I1,game2!$B$3:$B$200,"б",game2!$C$3:$C$200,"+",game2!$D$3:$D$200,"+")</f>
        <v>2</v>
      </c>
      <c r="J6" s="3" t="s">
        <v>60</v>
      </c>
      <c r="K6" s="1">
        <f>IFERROR(I6/I5,0)</f>
        <v>0.33333333333333331</v>
      </c>
      <c r="L6" s="10"/>
      <c r="M6" s="12">
        <f>COUNTIFS(game2!$E$3:$E$200,M1,game2!$B$3:$B$200,"б",game2!$C$3:$C$200,"+",game2!$D$3:$D$200,"+")</f>
        <v>0</v>
      </c>
      <c r="N6" s="3" t="s">
        <v>60</v>
      </c>
      <c r="O6" s="1">
        <f>IFERROR(M6/M5,0)</f>
        <v>0</v>
      </c>
      <c r="P6" s="10"/>
      <c r="Q6" s="12">
        <f>COUNTIFS(game2!$E$3:$E$200,Q1,game2!$B$3:$B$200,"б",game2!$C$3:$C$200,"+",game2!$D$3:$D$200,"+")</f>
        <v>0</v>
      </c>
      <c r="R6" s="3" t="s">
        <v>60</v>
      </c>
      <c r="S6" s="1">
        <f>IFERROR(Q6/Q5,0)</f>
        <v>0</v>
      </c>
      <c r="T6" s="10"/>
      <c r="U6" s="12">
        <f>COUNTIFS(game2!$E$3:$E$200,U1,game2!$B$3:$B$200,"б",game2!$C$3:$C$200,"+",game2!$D$3:$D$200,"+")</f>
        <v>2</v>
      </c>
      <c r="V6" s="3" t="s">
        <v>60</v>
      </c>
      <c r="W6" s="1">
        <f>IFERROR(U6/U5,0)</f>
        <v>0.5</v>
      </c>
      <c r="X6" s="9"/>
      <c r="Y6" s="12">
        <f>COUNTIFS(game2!$E$3:$E$200,Y1,game2!$B$3:$B$200,"б",game2!$C$3:$C$200,"+",game2!$D$3:$D$200,"+")</f>
        <v>1</v>
      </c>
      <c r="Z6" s="3" t="s">
        <v>60</v>
      </c>
      <c r="AA6" s="1">
        <f>IFERROR(Y6/Y5,0)</f>
        <v>0.5</v>
      </c>
      <c r="AB6" s="9"/>
    </row>
    <row r="7" spans="1:28" x14ac:dyDescent="0.3">
      <c r="A7" s="1">
        <f>A5/A4</f>
        <v>0.33333333333333331</v>
      </c>
      <c r="B7" s="2" t="s">
        <v>60</v>
      </c>
      <c r="C7" s="1">
        <f>C5/C4</f>
        <v>0</v>
      </c>
      <c r="D7" s="8"/>
      <c r="E7" s="24" t="s">
        <v>61</v>
      </c>
      <c r="F7" s="24"/>
      <c r="G7" s="24" t="s">
        <v>46</v>
      </c>
      <c r="H7" s="9"/>
      <c r="I7" s="3">
        <f>COUNTIFS(game2!$E$3:$E$200,I1,game2!$B$3:$B$200,"фол",game2!$C$3:$C$200,"+")</f>
        <v>0</v>
      </c>
      <c r="J7" s="3" t="s">
        <v>35</v>
      </c>
      <c r="K7" s="1">
        <f>IFERROR(I7/$A$6,0)</f>
        <v>0</v>
      </c>
      <c r="L7" s="10"/>
      <c r="M7" s="3">
        <f>COUNTIFS(game2!$E$3:$E$200,M1,game2!$B$3:$B$200,"фол",game2!$C$3:$C$200,"+")</f>
        <v>0</v>
      </c>
      <c r="N7" s="3" t="s">
        <v>35</v>
      </c>
      <c r="O7" s="1">
        <f>IFERROR(M7/$A$6,0)</f>
        <v>0</v>
      </c>
      <c r="P7" s="10"/>
      <c r="Q7" s="3">
        <f>COUNTIFS(game2!$E$3:$E$200,Q1,game2!$B$3:$B$200,"фол",game2!$C$3:$C$200,"+")</f>
        <v>0</v>
      </c>
      <c r="R7" s="3" t="s">
        <v>35</v>
      </c>
      <c r="S7" s="1">
        <f>IFERROR(Q7/$A$6,0)</f>
        <v>0</v>
      </c>
      <c r="T7" s="10"/>
      <c r="U7" s="3">
        <f>COUNTIFS(game2!$E$3:$E$200,U1,game2!$B$3:$B$200,"фол",game2!$C$3:$C$200,"+")</f>
        <v>0</v>
      </c>
      <c r="V7" s="3" t="s">
        <v>35</v>
      </c>
      <c r="W7" s="1">
        <f>IFERROR(U7/$A$6,0)</f>
        <v>0</v>
      </c>
      <c r="X7" s="9"/>
      <c r="Y7" s="3">
        <f>COUNTIFS(game2!$E$3:$E$200,Y1,game2!$B$3:$B$200,"фол",game2!$C$3:$C$200,"+")</f>
        <v>0</v>
      </c>
      <c r="Z7" s="3" t="s">
        <v>35</v>
      </c>
      <c r="AA7" s="1">
        <f>IFERROR(Y7/$A$6,0)</f>
        <v>0</v>
      </c>
      <c r="AB7" s="9"/>
    </row>
    <row r="8" spans="1:28" x14ac:dyDescent="0.3">
      <c r="A8" s="3">
        <f>I2+I18+M2+M18+Q2+Q18+U2+U18+Y18+Y2+I35+M35+Q35+U35+Y35</f>
        <v>45</v>
      </c>
      <c r="B8" s="2" t="s">
        <v>62</v>
      </c>
      <c r="C8" s="1"/>
      <c r="D8" s="8"/>
      <c r="E8" s="3">
        <f>COUNTIFS(game2!I3:I101,"б",game2!J3:J101,"+",game2!M3:M101,E7)+E10</f>
        <v>3</v>
      </c>
      <c r="F8" s="3" t="s">
        <v>53</v>
      </c>
      <c r="G8" s="25">
        <f>(E8-E9)/E8</f>
        <v>1</v>
      </c>
      <c r="H8" s="9"/>
      <c r="I8" s="12">
        <f>COUNTIF(game2!$F$3:$F$200,I1)</f>
        <v>0</v>
      </c>
      <c r="J8" s="3" t="s">
        <v>63</v>
      </c>
      <c r="K8" s="3"/>
      <c r="L8" s="10"/>
      <c r="M8" s="12">
        <f>COUNTIF(game2!$F$3:$F$200,M1)</f>
        <v>1</v>
      </c>
      <c r="N8" s="3" t="s">
        <v>63</v>
      </c>
      <c r="O8" s="3"/>
      <c r="P8" s="10"/>
      <c r="Q8" s="12">
        <f>COUNTIF(game2!$F$3:$F$200,Q1)</f>
        <v>0</v>
      </c>
      <c r="R8" s="3" t="s">
        <v>63</v>
      </c>
      <c r="S8" s="3"/>
      <c r="T8" s="10"/>
      <c r="U8" s="12">
        <f>COUNTIF(game2!$F$3:$F$200,U1)</f>
        <v>1</v>
      </c>
      <c r="V8" s="3" t="s">
        <v>63</v>
      </c>
      <c r="W8" s="3"/>
      <c r="X8" s="9"/>
      <c r="Y8" s="12">
        <f>COUNTIF(game2!$F$3:$F$200,Y1)</f>
        <v>0</v>
      </c>
      <c r="Z8" s="3" t="s">
        <v>63</v>
      </c>
      <c r="AA8" s="3"/>
      <c r="AB8" s="9"/>
    </row>
    <row r="9" spans="1:28" x14ac:dyDescent="0.3">
      <c r="A9" s="3">
        <f>I3+I19+M3+M19+Q3+Q19+U3+U19+Y19+Y3+I36+M36+Q36+U36+Y36</f>
        <v>33</v>
      </c>
      <c r="B9" s="2" t="s">
        <v>56</v>
      </c>
      <c r="C9" s="1"/>
      <c r="D9" s="8"/>
      <c r="E9" s="3">
        <f>COUNTIFS(game2!I3:I101,"б",game2!J3:J101,"+",game2!K3:K101,"+",game2!M3:M101,E7)+E11</f>
        <v>0</v>
      </c>
      <c r="F9" s="3" t="s">
        <v>55</v>
      </c>
      <c r="G9" s="25"/>
      <c r="H9" s="9"/>
      <c r="I9" s="3">
        <f>COUNTIFS(game2!$E$3:$E$200,I1,game2!$B$3:$B$200,"блок",game2!$C$3:$C$200,"+")</f>
        <v>0</v>
      </c>
      <c r="J9" s="3" t="s">
        <v>64</v>
      </c>
      <c r="K9" s="3"/>
      <c r="L9" s="10"/>
      <c r="M9" s="3">
        <f>COUNTIFS(game2!$E$3:$E$200,M1,game2!$B$3:$B$200,"блок",game2!$C$3:$C$200,"+")</f>
        <v>0</v>
      </c>
      <c r="N9" s="3" t="s">
        <v>64</v>
      </c>
      <c r="O9" s="3"/>
      <c r="P9" s="10"/>
      <c r="Q9" s="3">
        <f>COUNTIFS(game2!$E$3:$E$200,Q1,game2!$B$3:$B$200,"блок",game2!$C$3:$C$200,"+")</f>
        <v>0</v>
      </c>
      <c r="R9" s="3" t="s">
        <v>64</v>
      </c>
      <c r="S9" s="3"/>
      <c r="T9" s="10"/>
      <c r="U9" s="3">
        <f>COUNTIFS(game2!$E$3:$E$200,U1,game2!$B$3:$B$200,"блок",game2!$C$3:$C$200,"+")</f>
        <v>0</v>
      </c>
      <c r="V9" s="3" t="s">
        <v>64</v>
      </c>
      <c r="W9" s="3"/>
      <c r="X9" s="9"/>
      <c r="Y9" s="3">
        <f>COUNTIFS(game2!$E$3:$E$200,Y1,game2!$B$3:$B$200,"блок",game2!$C$3:$C$200,"+")</f>
        <v>0</v>
      </c>
      <c r="Z9" s="3" t="s">
        <v>64</v>
      </c>
      <c r="AA9" s="3"/>
      <c r="AB9" s="9"/>
    </row>
    <row r="10" spans="1:28" x14ac:dyDescent="0.3">
      <c r="A10" s="1">
        <f>A9/A8</f>
        <v>0.73333333333333328</v>
      </c>
      <c r="B10" s="2" t="s">
        <v>5</v>
      </c>
      <c r="C10" s="1"/>
      <c r="D10" s="8"/>
      <c r="E10" s="3">
        <f>COUNTIFS(game2!I3:I101,"бул",game2!J3:J101,"+",game2!M3:M101,E7)</f>
        <v>0</v>
      </c>
      <c r="F10" s="3" t="s">
        <v>58</v>
      </c>
      <c r="G10" s="25" t="str">
        <f>IFERROR((E10-E11)/E10,"нет бросоков")</f>
        <v>нет бросоков</v>
      </c>
      <c r="H10" s="9"/>
      <c r="I10" s="3">
        <f>COUNTIFS(game2!$E$3:$E$200,I1,game2!$B$3:$B$200,"бул",game2!$C$3:$C$200,"+")</f>
        <v>0</v>
      </c>
      <c r="J10" s="3" t="s">
        <v>58</v>
      </c>
      <c r="K10" s="25">
        <f>IFERROR(I11/I10,0)</f>
        <v>0</v>
      </c>
      <c r="L10" s="10"/>
      <c r="M10" s="3">
        <f>COUNTIFS(game2!$E$3:$E$200,M1,game2!$B$3:$B$200,"бул",game2!$C$3:$C$200,"+")</f>
        <v>0</v>
      </c>
      <c r="N10" s="3" t="s">
        <v>58</v>
      </c>
      <c r="O10" s="25">
        <f>IFERROR(M11/M10,0)</f>
        <v>0</v>
      </c>
      <c r="P10" s="10"/>
      <c r="Q10" s="3">
        <f>COUNTIFS(game2!$E$3:$E$200,Q1,game2!$B$3:$B$200,"бул",game2!$C$3:$C$200,"+")</f>
        <v>0</v>
      </c>
      <c r="R10" s="3" t="s">
        <v>58</v>
      </c>
      <c r="S10" s="25">
        <f>IFERROR(Q11/Q10,0)</f>
        <v>0</v>
      </c>
      <c r="T10" s="10"/>
      <c r="U10" s="3">
        <f>COUNTIFS(game2!$E$3:$E$200,U1,game2!$B$3:$B$200,"бул",game2!$C$3:$C$200,"+")</f>
        <v>0</v>
      </c>
      <c r="V10" s="3" t="s">
        <v>58</v>
      </c>
      <c r="W10" s="25">
        <f>IFERROR(U11/U10,0)</f>
        <v>0</v>
      </c>
      <c r="X10" s="9"/>
      <c r="Y10" s="3">
        <f>COUNTIFS(game2!$E$3:$E$200,Y1,game2!$B$3:$B$200,"бул",game2!$C$3:$C$200,"+")</f>
        <v>0</v>
      </c>
      <c r="Z10" s="3" t="s">
        <v>58</v>
      </c>
      <c r="AA10" s="25">
        <f>IFERROR(Y11/Y10,0)</f>
        <v>0</v>
      </c>
      <c r="AB10" s="9"/>
    </row>
    <row r="11" spans="1:28" x14ac:dyDescent="0.3">
      <c r="A11" s="13"/>
      <c r="B11" s="13"/>
      <c r="C11" s="13"/>
      <c r="D11" s="8"/>
      <c r="E11" s="3">
        <f>COUNTIFS(game2!I3:I101,"бул",game2!J3:J101,"+",game2!K3:K101,"+",game2!M3:M101,E7)</f>
        <v>0</v>
      </c>
      <c r="F11" s="3" t="s">
        <v>59</v>
      </c>
      <c r="G11" s="25"/>
      <c r="H11" s="9"/>
      <c r="I11" s="12">
        <f>COUNTIFS(game2!$E$3:$E$200,I1,game2!$B$3:$B$200,"бул",game2!$C$3:$C$200,"+",game2!$D$3:$D$200,"+")</f>
        <v>0</v>
      </c>
      <c r="J11" s="3" t="s">
        <v>60</v>
      </c>
      <c r="K11" s="25"/>
      <c r="L11" s="10"/>
      <c r="M11" s="12">
        <f>COUNTIFS(game2!$E$3:$E$200,M1,game2!$B$3:$B$200,"бул",game2!$C$3:$C$200,"+",game2!$D$3:$D$200,"+")</f>
        <v>0</v>
      </c>
      <c r="N11" s="3" t="s">
        <v>60</v>
      </c>
      <c r="O11" s="25"/>
      <c r="P11" s="10"/>
      <c r="Q11" s="12">
        <f>COUNTIFS(game2!$E$3:$E$200,Q1,game2!$B$3:$B$200,"бул",game2!$C$3:$C$200,"+",game2!$D$3:$D$200,"+")</f>
        <v>0</v>
      </c>
      <c r="R11" s="3" t="s">
        <v>60</v>
      </c>
      <c r="S11" s="25"/>
      <c r="T11" s="10"/>
      <c r="U11" s="12">
        <f>COUNTIFS(game2!$E$3:$E$200,U1,game2!$B$3:$B$200,"бул",game2!$C$3:$C$200,"+",game2!$D$3:$D$200,"+")</f>
        <v>0</v>
      </c>
      <c r="V11" s="3" t="s">
        <v>60</v>
      </c>
      <c r="W11" s="25"/>
      <c r="X11" s="9"/>
      <c r="Y11" s="12">
        <f>COUNTIFS(game2!$E$3:$E$200,Y1,game2!$B$3:$B$200,"бул",game2!$C$3:$C$200,"+",game2!$D$3:$D$200,"+")</f>
        <v>0</v>
      </c>
      <c r="Z11" s="3" t="s">
        <v>60</v>
      </c>
      <c r="AA11" s="25"/>
      <c r="AB11" s="9"/>
    </row>
    <row r="12" spans="1:28" x14ac:dyDescent="0.3">
      <c r="A12" s="3">
        <f>I12+I28+M12+M28+Q12+Q28+U12+U28+Y28+Y12+I45+M45+Q45+U45+Y45</f>
        <v>33</v>
      </c>
      <c r="B12" s="3" t="s">
        <v>88</v>
      </c>
      <c r="C12" s="25">
        <f>A13/A12</f>
        <v>0.54545454545454541</v>
      </c>
      <c r="D12" s="8"/>
      <c r="H12" s="9"/>
      <c r="I12" s="3">
        <f>COUNTIFS(game2!$E$3:$E$200,I1,game2!$B$3:$B$200,"вб")</f>
        <v>6</v>
      </c>
      <c r="J12" s="3" t="s">
        <v>66</v>
      </c>
      <c r="K12" s="25">
        <f>IFERROR(I13/I12,0)</f>
        <v>0.5</v>
      </c>
      <c r="L12" s="10"/>
      <c r="M12" s="3">
        <f>COUNTIFS(game2!$E$3:$E$200,M1,game2!$B$3:$B$200,"вб")</f>
        <v>0</v>
      </c>
      <c r="N12" s="3" t="s">
        <v>66</v>
      </c>
      <c r="O12" s="25">
        <f>IFERROR(M13/M12,0)</f>
        <v>0</v>
      </c>
      <c r="P12" s="10"/>
      <c r="Q12" s="3">
        <f>COUNTIFS(game2!$E$3:$E$200,Q1,game2!$B$3:$B$200,"вб")</f>
        <v>4</v>
      </c>
      <c r="R12" s="3" t="s">
        <v>66</v>
      </c>
      <c r="S12" s="25">
        <f>IFERROR(Q13/Q12,0)</f>
        <v>0.75</v>
      </c>
      <c r="T12" s="10"/>
      <c r="U12" s="3">
        <f>COUNTIFS(game2!$E$3:$E$200,U1,game2!$B$3:$B$200,"вб")</f>
        <v>0</v>
      </c>
      <c r="V12" s="3" t="s">
        <v>66</v>
      </c>
      <c r="W12" s="25">
        <f>IFERROR(U13/U12,0)</f>
        <v>0</v>
      </c>
      <c r="X12" s="9"/>
      <c r="Y12" s="3">
        <f>COUNTIFS(game2!$E$3:$E$200,Y1,game2!$B$3:$B$200,"вб")</f>
        <v>0</v>
      </c>
      <c r="Z12" s="3" t="s">
        <v>66</v>
      </c>
      <c r="AA12" s="25">
        <f>IFERROR(Y13/Y12,0)</f>
        <v>0</v>
      </c>
      <c r="AB12" s="9"/>
    </row>
    <row r="13" spans="1:28" x14ac:dyDescent="0.3">
      <c r="A13" s="3">
        <f>I13+I29+M13+M29+Q13+Q29+U13+U29+Y29+Y13+I46+M46+Q46+U46+Y46</f>
        <v>18</v>
      </c>
      <c r="B13" s="3" t="s">
        <v>67</v>
      </c>
      <c r="C13" s="25"/>
      <c r="D13" s="8"/>
      <c r="H13" s="9"/>
      <c r="I13" s="3">
        <f>COUNTIFS(game2!$E$3:$E$200,I1,game2!$B$3:$B$200,"вб",game2!$C$3:$C$200,"+")</f>
        <v>3</v>
      </c>
      <c r="J13" s="3" t="s">
        <v>68</v>
      </c>
      <c r="K13" s="25"/>
      <c r="L13" s="10"/>
      <c r="M13" s="3">
        <f>COUNTIFS(game2!$E$3:$E$200,M1,game2!$B$3:$B$200,"вб",game2!$C$3:$C$200,"+")</f>
        <v>0</v>
      </c>
      <c r="N13" s="3" t="s">
        <v>68</v>
      </c>
      <c r="O13" s="25"/>
      <c r="P13" s="10"/>
      <c r="Q13" s="3">
        <f>COUNTIFS(game2!$E$3:$E$200,Q1,game2!$B$3:$B$200,"вб",game2!$C$3:$C$200,"+")</f>
        <v>3</v>
      </c>
      <c r="R13" s="3" t="s">
        <v>68</v>
      </c>
      <c r="S13" s="25"/>
      <c r="T13" s="10"/>
      <c r="U13" s="3">
        <f>COUNTIFS(game2!$E$3:$E$200,U1,game2!$B$3:$B$200,"вб",game2!$C$3:$C$200,"+")</f>
        <v>0</v>
      </c>
      <c r="V13" s="3" t="s">
        <v>68</v>
      </c>
      <c r="W13" s="25"/>
      <c r="X13" s="9"/>
      <c r="Y13" s="3">
        <f>COUNTIFS(game2!$E$3:$E$200,Y1,game2!$B$3:$B$200,"вб",game2!$C$3:$C$200,"+")</f>
        <v>0</v>
      </c>
      <c r="Z13" s="3" t="s">
        <v>68</v>
      </c>
      <c r="AA13" s="25"/>
      <c r="AB13" s="9"/>
    </row>
    <row r="14" spans="1:28" x14ac:dyDescent="0.3">
      <c r="A14" s="3"/>
      <c r="B14" s="3"/>
      <c r="C14" s="1"/>
      <c r="D14" s="8"/>
      <c r="H14" s="9"/>
      <c r="I14" s="3">
        <f>COUNTIFS(game2!$E$3:$E$200,I1,game2!$B$3:$B$200,"ош",game2!$C$3:$C$200,"+")</f>
        <v>0</v>
      </c>
      <c r="J14" s="3" t="s">
        <v>69</v>
      </c>
      <c r="K14" s="1"/>
      <c r="L14" s="10"/>
      <c r="M14" s="3">
        <f>COUNTIFS(game2!$E$3:$E$200,M1,game2!$B$3:$B$200,"ош",game2!$C$3:$C$200,"+")</f>
        <v>0</v>
      </c>
      <c r="N14" s="3" t="s">
        <v>69</v>
      </c>
      <c r="O14" s="1"/>
      <c r="P14" s="10"/>
      <c r="Q14" s="3">
        <f>COUNTIFS(game2!$E$3:$E$200,Q1,game2!$B$3:$B$200,"ош",game2!$C$3:$C$200,"+")</f>
        <v>0</v>
      </c>
      <c r="R14" s="3" t="s">
        <v>69</v>
      </c>
      <c r="S14" s="1"/>
      <c r="T14" s="10"/>
      <c r="U14" s="3">
        <f>COUNTIFS(game2!$E$3:$E$200,U1,game2!$B$3:$B$200,"ош",game2!$C$3:$C$200,"+")</f>
        <v>0</v>
      </c>
      <c r="V14" s="3" t="s">
        <v>69</v>
      </c>
      <c r="W14" s="1"/>
      <c r="X14" s="9"/>
      <c r="Y14" s="3">
        <f>COUNTIFS(game2!$E$3:$E$200,Y1,game2!$B$3:$B$200,"ош",game2!$C$3:$C$200,"+")</f>
        <v>0</v>
      </c>
      <c r="Z14" s="3" t="s">
        <v>69</v>
      </c>
      <c r="AA14" s="1"/>
      <c r="AB14" s="9"/>
    </row>
    <row r="15" spans="1:28" x14ac:dyDescent="0.3">
      <c r="A15" s="3">
        <f>I14+I30+M14+M30+Q14+Q30+U14+U30+Y30+Y14+I47+M47+Q47+U47+Y47</f>
        <v>1</v>
      </c>
      <c r="B15" s="3" t="s">
        <v>70</v>
      </c>
      <c r="C15" s="1"/>
      <c r="D15" s="8"/>
      <c r="H15" s="9"/>
      <c r="I15" s="3">
        <f>COUNTIFS(game2!$E$3:$E$200,I1,game2!$B$3:$B$200,"отбор",game2!$C$3:$C$200,"+")</f>
        <v>0</v>
      </c>
      <c r="J15" s="3" t="s">
        <v>71</v>
      </c>
      <c r="K15" s="1"/>
      <c r="L15" s="10"/>
      <c r="M15" s="3">
        <f>COUNTIFS(game2!$E$3:$E$200,M1,game2!$B$3:$B$200,"отбор",game2!$C$3:$C$200,"+")</f>
        <v>0</v>
      </c>
      <c r="N15" s="3" t="s">
        <v>71</v>
      </c>
      <c r="O15" s="1"/>
      <c r="P15" s="10"/>
      <c r="Q15" s="3">
        <f>COUNTIFS(game2!$E$3:$E$200,Q1,game2!$B$3:$B$200,"отбор",game2!$C$3:$C$200,"+")</f>
        <v>0</v>
      </c>
      <c r="R15" s="3" t="s">
        <v>71</v>
      </c>
      <c r="S15" s="1"/>
      <c r="T15" s="10"/>
      <c r="U15" s="3">
        <f>COUNTIFS(game2!$E$3:$E$200,U1,game2!$B$3:$B$200,"отбор",game2!$C$3:$C$200,"+")</f>
        <v>0</v>
      </c>
      <c r="V15" s="3" t="s">
        <v>71</v>
      </c>
      <c r="W15" s="1"/>
      <c r="X15" s="9"/>
      <c r="Y15" s="3">
        <f>COUNTIFS(game2!$E$3:$E$200,Y1,game2!$B$3:$B$200,"отбор",game2!$C$3:$C$200,"+")</f>
        <v>0</v>
      </c>
      <c r="Z15" s="3" t="s">
        <v>71</v>
      </c>
      <c r="AA15" s="1"/>
      <c r="AB15" s="9"/>
    </row>
    <row r="16" spans="1:28" x14ac:dyDescent="0.3">
      <c r="A16" s="3"/>
      <c r="B16" s="3"/>
      <c r="C16" s="1"/>
      <c r="D16" s="8"/>
      <c r="H16" s="9"/>
      <c r="I16" s="3">
        <f ca="1">SUMIF(game2!$O$2:$O$21,I1,game2!$P$2:$P$10)</f>
        <v>4</v>
      </c>
      <c r="J16" s="3" t="s">
        <v>72</v>
      </c>
      <c r="K16" s="1"/>
      <c r="L16" s="10"/>
      <c r="M16" s="3">
        <f ca="1">SUMIF(game2!$O$2:$O$21,M1,game2!$P$2:$P$10)</f>
        <v>4</v>
      </c>
      <c r="N16" s="3" t="s">
        <v>72</v>
      </c>
      <c r="O16" s="1"/>
      <c r="P16" s="10"/>
      <c r="Q16" s="3">
        <f ca="1">SUMIF(game2!$O$2:$O$21,Q1,game2!$P$2:$P$10)</f>
        <v>2</v>
      </c>
      <c r="R16" s="3" t="s">
        <v>72</v>
      </c>
      <c r="S16" s="1"/>
      <c r="T16" s="10"/>
      <c r="U16" s="3">
        <f ca="1">SUMIF(game2!$O$2:$O$21,U1,game2!$P$2:$P$10)</f>
        <v>5</v>
      </c>
      <c r="V16" s="3" t="s">
        <v>72</v>
      </c>
      <c r="W16" s="1"/>
      <c r="X16" s="9"/>
      <c r="Y16" s="3">
        <f ca="1">SUMIF(game2!$O$2:$O$21,Y1,game2!$P$2:$P$10)</f>
        <v>3</v>
      </c>
      <c r="Z16" s="3" t="s">
        <v>72</v>
      </c>
      <c r="AA16" s="1"/>
      <c r="AB16" s="9"/>
    </row>
    <row r="17" spans="1:28" x14ac:dyDescent="0.3">
      <c r="A17" s="3">
        <f>I15+I31+M15+M31+Q15+Q31+U15+U31+Y31+Y15+I48+M48+Q48+U48+Y48</f>
        <v>0</v>
      </c>
      <c r="B17" s="3" t="s">
        <v>73</v>
      </c>
      <c r="C17" s="3"/>
      <c r="D17" s="8"/>
      <c r="H17" s="9"/>
      <c r="I17" s="24" t="s">
        <v>74</v>
      </c>
      <c r="J17" s="24"/>
      <c r="K17" s="24" t="s">
        <v>46</v>
      </c>
      <c r="L17" s="10"/>
      <c r="M17" s="24" t="s">
        <v>75</v>
      </c>
      <c r="N17" s="24"/>
      <c r="O17" s="24" t="s">
        <v>46</v>
      </c>
      <c r="P17" s="10"/>
      <c r="Q17" s="24" t="s">
        <v>76</v>
      </c>
      <c r="R17" s="24"/>
      <c r="S17" s="24" t="s">
        <v>46</v>
      </c>
      <c r="T17" s="10"/>
      <c r="U17" s="24" t="s">
        <v>77</v>
      </c>
      <c r="V17" s="24"/>
      <c r="W17" s="24" t="s">
        <v>46</v>
      </c>
      <c r="X17" s="9"/>
      <c r="Y17" s="24" t="s">
        <v>78</v>
      </c>
      <c r="Z17" s="24"/>
      <c r="AA17" s="24" t="s">
        <v>46</v>
      </c>
      <c r="AB17" s="9"/>
    </row>
    <row r="18" spans="1:28" x14ac:dyDescent="0.3">
      <c r="A18" s="3">
        <f>I9+I25+M9+M25+Q9+Q25+U9+U25+Y25+Y9+I42+M42+Q42+U42+Y42</f>
        <v>4</v>
      </c>
      <c r="B18" s="3" t="s">
        <v>79</v>
      </c>
      <c r="C18" s="3"/>
      <c r="D18" s="8"/>
      <c r="H18" s="9"/>
      <c r="I18" s="3">
        <f>COUNTIFS(game2!$E$3:$E$200,I17,game2!$B$3:$B$200,"п")</f>
        <v>6</v>
      </c>
      <c r="J18" s="3" t="s">
        <v>54</v>
      </c>
      <c r="K18" s="25">
        <f>IFERROR(I19/I18,0)</f>
        <v>0.83333333333333337</v>
      </c>
      <c r="L18" s="10"/>
      <c r="M18" s="3">
        <f>COUNTIFS(game2!$E$3:$E$200,M17,game2!$B$3:$B$200,"п")</f>
        <v>3</v>
      </c>
      <c r="N18" s="3" t="s">
        <v>54</v>
      </c>
      <c r="O18" s="25">
        <f>IFERROR(M19/M18,0)</f>
        <v>0.33333333333333331</v>
      </c>
      <c r="P18" s="10"/>
      <c r="Q18" s="3">
        <f>COUNTIFS(game2!$E$3:$E$200,Q17,game2!$B$3:$B$200,"п")</f>
        <v>2</v>
      </c>
      <c r="R18" s="3" t="s">
        <v>54</v>
      </c>
      <c r="S18" s="25">
        <f>IFERROR(Q19/Q18,0)</f>
        <v>0</v>
      </c>
      <c r="T18" s="10"/>
      <c r="U18" s="3">
        <f>COUNTIFS(game2!$E$3:$E$200,U17,game2!$B$3:$B$200,"п")</f>
        <v>3</v>
      </c>
      <c r="V18" s="3" t="s">
        <v>54</v>
      </c>
      <c r="W18" s="25">
        <f>IFERROR(U19/U18,0)</f>
        <v>1</v>
      </c>
      <c r="X18" s="9"/>
      <c r="Y18" s="3">
        <f>COUNTIFS(game2!$E$3:$E$200,Y17,game2!$B$3:$B$200,"п")</f>
        <v>4</v>
      </c>
      <c r="Z18" s="3" t="s">
        <v>54</v>
      </c>
      <c r="AA18" s="25">
        <f>IFERROR(Y19/Y18,0)</f>
        <v>1</v>
      </c>
      <c r="AB18" s="9"/>
    </row>
    <row r="19" spans="1:28" x14ac:dyDescent="0.3">
      <c r="A19" s="14"/>
      <c r="B19" s="14"/>
      <c r="C19" s="14"/>
      <c r="D19" s="8"/>
      <c r="H19" s="9"/>
      <c r="I19" s="3">
        <f>COUNTIFS(game2!$E$3:$E$200,I17,game2!$B$3:$B$200,"п",game2!$C$3:$C$200,"+")</f>
        <v>5</v>
      </c>
      <c r="J19" s="3" t="s">
        <v>56</v>
      </c>
      <c r="K19" s="25"/>
      <c r="L19" s="10"/>
      <c r="M19" s="3">
        <f>COUNTIFS(game2!$E$3:$E$200,M17,game2!$B$3:$B$200,"п",game2!$C$3:$C$200,"+")</f>
        <v>1</v>
      </c>
      <c r="N19" s="3" t="s">
        <v>56</v>
      </c>
      <c r="O19" s="25"/>
      <c r="P19" s="10"/>
      <c r="Q19" s="3">
        <f>COUNTIFS(game2!$E$3:$E$200,Q17,game2!$B$3:$B$200,"п",game2!$C$3:$C$200,"+")</f>
        <v>0</v>
      </c>
      <c r="R19" s="3" t="s">
        <v>56</v>
      </c>
      <c r="S19" s="25"/>
      <c r="T19" s="10"/>
      <c r="U19" s="3">
        <f>COUNTIFS(game2!$E$3:$E$200,U17,game2!$B$3:$B$200,"п",game2!$C$3:$C$200,"+")</f>
        <v>3</v>
      </c>
      <c r="V19" s="3" t="s">
        <v>56</v>
      </c>
      <c r="W19" s="25"/>
      <c r="X19" s="9"/>
      <c r="Y19" s="3">
        <f>COUNTIFS(game2!$E$3:$E$200,Y17,game2!$B$3:$B$200,"п",game2!$C$3:$C$200,"+")</f>
        <v>4</v>
      </c>
      <c r="Z19" s="3" t="s">
        <v>56</v>
      </c>
      <c r="AA19" s="25"/>
      <c r="AB19" s="9"/>
    </row>
    <row r="20" spans="1:28" x14ac:dyDescent="0.3">
      <c r="A20" s="14"/>
      <c r="B20" s="14"/>
      <c r="C20" s="14"/>
      <c r="D20" s="8"/>
      <c r="E20" s="24" t="s">
        <v>36</v>
      </c>
      <c r="F20" s="24"/>
      <c r="G20" s="24" t="s">
        <v>46</v>
      </c>
      <c r="H20" s="9"/>
      <c r="I20" s="3">
        <f>COUNTIFS(game2!$E$3:$E$200,I17,game2!$B$3:$B$200,"б")</f>
        <v>2</v>
      </c>
      <c r="J20" s="3" t="s">
        <v>53</v>
      </c>
      <c r="K20" s="25">
        <f>IFERROR(I21/I20,0)</f>
        <v>0.5</v>
      </c>
      <c r="L20" s="10"/>
      <c r="M20" s="3">
        <f>COUNTIFS(game2!$E$3:$E$200,M17,game2!$B$3:$B$200,"б")</f>
        <v>3</v>
      </c>
      <c r="N20" s="3" t="s">
        <v>53</v>
      </c>
      <c r="O20" s="25">
        <f>IFERROR(M21/M20,0)</f>
        <v>1</v>
      </c>
      <c r="P20" s="10"/>
      <c r="Q20" s="3">
        <f>COUNTIFS(game2!$E$3:$E$200,Q17,game2!$B$3:$B$200,"б")</f>
        <v>4</v>
      </c>
      <c r="R20" s="3" t="s">
        <v>53</v>
      </c>
      <c r="S20" s="25">
        <f>IFERROR(Q21/Q20,0)</f>
        <v>0.75</v>
      </c>
      <c r="T20" s="10"/>
      <c r="U20" s="3">
        <f>COUNTIFS(game2!$E$3:$E$200,U17,game2!$B$3:$B$200,"б")</f>
        <v>0</v>
      </c>
      <c r="V20" s="3" t="s">
        <v>53</v>
      </c>
      <c r="W20" s="25">
        <f>IFERROR(U21/U20,0)</f>
        <v>0</v>
      </c>
      <c r="X20" s="9"/>
      <c r="Y20" s="3">
        <f>COUNTIFS(game2!$E$3:$E$200,Y17,game2!$B$3:$B$200,"б")</f>
        <v>4</v>
      </c>
      <c r="Z20" s="3" t="s">
        <v>53</v>
      </c>
      <c r="AA20" s="25">
        <f>IFERROR(Y21/Y20,0)</f>
        <v>0.75</v>
      </c>
      <c r="AB20" s="9"/>
    </row>
    <row r="21" spans="1:28" x14ac:dyDescent="0.3">
      <c r="A21" s="2" t="s">
        <v>80</v>
      </c>
      <c r="B21" s="3" t="s">
        <v>81</v>
      </c>
      <c r="C21" s="3" t="s">
        <v>72</v>
      </c>
      <c r="D21" s="8"/>
      <c r="E21" s="3">
        <f>COUNTIFS(game2!$B$3:$B$201,"б",game2!$C$3:$C$201,"+",game2!$G$3:$G$201,E20)+E23</f>
        <v>14</v>
      </c>
      <c r="F21" s="3" t="s">
        <v>53</v>
      </c>
      <c r="G21" s="25">
        <f>(E21-E22)/E21</f>
        <v>0.6428571428571429</v>
      </c>
      <c r="H21" s="9"/>
      <c r="I21" s="3">
        <f>COUNTIFS(game2!$E$3:$E$200,I17,game2!$B$3:$B$200,"б",game2!$C$3:$C$200,"+")</f>
        <v>1</v>
      </c>
      <c r="J21" s="3" t="s">
        <v>57</v>
      </c>
      <c r="K21" s="25"/>
      <c r="L21" s="10"/>
      <c r="M21" s="3">
        <f>COUNTIFS(game2!$E$3:$E$200,M17,game2!$B$3:$B$200,"б",game2!$C$3:$C$200,"+")</f>
        <v>3</v>
      </c>
      <c r="N21" s="3" t="s">
        <v>57</v>
      </c>
      <c r="O21" s="25"/>
      <c r="P21" s="10"/>
      <c r="Q21" s="3">
        <f>COUNTIFS(game2!$E$3:$E$200,Q17,game2!$B$3:$B$200,"б",game2!$C$3:$C$200,"+")</f>
        <v>3</v>
      </c>
      <c r="R21" s="3" t="s">
        <v>57</v>
      </c>
      <c r="S21" s="25"/>
      <c r="T21" s="10"/>
      <c r="U21" s="3">
        <f>COUNTIFS(game2!$E$3:$E$200,U17,game2!$B$3:$B$200,"б",game2!$C$3:$C$200,"+")</f>
        <v>0</v>
      </c>
      <c r="V21" s="3" t="s">
        <v>57</v>
      </c>
      <c r="W21" s="25"/>
      <c r="X21" s="9"/>
      <c r="Y21" s="3">
        <f>COUNTIFS(game2!$E$3:$E$200,Y17,game2!$B$3:$B$200,"б",game2!$C$3:$C$200,"+")</f>
        <v>3</v>
      </c>
      <c r="Z21" s="3" t="s">
        <v>57</v>
      </c>
      <c r="AA21" s="25"/>
      <c r="AB21" s="9"/>
    </row>
    <row r="22" spans="1:28" x14ac:dyDescent="0.3">
      <c r="A22" s="15" t="s">
        <v>47</v>
      </c>
      <c r="B22" s="3" t="s">
        <v>108</v>
      </c>
      <c r="C22" s="3">
        <f ca="1">I16</f>
        <v>4</v>
      </c>
      <c r="D22" s="8"/>
      <c r="E22" s="3">
        <f>COUNTIFS(game2!$B$3:$B$201,"б",game2!$C$3:$C$201,"+",game2!$D$3:D201,"+",game2!$G$3:$G$201,E20)+E24</f>
        <v>5</v>
      </c>
      <c r="F22" s="3" t="s">
        <v>55</v>
      </c>
      <c r="G22" s="25"/>
      <c r="H22" s="9"/>
      <c r="I22" s="12">
        <f>COUNTIFS(game2!$E$3:$E$200,I17,game2!$B$3:$B$200,"б",game2!$C$3:$C$200,"+",game2!$D$3:$D$200,"+")</f>
        <v>0</v>
      </c>
      <c r="J22" s="3" t="s">
        <v>60</v>
      </c>
      <c r="K22" s="1">
        <f>IFERROR(I22/I21,0)</f>
        <v>0</v>
      </c>
      <c r="L22" s="10"/>
      <c r="M22" s="12">
        <f>COUNTIFS(game2!$E$3:$E$200,M17,game2!$B$3:$B$200,"б",game2!$C$3:$C$200,"+",game2!$D$3:$D$200,"+")</f>
        <v>1</v>
      </c>
      <c r="N22" s="3" t="s">
        <v>60</v>
      </c>
      <c r="O22" s="1">
        <f>IFERROR(M22/M21,0)</f>
        <v>0.33333333333333331</v>
      </c>
      <c r="P22" s="10"/>
      <c r="Q22" s="12">
        <f>COUNTIFS(game2!$E$3:$E$200,Q17,game2!$B$3:$B$200,"б",game2!$C$3:$C$200,"+",game2!$D$3:$D$200,"+")</f>
        <v>1</v>
      </c>
      <c r="R22" s="3" t="s">
        <v>60</v>
      </c>
      <c r="S22" s="1">
        <f>IFERROR(Q22/Q21,0)</f>
        <v>0.33333333333333331</v>
      </c>
      <c r="T22" s="10"/>
      <c r="U22" s="12">
        <f>COUNTIFS(game2!$E$3:$E$200,U17,game2!$B$3:$B$200,"б",game2!$C$3:$C$200,"+",game2!$D$3:$D$200,"+")</f>
        <v>0</v>
      </c>
      <c r="V22" s="3" t="s">
        <v>60</v>
      </c>
      <c r="W22" s="1">
        <f>IFERROR(U22/U21,0)</f>
        <v>0</v>
      </c>
      <c r="X22" s="9"/>
      <c r="Y22" s="12">
        <f>COUNTIFS(game2!$E$3:$E$200,Y17,game2!$B$3:$B$200,"б",game2!$C$3:$C$200,"+",game2!$D$3:$D$200,"+")</f>
        <v>1</v>
      </c>
      <c r="Z22" s="3" t="s">
        <v>60</v>
      </c>
      <c r="AA22" s="1">
        <f>IFERROR(Y22/Y21,0)</f>
        <v>0.33333333333333331</v>
      </c>
      <c r="AB22" s="9"/>
    </row>
    <row r="23" spans="1:28" x14ac:dyDescent="0.3">
      <c r="A23" s="15" t="s">
        <v>48</v>
      </c>
      <c r="B23" s="3" t="s">
        <v>110</v>
      </c>
      <c r="C23" s="3">
        <f ca="1">M16</f>
        <v>4</v>
      </c>
      <c r="D23" s="8"/>
      <c r="E23" s="3">
        <f>COUNTIFS(game2!$B$3:$B$201,"бул",game2!$C$3:$C$201,"+",game2!$G$3:$G$201,E20)</f>
        <v>0</v>
      </c>
      <c r="F23" s="3" t="s">
        <v>58</v>
      </c>
      <c r="G23" s="25" t="str">
        <f>IFERROR((E23-E24)/E23,"нет бросоков")</f>
        <v>нет бросоков</v>
      </c>
      <c r="H23" s="9"/>
      <c r="I23" s="3">
        <f>COUNTIFS(game2!$E$3:$E$200,I17,game2!$B$3:$B$200,"фол",game2!$C$3:$C$200,"+")</f>
        <v>0</v>
      </c>
      <c r="J23" s="3" t="s">
        <v>35</v>
      </c>
      <c r="K23" s="1">
        <f>IFERROR(I23/$A$6,0)</f>
        <v>0</v>
      </c>
      <c r="L23" s="10"/>
      <c r="M23" s="3">
        <f>COUNTIFS(game2!$E$3:$E$200,M17,game2!$B$3:$B$200,"фол",game2!$C$3:$C$200,"+")</f>
        <v>0</v>
      </c>
      <c r="N23" s="3" t="s">
        <v>35</v>
      </c>
      <c r="O23" s="1">
        <f>IFERROR(M23/$A$6,0)</f>
        <v>0</v>
      </c>
      <c r="P23" s="10"/>
      <c r="Q23" s="3">
        <f>COUNTIFS(game2!$E$3:$E$200,Q17,game2!$B$3:$B$200,"фол",game2!$C$3:$C$200,"+")</f>
        <v>1</v>
      </c>
      <c r="R23" s="3" t="s">
        <v>35</v>
      </c>
      <c r="S23" s="1">
        <f>IFERROR(Q23/$A$6,0)</f>
        <v>0.25</v>
      </c>
      <c r="T23" s="10"/>
      <c r="U23" s="3">
        <f>COUNTIFS(game2!$E$3:$E$200,U17,game2!$B$3:$B$200,"фол",game2!$C$3:$C$200,"+")</f>
        <v>0</v>
      </c>
      <c r="V23" s="3" t="s">
        <v>35</v>
      </c>
      <c r="W23" s="1">
        <f>IFERROR(U23/$A$6,0)</f>
        <v>0</v>
      </c>
      <c r="X23" s="9"/>
      <c r="Y23" s="3">
        <f>COUNTIFS(game2!$E$3:$E$200,Y17,game2!$B$3:$B$200,"фол",game2!$C$3:$C$200,"+")</f>
        <v>1</v>
      </c>
      <c r="Z23" s="3" t="s">
        <v>35</v>
      </c>
      <c r="AA23" s="1">
        <f>IFERROR(Y23/$A$6,0)</f>
        <v>0.25</v>
      </c>
      <c r="AB23" s="9"/>
    </row>
    <row r="24" spans="1:28" x14ac:dyDescent="0.3">
      <c r="A24" s="15" t="s">
        <v>49</v>
      </c>
      <c r="B24" s="3" t="s">
        <v>107</v>
      </c>
      <c r="C24" s="3">
        <f ca="1">Q16</f>
        <v>2</v>
      </c>
      <c r="D24" s="8"/>
      <c r="E24" s="3">
        <f>COUNTIFS(game2!$B$3:$B$201,"бул",game2!$C$3:$C$201,"+",game2!$D$3:$D$201,"+",game2!$G$3:$G$201,E20)</f>
        <v>0</v>
      </c>
      <c r="F24" s="3" t="s">
        <v>59</v>
      </c>
      <c r="G24" s="25"/>
      <c r="H24" s="9"/>
      <c r="I24" s="12">
        <f>COUNTIF(game2!$F$3:$F$200,I17)</f>
        <v>0</v>
      </c>
      <c r="J24" s="3" t="s">
        <v>63</v>
      </c>
      <c r="K24" s="3"/>
      <c r="L24" s="10"/>
      <c r="M24" s="12">
        <f>COUNTIF(game2!$F$3:$F$200,M17)</f>
        <v>0</v>
      </c>
      <c r="N24" s="3" t="s">
        <v>63</v>
      </c>
      <c r="O24" s="3"/>
      <c r="P24" s="10"/>
      <c r="Q24" s="12">
        <f>COUNTIF(game2!$F$3:$F$200,Q17)</f>
        <v>0</v>
      </c>
      <c r="R24" s="3" t="s">
        <v>63</v>
      </c>
      <c r="S24" s="3"/>
      <c r="T24" s="10"/>
      <c r="U24" s="12">
        <f>COUNTIF(game2!$F$3:$F$200,U17)</f>
        <v>0</v>
      </c>
      <c r="V24" s="3" t="s">
        <v>63</v>
      </c>
      <c r="W24" s="3"/>
      <c r="X24" s="9"/>
      <c r="Y24" s="12">
        <f>COUNTIF(game2!$F$3:$F$200,Y17)</f>
        <v>0</v>
      </c>
      <c r="Z24" s="3" t="s">
        <v>63</v>
      </c>
      <c r="AA24" s="3"/>
      <c r="AB24" s="9"/>
    </row>
    <row r="25" spans="1:28" x14ac:dyDescent="0.3">
      <c r="A25" s="15" t="s">
        <v>50</v>
      </c>
      <c r="B25" s="3" t="s">
        <v>109</v>
      </c>
      <c r="C25" s="3">
        <f ca="1">U16</f>
        <v>5</v>
      </c>
      <c r="D25" s="8"/>
      <c r="H25" s="9"/>
      <c r="I25" s="3">
        <f>COUNTIFS(game2!$E$3:$E$200,I17,game2!$B$3:$B$200,"блок",game2!$C$3:$C$200,"+")</f>
        <v>0</v>
      </c>
      <c r="J25" s="3" t="s">
        <v>64</v>
      </c>
      <c r="K25" s="3"/>
      <c r="L25" s="10"/>
      <c r="M25" s="3">
        <f>COUNTIFS(game2!$E$3:$E$200,M17,game2!$B$3:$B$200,"блок",game2!$C$3:$C$200,"+")</f>
        <v>0</v>
      </c>
      <c r="N25" s="3" t="s">
        <v>64</v>
      </c>
      <c r="O25" s="3"/>
      <c r="P25" s="10"/>
      <c r="Q25" s="3">
        <f>COUNTIFS(game2!$E$3:$E$200,Q17,game2!$B$3:$B$200,"блок",game2!$C$3:$C$200,"+")</f>
        <v>0</v>
      </c>
      <c r="R25" s="3" t="s">
        <v>64</v>
      </c>
      <c r="S25" s="3"/>
      <c r="T25" s="10"/>
      <c r="U25" s="3">
        <f>COUNTIFS(game2!$E$3:$E$200,U17,game2!$B$3:$B$200,"блок",game2!$C$3:$C$200,"+")</f>
        <v>0</v>
      </c>
      <c r="V25" s="3" t="s">
        <v>64</v>
      </c>
      <c r="W25" s="3"/>
      <c r="X25" s="9"/>
      <c r="Y25" s="3">
        <f>COUNTIFS(game2!$E$3:$E$200,Y17,game2!$B$3:$B$200,"блок",game2!$C$3:$C$200,"+")</f>
        <v>0</v>
      </c>
      <c r="Z25" s="3" t="s">
        <v>64</v>
      </c>
      <c r="AA25" s="3"/>
      <c r="AB25" s="9"/>
    </row>
    <row r="26" spans="1:28" x14ac:dyDescent="0.3">
      <c r="A26" s="15" t="s">
        <v>51</v>
      </c>
      <c r="B26" s="3" t="s">
        <v>106</v>
      </c>
      <c r="C26" s="3">
        <f ca="1">Y16</f>
        <v>3</v>
      </c>
      <c r="D26" s="8"/>
      <c r="E26" s="24" t="s">
        <v>37</v>
      </c>
      <c r="F26" s="24"/>
      <c r="G26" s="24" t="s">
        <v>46</v>
      </c>
      <c r="H26" s="9"/>
      <c r="I26" s="3">
        <f>COUNTIFS(game2!$E$3:$E$200,I17,game2!$B$3:$B$200,"бул",game2!$C$3:$C$200,"+")</f>
        <v>0</v>
      </c>
      <c r="J26" s="3" t="s">
        <v>58</v>
      </c>
      <c r="K26" s="25">
        <f>IFERROR(I27/I26,0)</f>
        <v>0</v>
      </c>
      <c r="L26" s="10"/>
      <c r="M26" s="3">
        <f>COUNTIFS(game2!$E$3:$E$200,M17,game2!$B$3:$B$200,"бул",game2!$C$3:$C$200,"+")</f>
        <v>0</v>
      </c>
      <c r="N26" s="3" t="s">
        <v>58</v>
      </c>
      <c r="O26" s="25">
        <f>IFERROR(M27/M26,0)</f>
        <v>0</v>
      </c>
      <c r="P26" s="10"/>
      <c r="Q26" s="3">
        <f>COUNTIFS(game2!$E$3:$E$200,Q17,game2!$B$3:$B$200,"бул",game2!$C$3:$C$200,"+")</f>
        <v>0</v>
      </c>
      <c r="R26" s="3" t="s">
        <v>58</v>
      </c>
      <c r="S26" s="25">
        <f>IFERROR(Q27/Q26,0)</f>
        <v>0</v>
      </c>
      <c r="T26" s="10"/>
      <c r="U26" s="3">
        <f>COUNTIFS(game2!$E$3:$E$200,U17,game2!$B$3:$B$200,"бул",game2!$C$3:$C$200,"+")</f>
        <v>0</v>
      </c>
      <c r="V26" s="3" t="s">
        <v>58</v>
      </c>
      <c r="W26" s="25">
        <f>IFERROR(U27/U26,0)</f>
        <v>0</v>
      </c>
      <c r="X26" s="9"/>
      <c r="Y26" s="3">
        <f>COUNTIFS(game2!$E$3:$E$200,Y17,game2!$B$3:$B$200,"бул",game2!$C$3:$C$200,"+")</f>
        <v>0</v>
      </c>
      <c r="Z26" s="3" t="s">
        <v>58</v>
      </c>
      <c r="AA26" s="25">
        <f>IFERROR(Y27/Y26,0)</f>
        <v>0</v>
      </c>
      <c r="AB26" s="9"/>
    </row>
    <row r="27" spans="1:28" x14ac:dyDescent="0.3">
      <c r="A27" s="15" t="s">
        <v>74</v>
      </c>
      <c r="B27" s="3" t="s">
        <v>107</v>
      </c>
      <c r="C27" s="3">
        <f ca="1">I32</f>
        <v>3</v>
      </c>
      <c r="D27" s="8"/>
      <c r="E27" s="3">
        <f>COUNTIFS(game2!$B$3:$B$201,"б",game2!$C$3:$C$201,"+",game2!$G$3:$G$201,E26)+E29</f>
        <v>10</v>
      </c>
      <c r="F27" s="3" t="s">
        <v>53</v>
      </c>
      <c r="G27" s="25">
        <f>(E27-E28)/E27</f>
        <v>0.7</v>
      </c>
      <c r="H27" s="9"/>
      <c r="I27" s="12">
        <f>COUNTIFS(game2!$E$3:$E$200,I17,game2!$B$3:$B$200,"бул",game2!$C$3:$C$200,"+",game2!$D$3:$D$200,"+")</f>
        <v>0</v>
      </c>
      <c r="J27" s="3" t="s">
        <v>60</v>
      </c>
      <c r="K27" s="25"/>
      <c r="L27" s="10"/>
      <c r="M27" s="12">
        <f>COUNTIFS(game2!$E$3:$E$200,M17,game2!$B$3:$B$200,"бул",game2!$C$3:$C$200,"+",game2!$D$3:$D$200,"+")</f>
        <v>0</v>
      </c>
      <c r="N27" s="3" t="s">
        <v>60</v>
      </c>
      <c r="O27" s="25"/>
      <c r="P27" s="10"/>
      <c r="Q27" s="12">
        <f>COUNTIFS(game2!$E$3:$E$200,Q17,game2!$B$3:$B$200,"бул",game2!$C$3:$C$200,"+",game2!$D$3:$D$200,"+")</f>
        <v>0</v>
      </c>
      <c r="R27" s="3" t="s">
        <v>60</v>
      </c>
      <c r="S27" s="25"/>
      <c r="T27" s="10"/>
      <c r="U27" s="12">
        <f>COUNTIFS(game2!$E$3:$E$200,U17,game2!$B$3:$B$200,"бул",game2!$C$3:$C$200,"+",game2!$D$3:$D$200,"+")</f>
        <v>0</v>
      </c>
      <c r="V27" s="3" t="s">
        <v>60</v>
      </c>
      <c r="W27" s="25"/>
      <c r="X27" s="9"/>
      <c r="Y27" s="12">
        <f>COUNTIFS(game2!$E$3:$E$200,Y17,game2!$B$3:$B$200,"бул",game2!$C$3:$C$200,"+",game2!$D$3:$D$200,"+")</f>
        <v>0</v>
      </c>
      <c r="Z27" s="3" t="s">
        <v>60</v>
      </c>
      <c r="AA27" s="25"/>
      <c r="AB27" s="9"/>
    </row>
    <row r="28" spans="1:28" x14ac:dyDescent="0.3">
      <c r="A28" s="15" t="s">
        <v>75</v>
      </c>
      <c r="B28" s="3" t="s">
        <v>106</v>
      </c>
      <c r="C28" s="3">
        <f ca="1">M32</f>
        <v>3</v>
      </c>
      <c r="D28" s="8"/>
      <c r="E28" s="3">
        <f>COUNTIFS(game2!$B$3:$B$201,"б",game2!$C$3:$C$201,"+",game2!$D$3:D201,"+",game2!$G$3:$G$201,E26)+E30</f>
        <v>3</v>
      </c>
      <c r="F28" s="3" t="s">
        <v>55</v>
      </c>
      <c r="G28" s="25"/>
      <c r="H28" s="9"/>
      <c r="I28" s="3">
        <f>COUNTIFS(game2!$E$3:$E$200,I17,game2!$B$3:$B$200,"вб")</f>
        <v>12</v>
      </c>
      <c r="J28" s="3" t="s">
        <v>66</v>
      </c>
      <c r="K28" s="25">
        <f>IFERROR(I29/I28,0)</f>
        <v>0.58333333333333337</v>
      </c>
      <c r="L28" s="10"/>
      <c r="M28" s="3">
        <f>COUNTIFS(game2!$E$3:$E$200,M17,game2!$B$3:$B$200,"вб")</f>
        <v>0</v>
      </c>
      <c r="N28" s="3" t="s">
        <v>66</v>
      </c>
      <c r="O28" s="25">
        <f>IFERROR(M29/M28,0)</f>
        <v>0</v>
      </c>
      <c r="P28" s="10"/>
      <c r="Q28" s="3">
        <f>COUNTIFS(game2!$E$3:$E$200,Q17,game2!$B$3:$B$200,"вб")</f>
        <v>0</v>
      </c>
      <c r="R28" s="3" t="s">
        <v>66</v>
      </c>
      <c r="S28" s="25">
        <f>IFERROR(Q29/Q28,0)</f>
        <v>0</v>
      </c>
      <c r="T28" s="10"/>
      <c r="U28" s="3">
        <f>COUNTIFS(game2!$E$3:$E$200,U17,game2!$B$3:$B$200,"вб")</f>
        <v>0</v>
      </c>
      <c r="V28" s="3" t="s">
        <v>66</v>
      </c>
      <c r="W28" s="25">
        <f>IFERROR(U29/U28,0)</f>
        <v>0</v>
      </c>
      <c r="X28" s="9"/>
      <c r="Y28" s="3">
        <f>COUNTIFS(game2!$E$3:$E$200,Y17,game2!$B$3:$B$200,"вб")</f>
        <v>0</v>
      </c>
      <c r="Z28" s="3" t="s">
        <v>66</v>
      </c>
      <c r="AA28" s="25">
        <f>IFERROR(Y29/Y28,0)</f>
        <v>0</v>
      </c>
      <c r="AB28" s="9"/>
    </row>
    <row r="29" spans="1:28" x14ac:dyDescent="0.3">
      <c r="A29" s="15" t="s">
        <v>76</v>
      </c>
      <c r="B29" s="3" t="s">
        <v>106</v>
      </c>
      <c r="C29" s="3">
        <f ca="1">Q32</f>
        <v>3</v>
      </c>
      <c r="D29" s="8"/>
      <c r="E29" s="3">
        <f>COUNTIFS(game2!$B$3:$B$201,"бул",game2!$C$3:$C$201,"+",game2!$G$3:$G$201,E26)</f>
        <v>0</v>
      </c>
      <c r="F29" s="3" t="s">
        <v>58</v>
      </c>
      <c r="G29" s="25" t="str">
        <f>IFERROR((E29-E30)/E29,"нет бросоков")</f>
        <v>нет бросоков</v>
      </c>
      <c r="H29" s="9"/>
      <c r="I29" s="3">
        <f>COUNTIFS(game2!$E$3:$E$200,I17,game2!$B$3:$B$200,"вб",game2!$C$3:$C$200,"+")</f>
        <v>7</v>
      </c>
      <c r="J29" s="3" t="s">
        <v>68</v>
      </c>
      <c r="K29" s="25"/>
      <c r="L29" s="10"/>
      <c r="M29" s="3">
        <f>COUNTIFS(game2!$E$3:$E$200,M17,game2!$B$3:$B$200,"вб",game2!$C$3:$C$200,"+")</f>
        <v>0</v>
      </c>
      <c r="N29" s="3" t="s">
        <v>68</v>
      </c>
      <c r="O29" s="25"/>
      <c r="P29" s="10"/>
      <c r="Q29" s="3">
        <f>COUNTIFS(game2!$E$3:$E$200,Q17,game2!$B$3:$B$200,"вб",game2!$C$3:$C$200,"+")</f>
        <v>0</v>
      </c>
      <c r="R29" s="3" t="s">
        <v>68</v>
      </c>
      <c r="S29" s="25"/>
      <c r="T29" s="10"/>
      <c r="U29" s="3">
        <f>COUNTIFS(game2!$E$3:$E$200,U17,game2!$B$3:$B$200,"вб",game2!$C$3:$C$200,"+")</f>
        <v>0</v>
      </c>
      <c r="V29" s="3" t="s">
        <v>68</v>
      </c>
      <c r="W29" s="25"/>
      <c r="X29" s="9"/>
      <c r="Y29" s="3">
        <f>COUNTIFS(game2!$E$3:$E$200,Y17,game2!$B$3:$B$200,"вб",game2!$C$3:$C$200,"+")</f>
        <v>0</v>
      </c>
      <c r="Z29" s="3" t="s">
        <v>68</v>
      </c>
      <c r="AA29" s="25"/>
      <c r="AB29" s="9"/>
    </row>
    <row r="30" spans="1:28" x14ac:dyDescent="0.3">
      <c r="A30" s="15" t="s">
        <v>77</v>
      </c>
      <c r="B30" s="3" t="s">
        <v>107</v>
      </c>
      <c r="C30" s="3">
        <f ca="1">U32</f>
        <v>3</v>
      </c>
      <c r="D30" s="8"/>
      <c r="E30" s="3">
        <f>COUNTIFS(game2!$B$3:$B$201,"бул",game2!$C$3:$C$201,"+",game2!$D$3:$D$201,"+",game2!$G$3:$G$201,E26)</f>
        <v>0</v>
      </c>
      <c r="F30" s="3" t="s">
        <v>59</v>
      </c>
      <c r="G30" s="25"/>
      <c r="H30" s="9"/>
      <c r="I30" s="3">
        <f>COUNTIFS(game2!$E$3:$E$200,I17,game2!$B$3:$B$200,"ош",game2!$C$3:$C$200,"+")</f>
        <v>0</v>
      </c>
      <c r="J30" s="3" t="s">
        <v>69</v>
      </c>
      <c r="K30" s="1"/>
      <c r="L30" s="10"/>
      <c r="M30" s="3">
        <f>COUNTIFS(game2!$E$3:$E$200,M17,game2!$B$3:$B$200,"ош",game2!$C$3:$C$200,"+")</f>
        <v>0</v>
      </c>
      <c r="N30" s="3" t="s">
        <v>69</v>
      </c>
      <c r="O30" s="1"/>
      <c r="P30" s="10"/>
      <c r="Q30" s="3">
        <f>COUNTIFS(game2!$E$3:$E$200,Q17,game2!$B$3:$B$200,"ош",game2!$C$3:$C$200,"+")</f>
        <v>0</v>
      </c>
      <c r="R30" s="3" t="s">
        <v>69</v>
      </c>
      <c r="S30" s="1"/>
      <c r="T30" s="10"/>
      <c r="U30" s="3">
        <f>COUNTIFS(game2!$E$3:$E$200,U17,game2!$B$3:$B$200,"ош",game2!$C$3:$C$200,"+")</f>
        <v>0</v>
      </c>
      <c r="V30" s="3" t="s">
        <v>69</v>
      </c>
      <c r="W30" s="1"/>
      <c r="X30" s="9"/>
      <c r="Y30" s="3">
        <f>COUNTIFS(game2!$E$3:$E$200,Y17,game2!$B$3:$B$200,"ош",game2!$C$3:$C$200,"+")</f>
        <v>1</v>
      </c>
      <c r="Z30" s="3" t="s">
        <v>69</v>
      </c>
      <c r="AA30" s="1"/>
      <c r="AB30" s="9"/>
    </row>
    <row r="31" spans="1:28" x14ac:dyDescent="0.3">
      <c r="A31" s="15" t="s">
        <v>78</v>
      </c>
      <c r="B31" s="3" t="s">
        <v>106</v>
      </c>
      <c r="C31" s="3">
        <f ca="1">Y32</f>
        <v>4</v>
      </c>
      <c r="D31" s="8"/>
      <c r="E31" s="16"/>
      <c r="F31" s="16"/>
      <c r="G31" s="16"/>
      <c r="H31" s="9"/>
      <c r="I31" s="3">
        <f>COUNTIFS(game2!$E$3:$E$200,I17,game2!$B$3:$B$200,"отбор",game2!$C$3:$C$200,"+")</f>
        <v>0</v>
      </c>
      <c r="J31" s="3" t="s">
        <v>71</v>
      </c>
      <c r="K31" s="1"/>
      <c r="L31" s="10"/>
      <c r="M31" s="3">
        <f>COUNTIFS(game2!$E$3:$E$200,M17,game2!$B$3:$B$200,"отбор",game2!$C$3:$C$200,"+")</f>
        <v>0</v>
      </c>
      <c r="N31" s="3" t="s">
        <v>71</v>
      </c>
      <c r="O31" s="1"/>
      <c r="P31" s="10"/>
      <c r="Q31" s="3">
        <f>COUNTIFS(game2!$E$3:$E$200,Q17,game2!$B$3:$B$200,"отбор",game2!$C$3:$C$200,"+")</f>
        <v>0</v>
      </c>
      <c r="R31" s="3" t="s">
        <v>71</v>
      </c>
      <c r="S31" s="1"/>
      <c r="T31" s="10"/>
      <c r="U31" s="3">
        <f>COUNTIFS(game2!$E$3:$E$200,U17,game2!$B$3:$B$200,"отбор",game2!$C$3:$C$200,"+")</f>
        <v>0</v>
      </c>
      <c r="V31" s="3" t="s">
        <v>71</v>
      </c>
      <c r="W31" s="1"/>
      <c r="X31" s="9"/>
      <c r="Y31" s="3">
        <f>COUNTIFS(game2!$E$3:$E$200,Y17,game2!$B$3:$B$200,"отбор",game2!$C$3:$C$200,"+")</f>
        <v>0</v>
      </c>
      <c r="Z31" s="3" t="s">
        <v>71</v>
      </c>
      <c r="AA31" s="1"/>
      <c r="AB31" s="9"/>
    </row>
    <row r="32" spans="1:28" x14ac:dyDescent="0.3">
      <c r="A32" s="15" t="s">
        <v>82</v>
      </c>
      <c r="B32" s="3" t="s">
        <v>107</v>
      </c>
      <c r="C32" s="3">
        <f ca="1">I49</f>
        <v>1</v>
      </c>
      <c r="D32" s="8"/>
      <c r="E32" s="16"/>
      <c r="F32" s="16"/>
      <c r="G32" s="16"/>
      <c r="H32" s="9"/>
      <c r="I32" s="3">
        <f ca="1">SUMIF(game2!$O$2:$O$21,I17,game2!$P$2:$P$10)</f>
        <v>3</v>
      </c>
      <c r="J32" s="3" t="s">
        <v>72</v>
      </c>
      <c r="K32" s="1"/>
      <c r="L32" s="10"/>
      <c r="M32" s="3">
        <f ca="1">SUMIF(game2!$O$2:$O$21,M17,game2!$P$2:$P$10)</f>
        <v>3</v>
      </c>
      <c r="N32" s="3" t="s">
        <v>72</v>
      </c>
      <c r="O32" s="1"/>
      <c r="P32" s="10"/>
      <c r="Q32" s="3">
        <f ca="1">SUMIF(game2!$O$2:$O$21,Q17,game2!$P$2:$P$10)</f>
        <v>3</v>
      </c>
      <c r="R32" s="3" t="s">
        <v>72</v>
      </c>
      <c r="S32" s="1"/>
      <c r="T32" s="10"/>
      <c r="U32" s="3">
        <f ca="1">SUMIF(game2!$O$2:$O$21,U17,game2!$P$2:$P$10)</f>
        <v>3</v>
      </c>
      <c r="V32" s="3" t="s">
        <v>72</v>
      </c>
      <c r="W32" s="1"/>
      <c r="X32" s="9"/>
      <c r="Y32" s="3">
        <f ca="1">SUMIF(game2!$O$2:$O$21,Y17,game2!$P$2:$P$10)</f>
        <v>4</v>
      </c>
      <c r="Z32" s="3" t="s">
        <v>72</v>
      </c>
      <c r="AA32" s="1"/>
      <c r="AB32" s="9"/>
    </row>
    <row r="33" spans="1:28" ht="13.85" customHeight="1" x14ac:dyDescent="0.3">
      <c r="A33" s="15" t="s">
        <v>83</v>
      </c>
      <c r="B33" s="3" t="s">
        <v>107</v>
      </c>
      <c r="C33" s="3">
        <f ca="1">M49</f>
        <v>2</v>
      </c>
      <c r="D33" s="8"/>
      <c r="E33" s="17"/>
      <c r="F33" s="17"/>
      <c r="G33" s="1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3">
      <c r="A34" s="15" t="s">
        <v>84</v>
      </c>
      <c r="B34" s="3" t="s">
        <v>107</v>
      </c>
      <c r="C34" s="3">
        <f ca="1">Q49</f>
        <v>1</v>
      </c>
      <c r="D34" s="11"/>
      <c r="E34" s="14"/>
      <c r="F34" s="14"/>
      <c r="G34" s="19"/>
      <c r="H34" s="9"/>
      <c r="I34" s="24" t="s">
        <v>82</v>
      </c>
      <c r="J34" s="24"/>
      <c r="K34" s="24" t="s">
        <v>46</v>
      </c>
      <c r="L34" s="10"/>
      <c r="M34" s="24" t="s">
        <v>83</v>
      </c>
      <c r="N34" s="24"/>
      <c r="O34" s="24" t="s">
        <v>46</v>
      </c>
      <c r="P34" s="10"/>
      <c r="Q34" s="24" t="s">
        <v>84</v>
      </c>
      <c r="R34" s="24"/>
      <c r="S34" s="24" t="s">
        <v>46</v>
      </c>
      <c r="T34" s="10"/>
      <c r="U34" s="24" t="s">
        <v>85</v>
      </c>
      <c r="V34" s="24"/>
      <c r="W34" s="24" t="s">
        <v>46</v>
      </c>
      <c r="X34" s="9"/>
      <c r="Y34" s="24" t="s">
        <v>86</v>
      </c>
      <c r="Z34" s="24"/>
      <c r="AA34" s="24" t="s">
        <v>46</v>
      </c>
      <c r="AB34" s="9"/>
    </row>
    <row r="35" spans="1:28" x14ac:dyDescent="0.3">
      <c r="A35" s="15" t="s">
        <v>85</v>
      </c>
      <c r="B35" s="3" t="s">
        <v>107</v>
      </c>
      <c r="C35" s="3">
        <f ca="1">U49</f>
        <v>0</v>
      </c>
      <c r="D35" s="11"/>
      <c r="E35" s="14"/>
      <c r="F35" s="14"/>
      <c r="G35" s="19"/>
      <c r="H35" s="9"/>
      <c r="I35" s="3">
        <f>COUNTIFS(game2!$E$3:$E$200,I34,game2!$B$3:$B$200,"п")</f>
        <v>0</v>
      </c>
      <c r="J35" s="3" t="s">
        <v>54</v>
      </c>
      <c r="K35" s="25">
        <f>IFERROR(I36/I35,0)</f>
        <v>0</v>
      </c>
      <c r="L35" s="10"/>
      <c r="M35" s="3">
        <f>COUNTIFS(game2!$E$3:$E$200,M34,game2!$B$3:$B$200,"п")</f>
        <v>2</v>
      </c>
      <c r="N35" s="3" t="s">
        <v>54</v>
      </c>
      <c r="O35" s="25">
        <f>IFERROR(M36/M35,0)</f>
        <v>0.5</v>
      </c>
      <c r="P35" s="10"/>
      <c r="Q35" s="3">
        <f>COUNTIFS(game2!$E$3:$E$200,Q34,game2!$B$3:$B$200,"п")</f>
        <v>0</v>
      </c>
      <c r="R35" s="3" t="s">
        <v>54</v>
      </c>
      <c r="S35" s="25">
        <f>IFERROR(Q36/Q35,0)</f>
        <v>0</v>
      </c>
      <c r="T35" s="10"/>
      <c r="U35" s="3">
        <f>COUNTIFS(game2!$E$3:$E$200,U34,game2!$B$3:$B$200,"п")</f>
        <v>1</v>
      </c>
      <c r="V35" s="3" t="s">
        <v>54</v>
      </c>
      <c r="W35" s="25">
        <f>IFERROR(U36/U35,0)</f>
        <v>1</v>
      </c>
      <c r="X35" s="9"/>
      <c r="Y35" s="3">
        <f>COUNTIFS(game2!$E$3:$E$200,Y34,game2!$B$3:$B$200,"п")</f>
        <v>2</v>
      </c>
      <c r="Z35" s="3" t="s">
        <v>54</v>
      </c>
      <c r="AA35" s="25">
        <f>IFERROR(Y36/Y35,0)</f>
        <v>0.5</v>
      </c>
      <c r="AB35" s="9"/>
    </row>
    <row r="36" spans="1:28" x14ac:dyDescent="0.3">
      <c r="A36" s="15" t="s">
        <v>86</v>
      </c>
      <c r="B36" s="3" t="s">
        <v>107</v>
      </c>
      <c r="C36" s="3">
        <f ca="1">Y49</f>
        <v>1</v>
      </c>
      <c r="D36" s="11"/>
      <c r="E36" s="14"/>
      <c r="F36" s="14"/>
      <c r="G36" s="19"/>
      <c r="H36" s="9"/>
      <c r="I36" s="3">
        <f>COUNTIFS(game2!$E$3:$E$200,I34,game2!$B$3:$B$200,"п",game2!$C$3:$C$200,"+")</f>
        <v>0</v>
      </c>
      <c r="J36" s="3" t="s">
        <v>56</v>
      </c>
      <c r="K36" s="25"/>
      <c r="L36" s="10"/>
      <c r="M36" s="3">
        <f>COUNTIFS(game2!$E$3:$E$200,M34,game2!$B$3:$B$200,"п",game2!$C$3:$C$200,"+")</f>
        <v>1</v>
      </c>
      <c r="N36" s="3" t="s">
        <v>56</v>
      </c>
      <c r="O36" s="25"/>
      <c r="P36" s="10"/>
      <c r="Q36" s="3">
        <f>COUNTIFS(game2!$E$3:$E$200,Q34,game2!$B$3:$B$200,"п",game2!$C$3:$C$200,"+")</f>
        <v>0</v>
      </c>
      <c r="R36" s="3" t="s">
        <v>56</v>
      </c>
      <c r="S36" s="25"/>
      <c r="T36" s="10"/>
      <c r="U36" s="3">
        <f>COUNTIFS(game2!$E$3:$E$200,U34,game2!$B$3:$B$200,"п",game2!$C$3:$C$200,"+")</f>
        <v>1</v>
      </c>
      <c r="V36" s="3" t="s">
        <v>56</v>
      </c>
      <c r="W36" s="25"/>
      <c r="X36" s="9"/>
      <c r="Y36" s="3">
        <f>COUNTIFS(game2!$E$3:$E$200,Y34,game2!$B$3:$B$200,"п",game2!$C$3:$C$200,"+")</f>
        <v>1</v>
      </c>
      <c r="Z36" s="3" t="s">
        <v>56</v>
      </c>
      <c r="AA36" s="25"/>
      <c r="AB36" s="9"/>
    </row>
    <row r="37" spans="1:28" x14ac:dyDescent="0.3">
      <c r="A37" s="14"/>
      <c r="B37" s="14"/>
      <c r="C37" s="13"/>
      <c r="D37" s="11"/>
      <c r="E37" s="14"/>
      <c r="F37" s="14"/>
      <c r="G37" s="13"/>
      <c r="H37" s="9"/>
      <c r="I37" s="3">
        <f>COUNTIFS(game2!$E$3:$E$200,I34,game2!$B$3:$B$200,"б")</f>
        <v>0</v>
      </c>
      <c r="J37" s="3" t="s">
        <v>53</v>
      </c>
      <c r="K37" s="25">
        <f>IFERROR(I38/I37,0)</f>
        <v>0</v>
      </c>
      <c r="L37" s="10"/>
      <c r="M37" s="3">
        <f>COUNTIFS(game2!$E$3:$E$200,M34,game2!$B$3:$B$200,"б")</f>
        <v>0</v>
      </c>
      <c r="N37" s="3" t="s">
        <v>53</v>
      </c>
      <c r="O37" s="25">
        <f>IFERROR(M38/M37,0)</f>
        <v>0</v>
      </c>
      <c r="P37" s="10"/>
      <c r="Q37" s="3">
        <f>COUNTIFS(game2!$E$3:$E$200,Q34,game2!$B$3:$B$200,"б")</f>
        <v>2</v>
      </c>
      <c r="R37" s="3" t="s">
        <v>53</v>
      </c>
      <c r="S37" s="25">
        <f>IFERROR(Q38/Q37,0)</f>
        <v>0.5</v>
      </c>
      <c r="T37" s="10"/>
      <c r="U37" s="3">
        <f>COUNTIFS(game2!$E$3:$E$200,U34,game2!$B$3:$B$200,"б")</f>
        <v>1</v>
      </c>
      <c r="V37" s="3" t="s">
        <v>53</v>
      </c>
      <c r="W37" s="25">
        <f>IFERROR(U38/U37,0)</f>
        <v>0</v>
      </c>
      <c r="X37" s="9"/>
      <c r="Y37" s="3">
        <f>COUNTIFS(game2!$E$3:$E$200,Y34,game2!$B$3:$B$200,"б")</f>
        <v>0</v>
      </c>
      <c r="Z37" s="3" t="s">
        <v>53</v>
      </c>
      <c r="AA37" s="25">
        <f>IFERROR(Y38/Y37,0)</f>
        <v>0</v>
      </c>
      <c r="AB37" s="9"/>
    </row>
    <row r="38" spans="1:28" x14ac:dyDescent="0.3">
      <c r="A38" s="14"/>
      <c r="B38" s="14"/>
      <c r="C38" s="13"/>
      <c r="D38" s="11"/>
      <c r="E38" s="14"/>
      <c r="F38" s="14"/>
      <c r="G38" s="13"/>
      <c r="H38" s="9"/>
      <c r="I38" s="3">
        <f>COUNTIFS(game2!$E$3:$E$200,I34,game2!$B$3:$B$200,"б",game2!$C$3:$C$200,"+")</f>
        <v>0</v>
      </c>
      <c r="J38" s="3" t="s">
        <v>57</v>
      </c>
      <c r="K38" s="25"/>
      <c r="L38" s="10"/>
      <c r="M38" s="3">
        <f>COUNTIFS(game2!$E$3:$E$200,M34,game2!$B$3:$B$200,"б",game2!$C$3:$C$200,"+")</f>
        <v>0</v>
      </c>
      <c r="N38" s="3" t="s">
        <v>57</v>
      </c>
      <c r="O38" s="25"/>
      <c r="P38" s="10"/>
      <c r="Q38" s="3">
        <f>COUNTIFS(game2!$E$3:$E$200,Q34,game2!$B$3:$B$200,"б",game2!$C$3:$C$200,"+")</f>
        <v>1</v>
      </c>
      <c r="R38" s="3" t="s">
        <v>57</v>
      </c>
      <c r="S38" s="25"/>
      <c r="T38" s="10"/>
      <c r="U38" s="3">
        <f>COUNTIFS(game2!$E$3:$E$200,U34,game2!$B$3:$B$200,"б",game2!$C$3:$C$200,"+")</f>
        <v>0</v>
      </c>
      <c r="V38" s="3" t="s">
        <v>57</v>
      </c>
      <c r="W38" s="25"/>
      <c r="X38" s="9"/>
      <c r="Y38" s="3">
        <f>COUNTIFS(game2!$E$3:$E$200,Y34,game2!$B$3:$B$200,"б",game2!$C$3:$C$200,"+")</f>
        <v>0</v>
      </c>
      <c r="Z38" s="3" t="s">
        <v>57</v>
      </c>
      <c r="AA38" s="25"/>
      <c r="AB38" s="9"/>
    </row>
    <row r="39" spans="1:28" x14ac:dyDescent="0.3">
      <c r="A39" s="14"/>
      <c r="B39" s="14"/>
      <c r="C39" s="14"/>
      <c r="D39" s="11"/>
      <c r="E39" s="14"/>
      <c r="F39" s="14"/>
      <c r="G39" s="14"/>
      <c r="H39" s="9"/>
      <c r="I39" s="12">
        <f>COUNTIFS(game2!$E$3:$E$200,I34,game2!$B$3:$B$200,"б",game2!$C$3:$C$200,"+",game2!$D$3:$D$200,"+")</f>
        <v>0</v>
      </c>
      <c r="J39" s="3" t="s">
        <v>60</v>
      </c>
      <c r="K39" s="1">
        <f>IFERROR(I39/I38,0)</f>
        <v>0</v>
      </c>
      <c r="L39" s="10"/>
      <c r="M39" s="12">
        <f>COUNTIFS(game2!$E$3:$E$200,M34,game2!$B$3:$B$200,"б",game2!$C$3:$C$200,"+",game2!$D$3:$D$200,"+")</f>
        <v>0</v>
      </c>
      <c r="N39" s="3" t="s">
        <v>60</v>
      </c>
      <c r="O39" s="1">
        <f>IFERROR(M39/M38,0)</f>
        <v>0</v>
      </c>
      <c r="P39" s="10"/>
      <c r="Q39" s="12">
        <f>COUNTIFS(game2!$E$3:$E$200,Q34,game2!$B$3:$B$200,"б",game2!$C$3:$C$200,"+",game2!$D$3:$D$200,"+")</f>
        <v>0</v>
      </c>
      <c r="R39" s="3" t="s">
        <v>60</v>
      </c>
      <c r="S39" s="1">
        <f>IFERROR(Q39/Q38,0)</f>
        <v>0</v>
      </c>
      <c r="T39" s="10"/>
      <c r="U39" s="12">
        <f>COUNTIFS(game2!$E$3:$E$200,U34,game2!$B$3:$B$200,"б",game2!$C$3:$C$200,"+",game2!$D$3:$D$200,"+")</f>
        <v>0</v>
      </c>
      <c r="V39" s="3" t="s">
        <v>60</v>
      </c>
      <c r="W39" s="1">
        <f>IFERROR(U39/U38,0)</f>
        <v>0</v>
      </c>
      <c r="X39" s="9"/>
      <c r="Y39" s="12">
        <f>COUNTIFS(game2!$E$3:$E$200,Y34,game2!$B$3:$B$200,"б",game2!$C$3:$C$200,"+",game2!$D$3:$D$200,"+")</f>
        <v>0</v>
      </c>
      <c r="Z39" s="3" t="s">
        <v>60</v>
      </c>
      <c r="AA39" s="1">
        <f>IFERROR(Y39/Y38,0)</f>
        <v>0</v>
      </c>
      <c r="AB39" s="9"/>
    </row>
    <row r="40" spans="1:28" x14ac:dyDescent="0.3">
      <c r="A40" s="14"/>
      <c r="B40" s="14"/>
      <c r="C40" s="14"/>
      <c r="D40" s="11"/>
      <c r="E40" s="14"/>
      <c r="F40" s="14"/>
      <c r="G40" s="14"/>
      <c r="H40" s="9"/>
      <c r="I40" s="3">
        <f>COUNTIFS(game2!$E$3:$E$200,I34,game2!$B$3:$B$200,"фол",game2!$C$3:$C$200,"+")</f>
        <v>0</v>
      </c>
      <c r="J40" s="3" t="s">
        <v>35</v>
      </c>
      <c r="K40" s="1">
        <f>IFERROR(I40/$A$6,0)</f>
        <v>0</v>
      </c>
      <c r="L40" s="10"/>
      <c r="M40" s="3">
        <f>COUNTIFS(game2!$E$3:$E$200,M34,game2!$B$3:$B$200,"фол",game2!$C$3:$C$200,"+")</f>
        <v>0</v>
      </c>
      <c r="N40" s="3" t="s">
        <v>35</v>
      </c>
      <c r="O40" s="1">
        <f>IFERROR(M40/$A$6,0)</f>
        <v>0</v>
      </c>
      <c r="P40" s="10"/>
      <c r="Q40" s="3">
        <f>COUNTIFS(game2!$E$3:$E$200,Q34,game2!$B$3:$B$200,"фол",game2!$C$3:$C$200,"+")</f>
        <v>0</v>
      </c>
      <c r="R40" s="3" t="s">
        <v>35</v>
      </c>
      <c r="S40" s="1">
        <f>IFERROR(Q40/$A$6,0)</f>
        <v>0</v>
      </c>
      <c r="T40" s="10"/>
      <c r="U40" s="3">
        <f>COUNTIFS(game2!$E$3:$E$200,U34,game2!$B$3:$B$200,"фол",game2!$C$3:$C$200,"+")</f>
        <v>0</v>
      </c>
      <c r="V40" s="3" t="s">
        <v>35</v>
      </c>
      <c r="W40" s="1">
        <f>IFERROR(U40/$A$6,0)</f>
        <v>0</v>
      </c>
      <c r="X40" s="9"/>
      <c r="Y40" s="3">
        <f>COUNTIFS(game2!$E$3:$E$200,Y34,game2!$B$3:$B$200,"фол",game2!$C$3:$C$200,"+")</f>
        <v>2</v>
      </c>
      <c r="Z40" s="3" t="s">
        <v>35</v>
      </c>
      <c r="AA40" s="1">
        <f>IFERROR(Y40/$A$6,0)</f>
        <v>0.5</v>
      </c>
      <c r="AB40" s="9"/>
    </row>
    <row r="41" spans="1:28" x14ac:dyDescent="0.3">
      <c r="A41" s="14"/>
      <c r="B41" s="14"/>
      <c r="C41" s="14"/>
      <c r="D41" s="11"/>
      <c r="E41" s="14"/>
      <c r="F41" s="14"/>
      <c r="G41" s="14"/>
      <c r="H41" s="9"/>
      <c r="I41" s="12">
        <f>COUNTIF(game2!$F$3:$F$200,I34)</f>
        <v>0</v>
      </c>
      <c r="J41" s="3" t="s">
        <v>63</v>
      </c>
      <c r="K41" s="3"/>
      <c r="L41" s="10"/>
      <c r="M41" s="12">
        <f>COUNTIF(game2!$F$3:$F$200,M34)</f>
        <v>0</v>
      </c>
      <c r="N41" s="3" t="s">
        <v>63</v>
      </c>
      <c r="O41" s="3"/>
      <c r="P41" s="10"/>
      <c r="Q41" s="12">
        <f>COUNTIF(game2!$F$3:$F$200,Q34)</f>
        <v>0</v>
      </c>
      <c r="R41" s="3" t="s">
        <v>63</v>
      </c>
      <c r="S41" s="3"/>
      <c r="T41" s="10"/>
      <c r="U41" s="12">
        <f>COUNTIF(game2!$F$3:$F$200,U34)</f>
        <v>0</v>
      </c>
      <c r="V41" s="3" t="s">
        <v>63</v>
      </c>
      <c r="W41" s="3"/>
      <c r="X41" s="9"/>
      <c r="Y41" s="12">
        <f>COUNTIF(game2!$F$3:$F$200,Y34)</f>
        <v>0</v>
      </c>
      <c r="Z41" s="3" t="s">
        <v>63</v>
      </c>
      <c r="AA41" s="3"/>
      <c r="AB41" s="9"/>
    </row>
    <row r="42" spans="1:28" x14ac:dyDescent="0.3">
      <c r="A42" s="14"/>
      <c r="B42" s="14"/>
      <c r="C42" s="14"/>
      <c r="D42" s="11"/>
      <c r="E42" s="14"/>
      <c r="F42" s="14"/>
      <c r="G42" s="14"/>
      <c r="H42" s="9"/>
      <c r="I42" s="3">
        <f>COUNTIFS(game2!$E$3:$E$200,I34,game2!$B$3:$B$200,"блок",game2!$C$3:$C$200,"+")</f>
        <v>0</v>
      </c>
      <c r="J42" s="3" t="s">
        <v>64</v>
      </c>
      <c r="K42" s="3"/>
      <c r="L42" s="10"/>
      <c r="M42" s="3">
        <f>COUNTIFS(game2!$E$3:$E$200,M34,game2!$B$3:$B$200,"блок",game2!$C$3:$C$200,"+")</f>
        <v>2</v>
      </c>
      <c r="N42" s="3" t="s">
        <v>64</v>
      </c>
      <c r="O42" s="3"/>
      <c r="P42" s="10"/>
      <c r="Q42" s="3">
        <f>COUNTIFS(game2!$E$3:$E$200,Q34,game2!$B$3:$B$200,"блок",game2!$C$3:$C$200,"+")</f>
        <v>0</v>
      </c>
      <c r="R42" s="3" t="s">
        <v>64</v>
      </c>
      <c r="S42" s="3"/>
      <c r="T42" s="10"/>
      <c r="U42" s="3">
        <f>COUNTIFS(game2!$E$3:$E$200,U34,game2!$B$3:$B$200,"блок",game2!$C$3:$C$200,"+")</f>
        <v>0</v>
      </c>
      <c r="V42" s="3" t="s">
        <v>64</v>
      </c>
      <c r="W42" s="3"/>
      <c r="X42" s="9"/>
      <c r="Y42" s="3">
        <f>COUNTIFS(game2!$E$3:$E$200,Y34,game2!$B$3:$B$200,"блок",game2!$C$3:$C$200,"+")</f>
        <v>2</v>
      </c>
      <c r="Z42" s="3" t="s">
        <v>64</v>
      </c>
      <c r="AA42" s="3"/>
      <c r="AB42" s="9"/>
    </row>
    <row r="43" spans="1:28" x14ac:dyDescent="0.3">
      <c r="A43" s="14"/>
      <c r="B43" s="14"/>
      <c r="C43" s="14"/>
      <c r="D43" s="11"/>
      <c r="E43" s="14"/>
      <c r="F43" s="14"/>
      <c r="G43" s="14"/>
      <c r="H43" s="9"/>
      <c r="I43" s="3">
        <f>COUNTIFS(game2!$E$3:$E$200,I34,game2!$B$3:$B$200,"бул",game2!$C$3:$C$200,"+")</f>
        <v>0</v>
      </c>
      <c r="J43" s="3" t="s">
        <v>58</v>
      </c>
      <c r="K43" s="25">
        <f>IFERROR(I44/I43,0)</f>
        <v>0</v>
      </c>
      <c r="L43" s="10"/>
      <c r="M43" s="3">
        <f>COUNTIFS(game2!$E$3:$E$200,M34,game2!$B$3:$B$200,"бул",game2!$C$3:$C$200,"+")</f>
        <v>0</v>
      </c>
      <c r="N43" s="3" t="s">
        <v>58</v>
      </c>
      <c r="O43" s="25">
        <f>IFERROR(M44/M43,0)</f>
        <v>0</v>
      </c>
      <c r="P43" s="10"/>
      <c r="Q43" s="3">
        <f>COUNTIFS(game2!$E$3:$E$200,Q34,game2!$B$3:$B$200,"бул",game2!$C$3:$C$200,"+")</f>
        <v>0</v>
      </c>
      <c r="R43" s="3" t="s">
        <v>58</v>
      </c>
      <c r="S43" s="25">
        <f>IFERROR(Q44/Q43,0)</f>
        <v>0</v>
      </c>
      <c r="T43" s="10"/>
      <c r="U43" s="3">
        <f>COUNTIFS(game2!$E$3:$E$200,U34,game2!$B$3:$B$200,"бул",game2!$C$3:$C$200,"+")</f>
        <v>0</v>
      </c>
      <c r="V43" s="3" t="s">
        <v>58</v>
      </c>
      <c r="W43" s="25">
        <f>IFERROR(U44/U43,0)</f>
        <v>0</v>
      </c>
      <c r="X43" s="9"/>
      <c r="Y43" s="3">
        <f>COUNTIFS(game2!$E$3:$E$200,Y34,game2!$B$3:$B$200,"бул",game2!$C$3:$C$200,"+")</f>
        <v>0</v>
      </c>
      <c r="Z43" s="3" t="s">
        <v>58</v>
      </c>
      <c r="AA43" s="25">
        <f>IFERROR(Y44/Y43,0)</f>
        <v>0</v>
      </c>
      <c r="AB43" s="9"/>
    </row>
    <row r="44" spans="1:28" x14ac:dyDescent="0.3">
      <c r="A44" s="13"/>
      <c r="B44" s="13"/>
      <c r="C44" s="13"/>
      <c r="D44" s="11"/>
      <c r="E44" s="11"/>
      <c r="F44" s="11"/>
      <c r="G44" s="11"/>
      <c r="H44" s="9"/>
      <c r="I44" s="12">
        <f>COUNTIFS(game2!$E$3:$E$200,I34,game2!$B$3:$B$200,"бул",game2!$C$3:$C$200,"+",game2!$D$3:$D$200,"+")</f>
        <v>0</v>
      </c>
      <c r="J44" s="3" t="s">
        <v>60</v>
      </c>
      <c r="K44" s="25"/>
      <c r="L44" s="10"/>
      <c r="M44" s="12">
        <f>COUNTIFS(game2!$E$3:$E$200,M34,game2!$B$3:$B$200,"бул",game2!$C$3:$C$200,"+",game2!$D$3:$D$200,"+")</f>
        <v>0</v>
      </c>
      <c r="N44" s="3" t="s">
        <v>60</v>
      </c>
      <c r="O44" s="25"/>
      <c r="P44" s="10"/>
      <c r="Q44" s="12">
        <f>COUNTIFS(game2!$E$3:$E$200,Q34,game2!$B$3:$B$200,"бул",game2!$C$3:$C$200,"+",game2!$D$3:$D$200,"+")</f>
        <v>0</v>
      </c>
      <c r="R44" s="3" t="s">
        <v>60</v>
      </c>
      <c r="S44" s="25"/>
      <c r="T44" s="10"/>
      <c r="U44" s="12">
        <f>COUNTIFS(game2!$E$3:$E$200,U34,game2!$B$3:$B$200,"бул",game2!$C$3:$C$200,"+",game2!$D$3:$D$200,"+")</f>
        <v>0</v>
      </c>
      <c r="V44" s="3" t="s">
        <v>60</v>
      </c>
      <c r="W44" s="25"/>
      <c r="X44" s="9"/>
      <c r="Y44" s="12">
        <f>COUNTIFS(game2!$E$3:$E$200,Y34,game2!$B$3:$B$200,"бул",game2!$C$3:$C$200,"+",game2!$D$3:$D$200,"+")</f>
        <v>0</v>
      </c>
      <c r="Z44" s="3" t="s">
        <v>60</v>
      </c>
      <c r="AA44" s="25"/>
      <c r="AB44" s="9"/>
    </row>
    <row r="45" spans="1:28" x14ac:dyDescent="0.3">
      <c r="A45" s="16"/>
      <c r="B45" s="16"/>
      <c r="C45" s="16"/>
      <c r="D45" s="11"/>
      <c r="E45" s="16"/>
      <c r="F45" s="16"/>
      <c r="G45" s="16"/>
      <c r="H45" s="9"/>
      <c r="I45" s="3">
        <f>COUNTIFS(game2!$E$3:$E$200,I34,game2!$B$3:$B$200,"вб")</f>
        <v>9</v>
      </c>
      <c r="J45" s="3" t="s">
        <v>66</v>
      </c>
      <c r="K45" s="25">
        <f>IFERROR(I46/I45,0)</f>
        <v>0.44444444444444442</v>
      </c>
      <c r="L45" s="10"/>
      <c r="M45" s="3">
        <f>COUNTIFS(game2!$E$3:$E$200,M34,game2!$B$3:$B$200,"вб")</f>
        <v>1</v>
      </c>
      <c r="N45" s="3" t="s">
        <v>66</v>
      </c>
      <c r="O45" s="25">
        <f>IFERROR(M46/M45,0)</f>
        <v>1</v>
      </c>
      <c r="P45" s="10"/>
      <c r="Q45" s="3">
        <f>COUNTIFS(game2!$E$3:$E$200,Q34,game2!$B$3:$B$200,"вб")</f>
        <v>0</v>
      </c>
      <c r="R45" s="3" t="s">
        <v>66</v>
      </c>
      <c r="S45" s="25">
        <f>IFERROR(Q46/Q45,0)</f>
        <v>0</v>
      </c>
      <c r="T45" s="10"/>
      <c r="U45" s="3">
        <f>COUNTIFS(game2!$E$3:$E$200,U34,game2!$B$3:$B$200,"вб")</f>
        <v>0</v>
      </c>
      <c r="V45" s="3" t="s">
        <v>66</v>
      </c>
      <c r="W45" s="25">
        <f>IFERROR(U46/U45,0)</f>
        <v>0</v>
      </c>
      <c r="X45" s="9"/>
      <c r="Y45" s="3">
        <f>COUNTIFS(game2!$E$3:$E$200,Y34,game2!$B$3:$B$200,"вб")</f>
        <v>1</v>
      </c>
      <c r="Z45" s="3" t="s">
        <v>66</v>
      </c>
      <c r="AA45" s="25">
        <f>IFERROR(Y46/Y45,0)</f>
        <v>0</v>
      </c>
      <c r="AB45" s="9"/>
    </row>
    <row r="46" spans="1:28" x14ac:dyDescent="0.3">
      <c r="A46" s="14"/>
      <c r="B46" s="14"/>
      <c r="C46" s="19"/>
      <c r="D46" s="11"/>
      <c r="E46" s="14"/>
      <c r="F46" s="14"/>
      <c r="G46" s="19"/>
      <c r="H46" s="9"/>
      <c r="I46" s="3">
        <f>COUNTIFS(game2!$E$3:$E$200,I34,game2!$B$3:$B$200,"вб",game2!$C$3:$C$200,"+")</f>
        <v>4</v>
      </c>
      <c r="J46" s="3" t="s">
        <v>68</v>
      </c>
      <c r="K46" s="25"/>
      <c r="L46" s="10"/>
      <c r="M46" s="3">
        <f>COUNTIFS(game2!$E$3:$E$200,M34,game2!$B$3:$B$200,"вб",game2!$C$3:$C$200,"+")</f>
        <v>1</v>
      </c>
      <c r="N46" s="3" t="s">
        <v>68</v>
      </c>
      <c r="O46" s="25"/>
      <c r="P46" s="10"/>
      <c r="Q46" s="3">
        <f>COUNTIFS(game2!$E$3:$E$200,Q34,game2!$B$3:$B$200,"вб",game2!$C$3:$C$200,"+")</f>
        <v>0</v>
      </c>
      <c r="R46" s="3" t="s">
        <v>68</v>
      </c>
      <c r="S46" s="25"/>
      <c r="T46" s="10"/>
      <c r="U46" s="3">
        <f>COUNTIFS(game2!$E$3:$E$200,U34,game2!$B$3:$B$200,"вб",game2!$C$3:$C$200,"+")</f>
        <v>0</v>
      </c>
      <c r="V46" s="3" t="s">
        <v>68</v>
      </c>
      <c r="W46" s="25"/>
      <c r="X46" s="9"/>
      <c r="Y46" s="3">
        <f>COUNTIFS(game2!$E$3:$E$200,Y34,game2!$B$3:$B$200,"вб",game2!$C$3:$C$200,"+")</f>
        <v>0</v>
      </c>
      <c r="Z46" s="3" t="s">
        <v>68</v>
      </c>
      <c r="AA46" s="25"/>
      <c r="AB46" s="9"/>
    </row>
    <row r="47" spans="1:28" x14ac:dyDescent="0.3">
      <c r="A47" s="14"/>
      <c r="B47" s="14"/>
      <c r="C47" s="19"/>
      <c r="D47" s="11"/>
      <c r="E47" s="14"/>
      <c r="F47" s="14"/>
      <c r="G47" s="19"/>
      <c r="H47" s="9"/>
      <c r="I47" s="3">
        <f>COUNTIFS(game2!$E$3:$E$200,I34,game2!$B$3:$B$200,"ош",game2!$C$3:$C$200,"+")</f>
        <v>0</v>
      </c>
      <c r="J47" s="3" t="s">
        <v>69</v>
      </c>
      <c r="K47" s="1"/>
      <c r="L47" s="10"/>
      <c r="M47" s="3">
        <f>COUNTIFS(game2!$E$3:$E$200,M34,game2!$B$3:$B$200,"ош",game2!$C$3:$C$200,"+")</f>
        <v>0</v>
      </c>
      <c r="N47" s="3" t="s">
        <v>69</v>
      </c>
      <c r="O47" s="1"/>
      <c r="P47" s="10"/>
      <c r="Q47" s="3">
        <f>COUNTIFS(game2!$E$3:$E$200,Q34,game2!$B$3:$B$200,"ош",game2!$C$3:$C$200,"+")</f>
        <v>0</v>
      </c>
      <c r="R47" s="3" t="s">
        <v>69</v>
      </c>
      <c r="S47" s="1"/>
      <c r="T47" s="10"/>
      <c r="U47" s="3">
        <f>COUNTIFS(game2!$E$3:$E$200,U34,game2!$B$3:$B$200,"ош",game2!$C$3:$C$200,"+")</f>
        <v>0</v>
      </c>
      <c r="V47" s="3" t="s">
        <v>69</v>
      </c>
      <c r="W47" s="1"/>
      <c r="X47" s="9"/>
      <c r="Y47" s="3">
        <f>COUNTIFS(game2!$E$3:$E$200,Y34,game2!$B$3:$B$200,"ош",game2!$C$3:$C$200,"+")</f>
        <v>0</v>
      </c>
      <c r="Z47" s="3" t="s">
        <v>69</v>
      </c>
      <c r="AA47" s="1"/>
      <c r="AB47" s="9"/>
    </row>
    <row r="48" spans="1:28" x14ac:dyDescent="0.3">
      <c r="A48" s="14"/>
      <c r="B48" s="14"/>
      <c r="C48" s="19"/>
      <c r="D48" s="11"/>
      <c r="E48" s="14"/>
      <c r="F48" s="14"/>
      <c r="G48" s="19"/>
      <c r="H48" s="9"/>
      <c r="I48" s="3">
        <f>COUNTIFS(game2!$E$3:$E$200,I34,game2!$B$3:$B$200,"отбор",game2!$C$3:$C$200,"+")</f>
        <v>0</v>
      </c>
      <c r="J48" s="3" t="s">
        <v>71</v>
      </c>
      <c r="K48" s="1"/>
      <c r="L48" s="10"/>
      <c r="M48" s="3">
        <f>COUNTIFS(game2!$E$3:$E$200,M34,game2!$B$3:$B$200,"отбор",game2!$C$3:$C$200,"+")</f>
        <v>0</v>
      </c>
      <c r="N48" s="3" t="s">
        <v>71</v>
      </c>
      <c r="O48" s="1"/>
      <c r="P48" s="10"/>
      <c r="Q48" s="3">
        <f>COUNTIFS(game2!$E$3:$E$200,Q34,game2!$B$3:$B$200,"отбор",game2!$C$3:$C$200,"+")</f>
        <v>0</v>
      </c>
      <c r="R48" s="3" t="s">
        <v>71</v>
      </c>
      <c r="S48" s="1"/>
      <c r="T48" s="10"/>
      <c r="U48" s="3">
        <f>COUNTIFS(game2!$E$3:$E$200,U34,game2!$B$3:$B$200,"отбор",game2!$C$3:$C$200,"+")</f>
        <v>0</v>
      </c>
      <c r="V48" s="3" t="s">
        <v>71</v>
      </c>
      <c r="W48" s="1"/>
      <c r="X48" s="9"/>
      <c r="Y48" s="3">
        <f>COUNTIFS(game2!$E$3:$E$200,Y34,game2!$B$3:$B$200,"отбор",game2!$C$3:$C$200,"+")</f>
        <v>0</v>
      </c>
      <c r="Z48" s="3" t="s">
        <v>71</v>
      </c>
      <c r="AA48" s="1"/>
      <c r="AB48" s="9"/>
    </row>
    <row r="49" spans="1:28" x14ac:dyDescent="0.3">
      <c r="A49" s="14"/>
      <c r="B49" s="14"/>
      <c r="C49" s="19"/>
      <c r="D49" s="11"/>
      <c r="E49" s="14"/>
      <c r="F49" s="14"/>
      <c r="G49" s="19"/>
      <c r="H49" s="9"/>
      <c r="I49" s="3">
        <f ca="1">SUMIF(game2!$O$2:$O$21,I34,game2!$P$2:$P$10)</f>
        <v>1</v>
      </c>
      <c r="J49" s="3" t="s">
        <v>72</v>
      </c>
      <c r="K49" s="1"/>
      <c r="L49" s="10"/>
      <c r="M49" s="3">
        <f ca="1">SUMIF(game2!$O$2:$O$21,M34,game2!$P$2:$P$10)</f>
        <v>2</v>
      </c>
      <c r="N49" s="3" t="s">
        <v>72</v>
      </c>
      <c r="O49" s="1"/>
      <c r="P49" s="10"/>
      <c r="Q49" s="3">
        <f ca="1">SUMIF(game2!$O$2:$O$21,Q34,game2!$P$2:$P$10)</f>
        <v>1</v>
      </c>
      <c r="R49" s="3" t="s">
        <v>72</v>
      </c>
      <c r="S49" s="1"/>
      <c r="T49" s="10"/>
      <c r="U49" s="3">
        <f ca="1">SUMIF(game2!$O$2:$O$21,U34,game2!$P$2:$P$10)</f>
        <v>0</v>
      </c>
      <c r="V49" s="3" t="s">
        <v>72</v>
      </c>
      <c r="W49" s="1"/>
      <c r="X49" s="9"/>
      <c r="Y49" s="3">
        <f ca="1">SUMIF(game2!$O$2:$O$21,Y34,game2!$P$2:$P$10)</f>
        <v>1</v>
      </c>
      <c r="Z49" s="3" t="s">
        <v>72</v>
      </c>
      <c r="AA49" s="1"/>
      <c r="AB49" s="9"/>
    </row>
    <row r="50" spans="1:28" ht="7.5" customHeight="1" x14ac:dyDescent="0.3">
      <c r="A50" s="14"/>
      <c r="B50" s="14"/>
      <c r="C50" s="19"/>
      <c r="D50" s="11"/>
      <c r="E50" s="14"/>
      <c r="F50" s="14"/>
      <c r="G50" s="1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3">
      <c r="A51" s="14"/>
      <c r="B51" s="14"/>
      <c r="C51" s="13"/>
      <c r="D51" s="11"/>
      <c r="E51" s="14"/>
      <c r="F51" s="14"/>
      <c r="G51" s="13"/>
    </row>
    <row r="52" spans="1:28" x14ac:dyDescent="0.3">
      <c r="A52" s="14"/>
      <c r="B52" s="14"/>
      <c r="C52" s="13"/>
      <c r="D52" s="11"/>
      <c r="E52" s="14"/>
      <c r="F52" s="14"/>
      <c r="G52" s="13"/>
    </row>
    <row r="53" spans="1:28" x14ac:dyDescent="0.3">
      <c r="A53" s="14"/>
      <c r="B53" s="14"/>
      <c r="C53" s="14"/>
      <c r="D53" s="11"/>
      <c r="E53" s="14"/>
      <c r="F53" s="14"/>
      <c r="G53" s="14"/>
    </row>
    <row r="54" spans="1:28" x14ac:dyDescent="0.3">
      <c r="A54" s="14"/>
      <c r="B54" s="14"/>
      <c r="C54" s="14"/>
      <c r="D54" s="11"/>
      <c r="E54" s="14"/>
      <c r="F54" s="14"/>
      <c r="G54" s="14"/>
    </row>
    <row r="55" spans="1:28" x14ac:dyDescent="0.3">
      <c r="A55" s="14"/>
      <c r="B55" s="14"/>
      <c r="C55" s="14"/>
      <c r="D55" s="11"/>
      <c r="E55" s="14"/>
      <c r="F55" s="14"/>
      <c r="G55" s="14"/>
    </row>
    <row r="56" spans="1:28" x14ac:dyDescent="0.3">
      <c r="A56" s="14"/>
      <c r="B56" s="14"/>
      <c r="C56" s="14"/>
      <c r="D56" s="11"/>
      <c r="E56" s="14"/>
      <c r="F56" s="14"/>
      <c r="G56" s="14"/>
    </row>
    <row r="57" spans="1:28" x14ac:dyDescent="0.3">
      <c r="A57" s="14"/>
      <c r="B57" s="14"/>
      <c r="C57" s="14"/>
      <c r="D57" s="11"/>
      <c r="E57" s="14"/>
      <c r="F57" s="14"/>
      <c r="G57" s="14"/>
    </row>
    <row r="58" spans="1:28" x14ac:dyDescent="0.3">
      <c r="A58" s="11"/>
      <c r="B58" s="11"/>
      <c r="C58" s="11"/>
      <c r="D58" s="11"/>
      <c r="E58" s="11"/>
      <c r="F58" s="11"/>
      <c r="G58" s="11"/>
    </row>
    <row r="59" spans="1:28" x14ac:dyDescent="0.3">
      <c r="A59" s="16"/>
      <c r="B59" s="16"/>
      <c r="C59" s="16"/>
      <c r="D59" s="11"/>
      <c r="E59" s="16"/>
      <c r="F59" s="16"/>
      <c r="G59" s="16"/>
    </row>
    <row r="60" spans="1:28" x14ac:dyDescent="0.3">
      <c r="A60" s="14"/>
      <c r="B60" s="14"/>
      <c r="C60" s="19"/>
      <c r="D60" s="11"/>
      <c r="E60" s="14"/>
      <c r="F60" s="14"/>
      <c r="G60" s="19"/>
    </row>
    <row r="61" spans="1:28" x14ac:dyDescent="0.3">
      <c r="A61" s="14"/>
      <c r="B61" s="14"/>
      <c r="C61" s="19"/>
      <c r="D61" s="11"/>
      <c r="E61" s="14"/>
      <c r="F61" s="14"/>
      <c r="G61" s="19"/>
    </row>
    <row r="62" spans="1:28" x14ac:dyDescent="0.3">
      <c r="A62" s="14"/>
      <c r="B62" s="14"/>
      <c r="C62" s="19"/>
      <c r="D62" s="11"/>
      <c r="E62" s="14"/>
      <c r="F62" s="14"/>
      <c r="G62" s="19"/>
    </row>
    <row r="63" spans="1:28" x14ac:dyDescent="0.3">
      <c r="A63" s="14"/>
      <c r="B63" s="14"/>
      <c r="C63" s="19"/>
      <c r="D63" s="11"/>
      <c r="E63" s="14"/>
      <c r="F63" s="14"/>
      <c r="G63" s="19"/>
    </row>
    <row r="64" spans="1:28" x14ac:dyDescent="0.3">
      <c r="A64" s="14"/>
      <c r="B64" s="14"/>
      <c r="C64" s="13"/>
      <c r="D64" s="11"/>
      <c r="E64" s="14"/>
      <c r="F64" s="14"/>
      <c r="G64" s="13"/>
    </row>
    <row r="65" spans="1:7" x14ac:dyDescent="0.3">
      <c r="A65" s="14"/>
      <c r="B65" s="14"/>
      <c r="C65" s="13"/>
      <c r="D65" s="11"/>
      <c r="E65" s="14"/>
      <c r="F65" s="14"/>
      <c r="G65" s="13"/>
    </row>
    <row r="66" spans="1:7" x14ac:dyDescent="0.3">
      <c r="A66" s="14"/>
      <c r="B66" s="14"/>
      <c r="C66" s="14"/>
      <c r="D66" s="11"/>
      <c r="E66" s="14"/>
      <c r="F66" s="14"/>
      <c r="G66" s="14"/>
    </row>
    <row r="67" spans="1:7" x14ac:dyDescent="0.3">
      <c r="A67" s="14"/>
      <c r="B67" s="14"/>
      <c r="C67" s="14"/>
      <c r="D67" s="11"/>
      <c r="E67" s="14"/>
      <c r="F67" s="14"/>
      <c r="G67" s="14"/>
    </row>
    <row r="68" spans="1:7" x14ac:dyDescent="0.3">
      <c r="A68" s="14"/>
      <c r="B68" s="14"/>
      <c r="C68" s="14"/>
      <c r="D68" s="11"/>
      <c r="E68" s="14"/>
      <c r="F68" s="14"/>
      <c r="G68" s="14"/>
    </row>
    <row r="69" spans="1:7" x14ac:dyDescent="0.3">
      <c r="A69" s="14"/>
      <c r="B69" s="14"/>
      <c r="C69" s="14"/>
      <c r="D69" s="11"/>
      <c r="E69" s="14"/>
      <c r="F69" s="14"/>
      <c r="G69" s="14"/>
    </row>
    <row r="70" spans="1:7" x14ac:dyDescent="0.3">
      <c r="A70" s="14"/>
      <c r="B70" s="14"/>
      <c r="C70" s="14"/>
      <c r="D70" s="11"/>
      <c r="E70" s="14"/>
      <c r="F70" s="14"/>
      <c r="G70" s="14"/>
    </row>
    <row r="71" spans="1:7" x14ac:dyDescent="0.3">
      <c r="A71" s="11"/>
      <c r="B71" s="11"/>
      <c r="C71" s="11"/>
      <c r="D71" s="11"/>
      <c r="E71" s="11"/>
      <c r="F71" s="11"/>
      <c r="G71" s="11"/>
    </row>
    <row r="72" spans="1:7" x14ac:dyDescent="0.3">
      <c r="A72" s="16"/>
      <c r="B72" s="16"/>
      <c r="C72" s="16"/>
      <c r="D72" s="11"/>
      <c r="E72" s="16"/>
      <c r="F72" s="16"/>
      <c r="G72" s="16"/>
    </row>
    <row r="73" spans="1:7" x14ac:dyDescent="0.3">
      <c r="A73" s="14"/>
      <c r="B73" s="14"/>
      <c r="C73" s="19"/>
      <c r="D73" s="11"/>
      <c r="E73" s="14"/>
      <c r="F73" s="14"/>
      <c r="G73" s="19"/>
    </row>
    <row r="74" spans="1:7" x14ac:dyDescent="0.3">
      <c r="A74" s="14"/>
      <c r="B74" s="14"/>
      <c r="C74" s="19"/>
      <c r="D74" s="11"/>
      <c r="E74" s="14"/>
      <c r="F74" s="14"/>
      <c r="G74" s="19"/>
    </row>
    <row r="75" spans="1:7" x14ac:dyDescent="0.3">
      <c r="A75" s="14"/>
      <c r="B75" s="14"/>
      <c r="C75" s="19"/>
      <c r="D75" s="11"/>
      <c r="E75" s="14"/>
      <c r="F75" s="14"/>
      <c r="G75" s="19"/>
    </row>
    <row r="76" spans="1:7" x14ac:dyDescent="0.3">
      <c r="A76" s="14"/>
      <c r="B76" s="14"/>
      <c r="C76" s="19"/>
      <c r="D76" s="11"/>
      <c r="E76" s="14"/>
      <c r="F76" s="14"/>
      <c r="G76" s="19"/>
    </row>
    <row r="77" spans="1:7" x14ac:dyDescent="0.3">
      <c r="A77" s="14"/>
      <c r="B77" s="14"/>
      <c r="C77" s="13"/>
      <c r="D77" s="11"/>
      <c r="E77" s="14"/>
      <c r="F77" s="14"/>
      <c r="G77" s="13"/>
    </row>
    <row r="78" spans="1:7" x14ac:dyDescent="0.3">
      <c r="A78" s="14"/>
      <c r="B78" s="14"/>
      <c r="C78" s="13"/>
      <c r="D78" s="11"/>
      <c r="E78" s="14"/>
      <c r="F78" s="14"/>
      <c r="G78" s="13"/>
    </row>
    <row r="79" spans="1:7" x14ac:dyDescent="0.3">
      <c r="A79" s="14"/>
      <c r="B79" s="14"/>
      <c r="C79" s="14"/>
      <c r="D79" s="11"/>
      <c r="E79" s="14"/>
      <c r="F79" s="14"/>
      <c r="G79" s="14"/>
    </row>
    <row r="80" spans="1:7" x14ac:dyDescent="0.3">
      <c r="A80" s="14"/>
      <c r="B80" s="14"/>
      <c r="C80" s="14"/>
      <c r="D80" s="11"/>
      <c r="E80" s="14"/>
      <c r="F80" s="14"/>
      <c r="G80" s="14"/>
    </row>
    <row r="81" spans="1:7" x14ac:dyDescent="0.3">
      <c r="A81" s="14"/>
      <c r="B81" s="14"/>
      <c r="C81" s="14"/>
      <c r="D81" s="11"/>
      <c r="E81" s="14"/>
      <c r="F81" s="14"/>
      <c r="G81" s="14"/>
    </row>
    <row r="82" spans="1:7" x14ac:dyDescent="0.3">
      <c r="A82" s="14"/>
      <c r="B82" s="14"/>
      <c r="C82" s="14"/>
      <c r="D82" s="11"/>
      <c r="E82" s="14"/>
      <c r="F82" s="14"/>
      <c r="G82" s="14"/>
    </row>
    <row r="83" spans="1:7" x14ac:dyDescent="0.3">
      <c r="A83" s="14"/>
      <c r="B83" s="14"/>
      <c r="C83" s="14"/>
      <c r="D83" s="11"/>
      <c r="E83" s="14"/>
      <c r="F83" s="14"/>
      <c r="G83" s="14"/>
    </row>
  </sheetData>
  <mergeCells count="89">
    <mergeCell ref="K45:K46"/>
    <mergeCell ref="O45:O46"/>
    <mergeCell ref="S45:S46"/>
    <mergeCell ref="W45:W46"/>
    <mergeCell ref="AA45:AA46"/>
    <mergeCell ref="K43:K44"/>
    <mergeCell ref="O43:O44"/>
    <mergeCell ref="S43:S44"/>
    <mergeCell ref="W43:W44"/>
    <mergeCell ref="AA43:AA44"/>
    <mergeCell ref="K37:K38"/>
    <mergeCell ref="O37:O38"/>
    <mergeCell ref="S37:S38"/>
    <mergeCell ref="W37:W38"/>
    <mergeCell ref="AA37:AA38"/>
    <mergeCell ref="K35:K36"/>
    <mergeCell ref="O35:O36"/>
    <mergeCell ref="S35:S36"/>
    <mergeCell ref="W35:W36"/>
    <mergeCell ref="AA35:AA36"/>
    <mergeCell ref="I34:K34"/>
    <mergeCell ref="M34:O34"/>
    <mergeCell ref="Q34:S34"/>
    <mergeCell ref="U34:W34"/>
    <mergeCell ref="Y34:AA34"/>
    <mergeCell ref="AA20:AA21"/>
    <mergeCell ref="G21:G22"/>
    <mergeCell ref="G23:G24"/>
    <mergeCell ref="E26:G26"/>
    <mergeCell ref="K26:K27"/>
    <mergeCell ref="O26:O27"/>
    <mergeCell ref="S26:S27"/>
    <mergeCell ref="W26:W27"/>
    <mergeCell ref="AA26:AA27"/>
    <mergeCell ref="G27:G28"/>
    <mergeCell ref="K28:K29"/>
    <mergeCell ref="O28:O29"/>
    <mergeCell ref="S28:S29"/>
    <mergeCell ref="W28:W29"/>
    <mergeCell ref="AA28:AA29"/>
    <mergeCell ref="G29:G30"/>
    <mergeCell ref="E20:G20"/>
    <mergeCell ref="K20:K21"/>
    <mergeCell ref="O20:O21"/>
    <mergeCell ref="S20:S21"/>
    <mergeCell ref="W20:W21"/>
    <mergeCell ref="K18:K19"/>
    <mergeCell ref="O18:O19"/>
    <mergeCell ref="S18:S19"/>
    <mergeCell ref="W18:W19"/>
    <mergeCell ref="AA18:AA19"/>
    <mergeCell ref="AA12:AA13"/>
    <mergeCell ref="I17:K17"/>
    <mergeCell ref="M17:O17"/>
    <mergeCell ref="Q17:S17"/>
    <mergeCell ref="U17:W17"/>
    <mergeCell ref="Y17:AA17"/>
    <mergeCell ref="C12:C13"/>
    <mergeCell ref="K12:K13"/>
    <mergeCell ref="O12:O13"/>
    <mergeCell ref="S12:S13"/>
    <mergeCell ref="W12:W13"/>
    <mergeCell ref="AA4:AA5"/>
    <mergeCell ref="E7:G7"/>
    <mergeCell ref="G8:G9"/>
    <mergeCell ref="G10:G11"/>
    <mergeCell ref="K10:K11"/>
    <mergeCell ref="O10:O11"/>
    <mergeCell ref="S10:S11"/>
    <mergeCell ref="W10:W11"/>
    <mergeCell ref="AA10:AA11"/>
    <mergeCell ref="G4:G5"/>
    <mergeCell ref="K4:K5"/>
    <mergeCell ref="O4:O5"/>
    <mergeCell ref="S4:S5"/>
    <mergeCell ref="W4:W5"/>
    <mergeCell ref="U1:W1"/>
    <mergeCell ref="Y1:AA1"/>
    <mergeCell ref="G2:G3"/>
    <mergeCell ref="K2:K3"/>
    <mergeCell ref="O2:O3"/>
    <mergeCell ref="S2:S3"/>
    <mergeCell ref="W2:W3"/>
    <mergeCell ref="AA2:AA3"/>
    <mergeCell ref="A1:C1"/>
    <mergeCell ref="E1:G1"/>
    <mergeCell ref="I1:K1"/>
    <mergeCell ref="M1:O1"/>
    <mergeCell ref="Q1:S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83"/>
  <sheetViews>
    <sheetView topLeftCell="A10" zoomScale="85" zoomScaleNormal="85" workbookViewId="0">
      <selection activeCell="B37" sqref="B37"/>
    </sheetView>
  </sheetViews>
  <sheetFormatPr defaultColWidth="8.59765625" defaultRowHeight="14.4" x14ac:dyDescent="0.3"/>
  <cols>
    <col min="1" max="1" width="10.69921875" customWidth="1"/>
    <col min="2" max="2" width="11.59765625" customWidth="1"/>
    <col min="3" max="3" width="10.59765625" customWidth="1"/>
    <col min="4" max="4" width="1.69921875" customWidth="1"/>
    <col min="7" max="7" width="10.69921875" customWidth="1"/>
    <col min="8" max="8" width="1.69921875" customWidth="1"/>
    <col min="10" max="10" width="12.59765625" customWidth="1"/>
    <col min="12" max="12" width="1.69921875" customWidth="1"/>
    <col min="14" max="14" width="10.69921875" customWidth="1"/>
    <col min="16" max="16" width="1.69921875" customWidth="1"/>
    <col min="18" max="18" width="10.69921875" customWidth="1"/>
    <col min="20" max="20" width="1.69921875" customWidth="1"/>
    <col min="22" max="22" width="10.69921875" customWidth="1"/>
    <col min="24" max="24" width="1.69921875" customWidth="1"/>
    <col min="25" max="25" width="9.09765625" customWidth="1"/>
    <col min="26" max="26" width="12.69921875" customWidth="1"/>
    <col min="27" max="27" width="9.69921875" customWidth="1"/>
    <col min="28" max="28" width="1.69921875" customWidth="1"/>
  </cols>
  <sheetData>
    <row r="1" spans="1:28" x14ac:dyDescent="0.3">
      <c r="A1" s="23" t="s">
        <v>90</v>
      </c>
      <c r="B1" s="23"/>
      <c r="C1" s="23"/>
      <c r="D1" s="8"/>
      <c r="E1" s="24" t="s">
        <v>45</v>
      </c>
      <c r="F1" s="24"/>
      <c r="G1" s="24" t="s">
        <v>46</v>
      </c>
      <c r="H1" s="9"/>
      <c r="I1" s="24" t="s">
        <v>47</v>
      </c>
      <c r="J1" s="24"/>
      <c r="K1" s="24" t="s">
        <v>46</v>
      </c>
      <c r="L1" s="10"/>
      <c r="M1" s="24" t="s">
        <v>48</v>
      </c>
      <c r="N1" s="24"/>
      <c r="O1" s="24" t="s">
        <v>46</v>
      </c>
      <c r="P1" s="10"/>
      <c r="Q1" s="24" t="s">
        <v>49</v>
      </c>
      <c r="R1" s="24"/>
      <c r="S1" s="24" t="s">
        <v>46</v>
      </c>
      <c r="T1" s="10"/>
      <c r="U1" s="24" t="s">
        <v>50</v>
      </c>
      <c r="V1" s="24"/>
      <c r="W1" s="24" t="s">
        <v>46</v>
      </c>
      <c r="X1" s="9"/>
      <c r="Y1" s="24" t="s">
        <v>51</v>
      </c>
      <c r="Z1" s="24"/>
      <c r="AA1" s="24" t="s">
        <v>46</v>
      </c>
      <c r="AB1" s="9"/>
    </row>
    <row r="2" spans="1:28" x14ac:dyDescent="0.3">
      <c r="A2" s="2" t="str">
        <f>game3!D1</f>
        <v>Титан</v>
      </c>
      <c r="B2" s="3"/>
      <c r="C2" s="2" t="str">
        <f>game3!G1</f>
        <v>ЦСК ВВС 16</v>
      </c>
      <c r="D2" s="8"/>
      <c r="E2" s="3">
        <f>COUNTIFS(game3!I3:I101,"б",game3!J3:J101,"+",game3!M3:M101,E1)+E4</f>
        <v>4</v>
      </c>
      <c r="F2" s="3" t="s">
        <v>53</v>
      </c>
      <c r="G2" s="25">
        <f>(E2-E3)/E2</f>
        <v>0.75</v>
      </c>
      <c r="H2" s="9"/>
      <c r="I2" s="3">
        <f>COUNTIFS(game3!$E$3:$E$200,I1,game3!$B$3:$B$200,"п")</f>
        <v>3</v>
      </c>
      <c r="J2" s="3" t="s">
        <v>54</v>
      </c>
      <c r="K2" s="25">
        <f>IFERROR(I3/I2,0)</f>
        <v>1</v>
      </c>
      <c r="L2" s="10"/>
      <c r="M2" s="3">
        <f>COUNTIFS(game3!$E$3:$E$200,M1,game3!$B$3:$B$200,"п")</f>
        <v>3</v>
      </c>
      <c r="N2" s="3" t="s">
        <v>54</v>
      </c>
      <c r="O2" s="25">
        <f>IFERROR(M3/M2,0)</f>
        <v>1</v>
      </c>
      <c r="P2" s="10"/>
      <c r="Q2" s="3">
        <f>COUNTIFS(game3!$E$3:$E$200,Q1,game3!$B$3:$B$200,"п")</f>
        <v>7</v>
      </c>
      <c r="R2" s="3" t="s">
        <v>54</v>
      </c>
      <c r="S2" s="25">
        <f>IFERROR(Q3/Q2,0)</f>
        <v>0.8571428571428571</v>
      </c>
      <c r="T2" s="10"/>
      <c r="U2" s="3">
        <f>COUNTIFS(game3!$E$3:$E$200,U1,game3!$B$3:$B$200,"п")</f>
        <v>2</v>
      </c>
      <c r="V2" s="3" t="s">
        <v>54</v>
      </c>
      <c r="W2" s="25">
        <f>IFERROR(U3/U2,0)</f>
        <v>1</v>
      </c>
      <c r="X2" s="9"/>
      <c r="Y2" s="3">
        <f>COUNTIFS(game3!$E$3:$E$200,Y1,game3!$B$3:$B$200,"п")</f>
        <v>0</v>
      </c>
      <c r="Z2" s="3" t="s">
        <v>54</v>
      </c>
      <c r="AA2" s="25">
        <f>IFERROR(Y3/Y2,0)</f>
        <v>0</v>
      </c>
      <c r="AB2" s="9"/>
    </row>
    <row r="3" spans="1:28" x14ac:dyDescent="0.3">
      <c r="A3" s="3">
        <f>I4+I20+M4+M20+Q4+Q20+U4+U20+Y4+Y20+I37+M37+Q37+U37+Y37+E23+E29</f>
        <v>20</v>
      </c>
      <c r="B3" s="2" t="s">
        <v>53</v>
      </c>
      <c r="C3" s="3">
        <f>COUNTIFS(game3!I3:I101,"б",game3!L3:L101,"")+E4+E10</f>
        <v>16</v>
      </c>
      <c r="D3" s="8"/>
      <c r="E3" s="3">
        <f>COUNTIFS(game3!I3:I101,"б",game3!J3:J101,"+",game3!K3:K101,"+",game3!M3:M101,E1)+E5</f>
        <v>1</v>
      </c>
      <c r="F3" s="3" t="s">
        <v>55</v>
      </c>
      <c r="G3" s="25"/>
      <c r="H3" s="9"/>
      <c r="I3" s="3">
        <f>COUNTIFS(game3!$E$3:$E$200,I1,game3!$B$3:$B$200,"п",game3!$C$3:$C$200,"+")</f>
        <v>3</v>
      </c>
      <c r="J3" s="3" t="s">
        <v>56</v>
      </c>
      <c r="K3" s="25"/>
      <c r="L3" s="10"/>
      <c r="M3" s="3">
        <f>COUNTIFS(game3!$E$3:$E$200,M1,game3!$B$3:$B$200,"п",game3!$C$3:$C$200,"+")</f>
        <v>3</v>
      </c>
      <c r="N3" s="3" t="s">
        <v>56</v>
      </c>
      <c r="O3" s="25"/>
      <c r="P3" s="10"/>
      <c r="Q3" s="3">
        <f>COUNTIFS(game3!$E$3:$E$200,Q1,game3!$B$3:$B$200,"п",game3!$C$3:$C$200,"+")</f>
        <v>6</v>
      </c>
      <c r="R3" s="3" t="s">
        <v>56</v>
      </c>
      <c r="S3" s="25"/>
      <c r="T3" s="10"/>
      <c r="U3" s="3">
        <f>COUNTIFS(game3!$E$3:$E$200,U1,game3!$B$3:$B$200,"п",game3!$C$3:$C$200,"+")</f>
        <v>2</v>
      </c>
      <c r="V3" s="3" t="s">
        <v>56</v>
      </c>
      <c r="W3" s="25"/>
      <c r="X3" s="9"/>
      <c r="Y3" s="3">
        <f>COUNTIFS(game3!$E$3:$E$200,Y1,game3!$B$3:$B$200,"п",game3!$C$3:$C$200,"+")</f>
        <v>0</v>
      </c>
      <c r="Z3" s="3" t="s">
        <v>56</v>
      </c>
      <c r="AA3" s="25"/>
      <c r="AB3" s="9"/>
    </row>
    <row r="4" spans="1:28" x14ac:dyDescent="0.3">
      <c r="A4" s="3">
        <f>I5+I21+M5+M21+Q5+Q21+U5+U21+Y5+Y21+I38+M38+Q38+U38+Y38+E23+E29</f>
        <v>13</v>
      </c>
      <c r="B4" s="2" t="s">
        <v>57</v>
      </c>
      <c r="C4" s="3">
        <f>COUNTIFS(game3!I3:I101,"б",game3!J3:J101,"+",game3!L3:L101,"")+E4+E10</f>
        <v>10</v>
      </c>
      <c r="D4" s="8"/>
      <c r="E4" s="3">
        <f>COUNTIFS(game3!I3:I101,"бул",game3!J3:J101,"+",game3!M3:M101,E1)</f>
        <v>0</v>
      </c>
      <c r="F4" s="3" t="s">
        <v>58</v>
      </c>
      <c r="G4" s="25" t="str">
        <f>IFERROR((E4-E5)/E4,"нет бросоков")</f>
        <v>нет бросоков</v>
      </c>
      <c r="H4" s="9"/>
      <c r="I4" s="3">
        <f>COUNTIFS(game3!$E$3:$E$200,I1,game3!$B$3:$B$200,"б")</f>
        <v>5</v>
      </c>
      <c r="J4" s="3" t="s">
        <v>53</v>
      </c>
      <c r="K4" s="25">
        <f>IFERROR(I5/I4,0)</f>
        <v>0.4</v>
      </c>
      <c r="L4" s="10"/>
      <c r="M4" s="3">
        <f>COUNTIFS(game3!$E$3:$E$200,M1,game3!$B$3:$B$200,"б")</f>
        <v>0</v>
      </c>
      <c r="N4" s="3" t="s">
        <v>53</v>
      </c>
      <c r="O4" s="25">
        <f>IFERROR(M5/M4,0)</f>
        <v>0</v>
      </c>
      <c r="P4" s="10"/>
      <c r="Q4" s="3">
        <f>COUNTIFS(game3!$E$3:$E$200,Q1,game3!$B$3:$B$200,"б")</f>
        <v>0</v>
      </c>
      <c r="R4" s="3" t="s">
        <v>53</v>
      </c>
      <c r="S4" s="25">
        <f>IFERROR(Q5/Q4,0)</f>
        <v>0</v>
      </c>
      <c r="T4" s="10"/>
      <c r="U4" s="3">
        <f>COUNTIFS(game3!$E$3:$E$200,U1,game3!$B$3:$B$200,"б")</f>
        <v>5</v>
      </c>
      <c r="V4" s="3" t="s">
        <v>53</v>
      </c>
      <c r="W4" s="25">
        <f>IFERROR(U5/U4,0)</f>
        <v>0.8</v>
      </c>
      <c r="X4" s="9"/>
      <c r="Y4" s="3">
        <f>COUNTIFS(game3!$E$3:$E$200,Y1,game3!$B$3:$B$200,"б")</f>
        <v>1</v>
      </c>
      <c r="Z4" s="3" t="s">
        <v>53</v>
      </c>
      <c r="AA4" s="25">
        <f>IFERROR(Y5/Y4,0)</f>
        <v>0</v>
      </c>
      <c r="AB4" s="9"/>
    </row>
    <row r="5" spans="1:28" x14ac:dyDescent="0.3">
      <c r="A5" s="3">
        <f>I6+I22+M6+M22+Q6+Q22+U6+U22+Y22+Y6+I39+M39+Q39+U39+Y39+E24+E30</f>
        <v>4</v>
      </c>
      <c r="B5" s="2" t="s">
        <v>55</v>
      </c>
      <c r="C5" s="3">
        <f>COUNTIFS(game3!I3:I101,"б",game3!J3:J101,"+",game3!K3:K101,"+")+COUNTIFS(game3!I3:I101,"бул",game3!J3:J101,"+",game3!K3:K101,"+")</f>
        <v>2</v>
      </c>
      <c r="D5" s="8"/>
      <c r="E5" s="3">
        <f>COUNTIFS(game3!I3:I101,"бул",game3!J3:J101,"+",game3!K3:K101,"+",game3!M3:M101,E1)</f>
        <v>0</v>
      </c>
      <c r="F5" s="3" t="s">
        <v>59</v>
      </c>
      <c r="G5" s="25"/>
      <c r="H5" s="9"/>
      <c r="I5" s="3">
        <f>COUNTIFS(game3!$E$3:$E$200,I1,game3!$B$3:$B$200,"б",game3!$C$3:$C$200,"+")</f>
        <v>2</v>
      </c>
      <c r="J5" s="3" t="s">
        <v>57</v>
      </c>
      <c r="K5" s="25"/>
      <c r="L5" s="10"/>
      <c r="M5" s="3">
        <f>COUNTIFS(game3!$E$3:$E$200,M1,game3!$B$3:$B$200,"б",game3!$C$3:$C$200,"+")</f>
        <v>0</v>
      </c>
      <c r="N5" s="3" t="s">
        <v>57</v>
      </c>
      <c r="O5" s="25"/>
      <c r="P5" s="10"/>
      <c r="Q5" s="3">
        <f>COUNTIFS(game3!$E$3:$E$200,Q1,game3!$B$3:$B$200,"б",game3!$C$3:$C$200,"+")</f>
        <v>0</v>
      </c>
      <c r="R5" s="3" t="s">
        <v>57</v>
      </c>
      <c r="S5" s="25"/>
      <c r="T5" s="10"/>
      <c r="U5" s="3">
        <f>COUNTIFS(game3!$E$3:$E$200,U1,game3!$B$3:$B$200,"б",game3!$C$3:$C$200,"+")</f>
        <v>4</v>
      </c>
      <c r="V5" s="3" t="s">
        <v>57</v>
      </c>
      <c r="W5" s="25"/>
      <c r="X5" s="9"/>
      <c r="Y5" s="3">
        <f>COUNTIFS(game3!$E$3:$E$200,Y1,game3!$B$3:$B$200,"б",game3!$C$3:$C$200,"+")</f>
        <v>0</v>
      </c>
      <c r="Z5" s="3" t="s">
        <v>57</v>
      </c>
      <c r="AA5" s="25"/>
      <c r="AB5" s="9"/>
    </row>
    <row r="6" spans="1:28" x14ac:dyDescent="0.3">
      <c r="A6" s="3">
        <f>I7+I23+M7+M23+Q7+Q23+U7+U23+Y23+Y7+I40+M40+Q40+U40+Y40</f>
        <v>6</v>
      </c>
      <c r="B6" s="2" t="s">
        <v>35</v>
      </c>
      <c r="C6" s="3">
        <f>COUNTIFS(game3!$E$3:$E$200,"соперник",game3!$B$3:$B$200,"фол",game3!$C$3:$C$200,"+")</f>
        <v>1</v>
      </c>
      <c r="D6" s="8"/>
      <c r="E6" s="11"/>
      <c r="F6" s="11"/>
      <c r="G6" s="11"/>
      <c r="H6" s="9"/>
      <c r="I6" s="12">
        <f>COUNTIFS(game3!$E$3:$E$200,I1,game3!$B$3:$B$200,"б",game3!$C$3:$C$200,"+",game3!$D$3:$D$200,"+")</f>
        <v>0</v>
      </c>
      <c r="J6" s="3" t="s">
        <v>60</v>
      </c>
      <c r="K6" s="1">
        <f>IFERROR(I6/I5,0)</f>
        <v>0</v>
      </c>
      <c r="L6" s="10"/>
      <c r="M6" s="12">
        <f>COUNTIFS(game3!$E$3:$E$200,M1,game3!$B$3:$B$200,"б",game3!$C$3:$C$200,"+",game3!$D$3:$D$200,"+")</f>
        <v>0</v>
      </c>
      <c r="N6" s="3" t="s">
        <v>60</v>
      </c>
      <c r="O6" s="1">
        <f>IFERROR(M6/M5,0)</f>
        <v>0</v>
      </c>
      <c r="P6" s="10"/>
      <c r="Q6" s="12">
        <f>COUNTIFS(game3!$E$3:$E$200,Q1,game3!$B$3:$B$200,"б",game3!$C$3:$C$200,"+",game3!$D$3:$D$200,"+")</f>
        <v>0</v>
      </c>
      <c r="R6" s="3" t="s">
        <v>60</v>
      </c>
      <c r="S6" s="1">
        <f>IFERROR(Q6/Q5,0)</f>
        <v>0</v>
      </c>
      <c r="T6" s="10"/>
      <c r="U6" s="12">
        <f>COUNTIFS(game3!$E$3:$E$200,U1,game3!$B$3:$B$200,"б",game3!$C$3:$C$200,"+",game3!$D$3:$D$200,"+")</f>
        <v>2</v>
      </c>
      <c r="V6" s="3" t="s">
        <v>60</v>
      </c>
      <c r="W6" s="1">
        <f>IFERROR(U6/U5,0)</f>
        <v>0.5</v>
      </c>
      <c r="X6" s="9"/>
      <c r="Y6" s="12">
        <f>COUNTIFS(game3!$E$3:$E$200,Y1,game3!$B$3:$B$200,"б",game3!$C$3:$C$200,"+",game3!$D$3:$D$200,"+")</f>
        <v>0</v>
      </c>
      <c r="Z6" s="3" t="s">
        <v>60</v>
      </c>
      <c r="AA6" s="1">
        <f>IFERROR(Y6/Y5,0)</f>
        <v>0</v>
      </c>
      <c r="AB6" s="9"/>
    </row>
    <row r="7" spans="1:28" x14ac:dyDescent="0.3">
      <c r="A7" s="1">
        <f>A5/A4</f>
        <v>0.30769230769230771</v>
      </c>
      <c r="B7" s="2" t="s">
        <v>60</v>
      </c>
      <c r="C7" s="1">
        <f>C5/C4</f>
        <v>0.2</v>
      </c>
      <c r="D7" s="8"/>
      <c r="E7" s="24" t="s">
        <v>61</v>
      </c>
      <c r="F7" s="24"/>
      <c r="G7" s="24" t="s">
        <v>46</v>
      </c>
      <c r="H7" s="9"/>
      <c r="I7" s="3">
        <f>COUNTIFS(game3!$E$3:$E$200,I1,game3!$B$3:$B$200,"фол",game3!$C$3:$C$200,"+")</f>
        <v>0</v>
      </c>
      <c r="J7" s="3" t="s">
        <v>35</v>
      </c>
      <c r="K7" s="1">
        <f>IFERROR(I7/$A$6,0)</f>
        <v>0</v>
      </c>
      <c r="L7" s="10"/>
      <c r="M7" s="3">
        <f>COUNTIFS(game3!$E$3:$E$200,M1,game3!$B$3:$B$200,"фол",game3!$C$3:$C$200,"+")</f>
        <v>0</v>
      </c>
      <c r="N7" s="3" t="s">
        <v>35</v>
      </c>
      <c r="O7" s="1">
        <f>IFERROR(M7/$A$6,0)</f>
        <v>0</v>
      </c>
      <c r="P7" s="10"/>
      <c r="Q7" s="3">
        <f>COUNTIFS(game3!$E$3:$E$200,Q1,game3!$B$3:$B$200,"фол",game3!$C$3:$C$200,"+")</f>
        <v>0</v>
      </c>
      <c r="R7" s="3" t="s">
        <v>35</v>
      </c>
      <c r="S7" s="1">
        <f>IFERROR(Q7/$A$6,0)</f>
        <v>0</v>
      </c>
      <c r="T7" s="10"/>
      <c r="U7" s="3">
        <f>COUNTIFS(game3!$E$3:$E$200,U1,game3!$B$3:$B$200,"фол",game3!$C$3:$C$200,"+")</f>
        <v>0</v>
      </c>
      <c r="V7" s="3" t="s">
        <v>35</v>
      </c>
      <c r="W7" s="1">
        <f>IFERROR(U7/$A$6,0)</f>
        <v>0</v>
      </c>
      <c r="X7" s="9"/>
      <c r="Y7" s="3">
        <f>COUNTIFS(game3!$E$3:$E$200,Y1,game3!$B$3:$B$200,"фол",game3!$C$3:$C$200,"+")</f>
        <v>0</v>
      </c>
      <c r="Z7" s="3" t="s">
        <v>35</v>
      </c>
      <c r="AA7" s="1">
        <f>IFERROR(Y7/$A$6,0)</f>
        <v>0</v>
      </c>
      <c r="AB7" s="9"/>
    </row>
    <row r="8" spans="1:28" x14ac:dyDescent="0.3">
      <c r="A8" s="3">
        <f>I2+I18+M2+M18+Q2+Q18+U2+U18+Y18+Y2+I35+M35+Q35+U35+Y35</f>
        <v>41</v>
      </c>
      <c r="B8" s="2" t="s">
        <v>62</v>
      </c>
      <c r="C8" s="1"/>
      <c r="D8" s="8"/>
      <c r="E8" s="3">
        <f>COUNTIFS(game3!I3:I101,"б",game3!J3:J101,"+",game3!M3:M101,E7)+E10</f>
        <v>6</v>
      </c>
      <c r="F8" s="3" t="s">
        <v>53</v>
      </c>
      <c r="G8" s="25">
        <f>(E8-E9)/E8</f>
        <v>0.83333333333333337</v>
      </c>
      <c r="H8" s="9"/>
      <c r="I8" s="12">
        <f>COUNTIF(game3!$F$3:$F$200,I1)</f>
        <v>0</v>
      </c>
      <c r="J8" s="3" t="s">
        <v>63</v>
      </c>
      <c r="K8" s="3"/>
      <c r="L8" s="10"/>
      <c r="M8" s="12">
        <f>COUNTIF(game3!$F$3:$F$200,M1)</f>
        <v>0</v>
      </c>
      <c r="N8" s="3" t="s">
        <v>63</v>
      </c>
      <c r="O8" s="3"/>
      <c r="P8" s="10"/>
      <c r="Q8" s="12">
        <f>COUNTIF(game3!$F$3:$F$200,Q1)</f>
        <v>0</v>
      </c>
      <c r="R8" s="3" t="s">
        <v>63</v>
      </c>
      <c r="S8" s="3"/>
      <c r="T8" s="10"/>
      <c r="U8" s="12">
        <f>COUNTIF(game3!$F$3:$F$200,U1)</f>
        <v>0</v>
      </c>
      <c r="V8" s="3" t="s">
        <v>63</v>
      </c>
      <c r="W8" s="3"/>
      <c r="X8" s="9"/>
      <c r="Y8" s="12">
        <f>COUNTIF(game3!$F$3:$F$200,Y1)</f>
        <v>0</v>
      </c>
      <c r="Z8" s="3" t="s">
        <v>63</v>
      </c>
      <c r="AA8" s="3"/>
      <c r="AB8" s="9"/>
    </row>
    <row r="9" spans="1:28" x14ac:dyDescent="0.3">
      <c r="A9" s="3">
        <f>I3+I19+M3+M19+Q3+Q19+U3+U19+Y19+Y3+I36+M36+Q36+U36+Y36</f>
        <v>32</v>
      </c>
      <c r="B9" s="2" t="s">
        <v>56</v>
      </c>
      <c r="C9" s="1"/>
      <c r="D9" s="8"/>
      <c r="E9" s="3">
        <f>COUNTIFS(game3!I3:I101,"б",game3!J3:J101,"+",game3!K3:K101,"+",game3!M3:M101,E7)+E11</f>
        <v>1</v>
      </c>
      <c r="F9" s="3" t="s">
        <v>55</v>
      </c>
      <c r="G9" s="25"/>
      <c r="H9" s="9"/>
      <c r="I9" s="3">
        <f>COUNTIFS(game3!$E$3:$E$200,I1,game3!$B$3:$B$200,"блок",game3!$C$3:$C$200,"+")</f>
        <v>0</v>
      </c>
      <c r="J9" s="3" t="s">
        <v>64</v>
      </c>
      <c r="K9" s="3"/>
      <c r="L9" s="10"/>
      <c r="M9" s="3">
        <f>COUNTIFS(game3!$E$3:$E$200,M1,game3!$B$3:$B$200,"блок",game3!$C$3:$C$200,"+")</f>
        <v>0</v>
      </c>
      <c r="N9" s="3" t="s">
        <v>64</v>
      </c>
      <c r="O9" s="3"/>
      <c r="P9" s="10"/>
      <c r="Q9" s="3">
        <f>COUNTIFS(game3!$E$3:$E$200,Q1,game3!$B$3:$B$200,"блок",game3!$C$3:$C$200,"+")</f>
        <v>0</v>
      </c>
      <c r="R9" s="3" t="s">
        <v>64</v>
      </c>
      <c r="S9" s="3"/>
      <c r="T9" s="10"/>
      <c r="U9" s="3">
        <f>COUNTIFS(game3!$E$3:$E$200,U1,game3!$B$3:$B$200,"блок",game3!$C$3:$C$200,"+")</f>
        <v>0</v>
      </c>
      <c r="V9" s="3" t="s">
        <v>64</v>
      </c>
      <c r="W9" s="3"/>
      <c r="X9" s="9"/>
      <c r="Y9" s="3">
        <f>COUNTIFS(game3!$E$3:$E$200,Y1,game3!$B$3:$B$200,"блок",game3!$C$3:$C$200,"+")</f>
        <v>0</v>
      </c>
      <c r="Z9" s="3" t="s">
        <v>64</v>
      </c>
      <c r="AA9" s="3"/>
      <c r="AB9" s="9"/>
    </row>
    <row r="10" spans="1:28" x14ac:dyDescent="0.3">
      <c r="A10" s="1">
        <f>A9/A8</f>
        <v>0.78048780487804881</v>
      </c>
      <c r="B10" s="2" t="s">
        <v>5</v>
      </c>
      <c r="C10" s="1"/>
      <c r="D10" s="8"/>
      <c r="E10" s="3">
        <f>COUNTIFS(game3!I3:I101,"бул",game3!J3:J101,"+",game3!M3:M101,E7)</f>
        <v>0</v>
      </c>
      <c r="F10" s="3" t="s">
        <v>58</v>
      </c>
      <c r="G10" s="25" t="str">
        <f>IFERROR((E10-E11)/E10,"нет бросоков")</f>
        <v>нет бросоков</v>
      </c>
      <c r="H10" s="9"/>
      <c r="I10" s="3">
        <f>COUNTIFS(game3!$E$3:$E$200,I1,game3!$B$3:$B$200,"бул",game3!$C$3:$C$200,"+")</f>
        <v>0</v>
      </c>
      <c r="J10" s="3" t="s">
        <v>58</v>
      </c>
      <c r="K10" s="25">
        <f>IFERROR(I11/I10,0)</f>
        <v>0</v>
      </c>
      <c r="L10" s="10"/>
      <c r="M10" s="3">
        <f>COUNTIFS(game3!$E$3:$E$200,M1,game3!$B$3:$B$200,"бул",game3!$C$3:$C$200,"+")</f>
        <v>0</v>
      </c>
      <c r="N10" s="3" t="s">
        <v>58</v>
      </c>
      <c r="O10" s="25">
        <f>IFERROR(M11/M10,0)</f>
        <v>0</v>
      </c>
      <c r="P10" s="10"/>
      <c r="Q10" s="3">
        <f>COUNTIFS(game3!$E$3:$E$200,Q1,game3!$B$3:$B$200,"бул",game3!$C$3:$C$200,"+")</f>
        <v>0</v>
      </c>
      <c r="R10" s="3" t="s">
        <v>58</v>
      </c>
      <c r="S10" s="25">
        <f>IFERROR(Q11/Q10,0)</f>
        <v>0</v>
      </c>
      <c r="T10" s="10"/>
      <c r="U10" s="3">
        <f>COUNTIFS(game3!$E$3:$E$200,U1,game3!$B$3:$B$200,"бул",game3!$C$3:$C$200,"+")</f>
        <v>0</v>
      </c>
      <c r="V10" s="3" t="s">
        <v>58</v>
      </c>
      <c r="W10" s="25">
        <f>IFERROR(U11/U10,0)</f>
        <v>0</v>
      </c>
      <c r="X10" s="9"/>
      <c r="Y10" s="3">
        <f>COUNTIFS(game3!$E$3:$E$200,Y1,game3!$B$3:$B$200,"бул",game3!$C$3:$C$200,"+")</f>
        <v>0</v>
      </c>
      <c r="Z10" s="3" t="s">
        <v>58</v>
      </c>
      <c r="AA10" s="25">
        <f>IFERROR(Y11/Y10,0)</f>
        <v>0</v>
      </c>
      <c r="AB10" s="9"/>
    </row>
    <row r="11" spans="1:28" x14ac:dyDescent="0.3">
      <c r="A11" s="13"/>
      <c r="B11" s="13"/>
      <c r="C11" s="13"/>
      <c r="D11" s="8"/>
      <c r="E11" s="3">
        <f>COUNTIFS(game3!I3:I101,"бул",game3!J3:J101,"+",game3!K3:K101,"+",game3!M3:M101,E7)</f>
        <v>0</v>
      </c>
      <c r="F11" s="3" t="s">
        <v>59</v>
      </c>
      <c r="G11" s="25"/>
      <c r="H11" s="9"/>
      <c r="I11" s="12">
        <f>COUNTIFS(game3!$E$3:$E$200,I1,game3!$B$3:$B$200,"бул",game3!$C$3:$C$200,"+",game3!$D$3:$D$200,"+")</f>
        <v>0</v>
      </c>
      <c r="J11" s="3" t="s">
        <v>60</v>
      </c>
      <c r="K11" s="25"/>
      <c r="L11" s="10"/>
      <c r="M11" s="12">
        <f>COUNTIFS(game3!$E$3:$E$200,M1,game3!$B$3:$B$200,"бул",game3!$C$3:$C$200,"+",game3!$D$3:$D$200,"+")</f>
        <v>0</v>
      </c>
      <c r="N11" s="3" t="s">
        <v>60</v>
      </c>
      <c r="O11" s="25"/>
      <c r="P11" s="10"/>
      <c r="Q11" s="12">
        <f>COUNTIFS(game3!$E$3:$E$200,Q1,game3!$B$3:$B$200,"бул",game3!$C$3:$C$200,"+",game3!$D$3:$D$200,"+")</f>
        <v>0</v>
      </c>
      <c r="R11" s="3" t="s">
        <v>60</v>
      </c>
      <c r="S11" s="25"/>
      <c r="T11" s="10"/>
      <c r="U11" s="12">
        <f>COUNTIFS(game3!$E$3:$E$200,U1,game3!$B$3:$B$200,"бул",game3!$C$3:$C$200,"+",game3!$D$3:$D$200,"+")</f>
        <v>0</v>
      </c>
      <c r="V11" s="3" t="s">
        <v>60</v>
      </c>
      <c r="W11" s="25"/>
      <c r="X11" s="9"/>
      <c r="Y11" s="12">
        <f>COUNTIFS(game3!$E$3:$E$200,Y1,game3!$B$3:$B$200,"бул",game3!$C$3:$C$200,"+",game3!$D$3:$D$200,"+")</f>
        <v>0</v>
      </c>
      <c r="Z11" s="3" t="s">
        <v>60</v>
      </c>
      <c r="AA11" s="25"/>
      <c r="AB11" s="9"/>
    </row>
    <row r="12" spans="1:28" x14ac:dyDescent="0.3">
      <c r="A12" s="3">
        <f>I12+I28+M12+M28+Q12+Q28+U12+U28+Y28+Y12+I45+M45+Q45+U45+Y45</f>
        <v>38</v>
      </c>
      <c r="B12" s="3" t="s">
        <v>88</v>
      </c>
      <c r="C12" s="25">
        <f>A13/A12</f>
        <v>0.39473684210526316</v>
      </c>
      <c r="D12" s="8"/>
      <c r="H12" s="9"/>
      <c r="I12" s="3">
        <f>COUNTIFS(game3!$E$3:$E$200,I1,game3!$B$3:$B$200,"вб")</f>
        <v>11</v>
      </c>
      <c r="J12" s="3" t="s">
        <v>66</v>
      </c>
      <c r="K12" s="25">
        <f>IFERROR(I13/I12,0)</f>
        <v>0.63636363636363635</v>
      </c>
      <c r="L12" s="10"/>
      <c r="M12" s="3">
        <f>COUNTIFS(game3!$E$3:$E$200,M1,game3!$B$3:$B$200,"вб")</f>
        <v>0</v>
      </c>
      <c r="N12" s="3" t="s">
        <v>66</v>
      </c>
      <c r="O12" s="25">
        <f>IFERROR(M13/M12,0)</f>
        <v>0</v>
      </c>
      <c r="P12" s="10"/>
      <c r="Q12" s="3">
        <f>COUNTIFS(game3!$E$3:$E$200,Q1,game3!$B$3:$B$200,"вб")</f>
        <v>0</v>
      </c>
      <c r="R12" s="3" t="s">
        <v>66</v>
      </c>
      <c r="S12" s="25">
        <f>IFERROR(Q13/Q12,0)</f>
        <v>0</v>
      </c>
      <c r="T12" s="10"/>
      <c r="U12" s="3">
        <f>COUNTIFS(game3!$E$3:$E$200,U1,game3!$B$3:$B$200,"вб")</f>
        <v>0</v>
      </c>
      <c r="V12" s="3" t="s">
        <v>66</v>
      </c>
      <c r="W12" s="25">
        <f>IFERROR(U13/U12,0)</f>
        <v>0</v>
      </c>
      <c r="X12" s="9"/>
      <c r="Y12" s="3">
        <f>COUNTIFS(game3!$E$3:$E$200,Y1,game3!$B$3:$B$200,"вб")</f>
        <v>0</v>
      </c>
      <c r="Z12" s="3" t="s">
        <v>66</v>
      </c>
      <c r="AA12" s="25">
        <f>IFERROR(Y13/Y12,0)</f>
        <v>0</v>
      </c>
      <c r="AB12" s="9"/>
    </row>
    <row r="13" spans="1:28" x14ac:dyDescent="0.3">
      <c r="A13" s="3">
        <f>I13+I29+M13+M29+Q13+Q29+U13+U29+Y29+Y13+I46+M46+Q46+U46+Y46</f>
        <v>15</v>
      </c>
      <c r="B13" s="3" t="s">
        <v>67</v>
      </c>
      <c r="C13" s="25"/>
      <c r="D13" s="8"/>
      <c r="H13" s="9"/>
      <c r="I13" s="3">
        <f>COUNTIFS(game3!$E$3:$E$200,I1,game3!$B$3:$B$200,"вб",game3!$C$3:$C$200,"+")</f>
        <v>7</v>
      </c>
      <c r="J13" s="3" t="s">
        <v>68</v>
      </c>
      <c r="K13" s="25"/>
      <c r="L13" s="10"/>
      <c r="M13" s="3">
        <f>COUNTIFS(game3!$E$3:$E$200,M1,game3!$B$3:$B$200,"вб",game3!$C$3:$C$200,"+")</f>
        <v>0</v>
      </c>
      <c r="N13" s="3" t="s">
        <v>68</v>
      </c>
      <c r="O13" s="25"/>
      <c r="P13" s="10"/>
      <c r="Q13" s="3">
        <f>COUNTIFS(game3!$E$3:$E$200,Q1,game3!$B$3:$B$200,"вб",game3!$C$3:$C$200,"+")</f>
        <v>0</v>
      </c>
      <c r="R13" s="3" t="s">
        <v>68</v>
      </c>
      <c r="S13" s="25"/>
      <c r="T13" s="10"/>
      <c r="U13" s="3">
        <f>COUNTIFS(game3!$E$3:$E$200,U1,game3!$B$3:$B$200,"вб",game3!$C$3:$C$200,"+")</f>
        <v>0</v>
      </c>
      <c r="V13" s="3" t="s">
        <v>68</v>
      </c>
      <c r="W13" s="25"/>
      <c r="X13" s="9"/>
      <c r="Y13" s="3">
        <f>COUNTIFS(game3!$E$3:$E$200,Y1,game3!$B$3:$B$200,"вб",game3!$C$3:$C$200,"+")</f>
        <v>0</v>
      </c>
      <c r="Z13" s="3" t="s">
        <v>68</v>
      </c>
      <c r="AA13" s="25"/>
      <c r="AB13" s="9"/>
    </row>
    <row r="14" spans="1:28" x14ac:dyDescent="0.3">
      <c r="A14" s="3"/>
      <c r="B14" s="3"/>
      <c r="C14" s="1"/>
      <c r="D14" s="8"/>
      <c r="H14" s="9"/>
      <c r="I14" s="3">
        <f>COUNTIFS(game3!$E$3:$E$200,I1,game3!$B$3:$B$200,"ош",game3!$C$3:$C$200,"+")</f>
        <v>0</v>
      </c>
      <c r="J14" s="3" t="s">
        <v>69</v>
      </c>
      <c r="K14" s="1"/>
      <c r="L14" s="10"/>
      <c r="M14" s="3">
        <f>COUNTIFS(game3!$E$3:$E$200,M1,game3!$B$3:$B$200,"ош",game3!$C$3:$C$200,"+")</f>
        <v>0</v>
      </c>
      <c r="N14" s="3" t="s">
        <v>69</v>
      </c>
      <c r="O14" s="1"/>
      <c r="P14" s="10"/>
      <c r="Q14" s="3">
        <f>COUNTIFS(game3!$E$3:$E$200,Q1,game3!$B$3:$B$200,"ош",game3!$C$3:$C$200,"+")</f>
        <v>0</v>
      </c>
      <c r="R14" s="3" t="s">
        <v>69</v>
      </c>
      <c r="S14" s="1"/>
      <c r="T14" s="10"/>
      <c r="U14" s="3">
        <f>COUNTIFS(game3!$E$3:$E$200,U1,game3!$B$3:$B$200,"ош",game3!$C$3:$C$200,"+")</f>
        <v>1</v>
      </c>
      <c r="V14" s="3" t="s">
        <v>69</v>
      </c>
      <c r="W14" s="1"/>
      <c r="X14" s="9"/>
      <c r="Y14" s="3">
        <f>COUNTIFS(game3!$E$3:$E$200,Y1,game3!$B$3:$B$200,"ош",game3!$C$3:$C$200,"+")</f>
        <v>0</v>
      </c>
      <c r="Z14" s="3" t="s">
        <v>69</v>
      </c>
      <c r="AA14" s="1"/>
      <c r="AB14" s="9"/>
    </row>
    <row r="15" spans="1:28" x14ac:dyDescent="0.3">
      <c r="A15" s="3">
        <f>I14+I30+M14+M30+Q14+Q30+U14+U30+Y30+Y14+I47+M47+Q47+U47+Y47</f>
        <v>1</v>
      </c>
      <c r="B15" s="3" t="s">
        <v>70</v>
      </c>
      <c r="C15" s="1"/>
      <c r="D15" s="8"/>
      <c r="H15" s="9"/>
      <c r="I15" s="3">
        <f>COUNTIFS(game3!$E$3:$E$200,I1,game3!$B$3:$B$200,"отбор",game3!$C$3:$C$200,"+")</f>
        <v>0</v>
      </c>
      <c r="J15" s="3" t="s">
        <v>71</v>
      </c>
      <c r="K15" s="1"/>
      <c r="L15" s="10"/>
      <c r="M15" s="3">
        <f>COUNTIFS(game3!$E$3:$E$200,M1,game3!$B$3:$B$200,"отбор",game3!$C$3:$C$200,"+")</f>
        <v>0</v>
      </c>
      <c r="N15" s="3" t="s">
        <v>71</v>
      </c>
      <c r="O15" s="1"/>
      <c r="P15" s="10"/>
      <c r="Q15" s="3">
        <f>COUNTIFS(game3!$E$3:$E$200,Q1,game3!$B$3:$B$200,"отбор",game3!$C$3:$C$200,"+")</f>
        <v>0</v>
      </c>
      <c r="R15" s="3" t="s">
        <v>71</v>
      </c>
      <c r="S15" s="1"/>
      <c r="T15" s="10"/>
      <c r="U15" s="3">
        <f>COUNTIFS(game3!$E$3:$E$200,U1,game3!$B$3:$B$200,"отбор",game3!$C$3:$C$200,"+")</f>
        <v>0</v>
      </c>
      <c r="V15" s="3" t="s">
        <v>71</v>
      </c>
      <c r="W15" s="1"/>
      <c r="X15" s="9"/>
      <c r="Y15" s="3">
        <f>COUNTIFS(game3!$E$3:$E$200,Y1,game3!$B$3:$B$200,"отбор",game3!$C$3:$C$200,"+")</f>
        <v>0</v>
      </c>
      <c r="Z15" s="3" t="s">
        <v>71</v>
      </c>
      <c r="AA15" s="1"/>
      <c r="AB15" s="9"/>
    </row>
    <row r="16" spans="1:28" x14ac:dyDescent="0.3">
      <c r="A16" s="3"/>
      <c r="B16" s="3"/>
      <c r="C16" s="1"/>
      <c r="D16" s="8"/>
      <c r="H16" s="9"/>
      <c r="I16" s="3">
        <f ca="1">SUMIF(game3!$O$2:$O$21,I1,game3!$P$2:$P$10)</f>
        <v>0</v>
      </c>
      <c r="J16" s="3" t="s">
        <v>72</v>
      </c>
      <c r="K16" s="1"/>
      <c r="L16" s="10"/>
      <c r="M16" s="3">
        <f ca="1">SUMIF(game3!$O$2:$O$21,M1,game3!$P$2:$P$10)</f>
        <v>0</v>
      </c>
      <c r="N16" s="3" t="s">
        <v>72</v>
      </c>
      <c r="O16" s="1"/>
      <c r="P16" s="10"/>
      <c r="Q16" s="3">
        <f ca="1">SUMIF(game3!$O$2:$O$21,Q1,game3!$P$2:$P$10)</f>
        <v>-1</v>
      </c>
      <c r="R16" s="3" t="s">
        <v>72</v>
      </c>
      <c r="S16" s="1"/>
      <c r="T16" s="10"/>
      <c r="U16" s="3">
        <f ca="1">SUMIF(game3!$O$2:$O$21,U1,game3!$P$2:$P$10)</f>
        <v>3</v>
      </c>
      <c r="V16" s="3" t="s">
        <v>72</v>
      </c>
      <c r="W16" s="1"/>
      <c r="X16" s="9"/>
      <c r="Y16" s="3">
        <f ca="1">SUMIF(game3!$O$2:$O$21,Y1,game3!$P$2:$P$10)</f>
        <v>-1</v>
      </c>
      <c r="Z16" s="3" t="s">
        <v>72</v>
      </c>
      <c r="AA16" s="1"/>
      <c r="AB16" s="9"/>
    </row>
    <row r="17" spans="1:28" x14ac:dyDescent="0.3">
      <c r="A17" s="3">
        <f>I15+I31+M15+M31+Q15+Q31+U15+U31+Y31+Y15+I48+M48+Q48+U48+Y48</f>
        <v>0</v>
      </c>
      <c r="B17" s="3" t="s">
        <v>73</v>
      </c>
      <c r="C17" s="3"/>
      <c r="D17" s="8"/>
      <c r="H17" s="9"/>
      <c r="I17" s="24" t="s">
        <v>74</v>
      </c>
      <c r="J17" s="24"/>
      <c r="K17" s="24" t="s">
        <v>46</v>
      </c>
      <c r="L17" s="10"/>
      <c r="M17" s="24" t="s">
        <v>75</v>
      </c>
      <c r="N17" s="24"/>
      <c r="O17" s="24" t="s">
        <v>46</v>
      </c>
      <c r="P17" s="10"/>
      <c r="Q17" s="24" t="s">
        <v>76</v>
      </c>
      <c r="R17" s="24"/>
      <c r="S17" s="24" t="s">
        <v>46</v>
      </c>
      <c r="T17" s="10"/>
      <c r="U17" s="24" t="s">
        <v>77</v>
      </c>
      <c r="V17" s="24"/>
      <c r="W17" s="24" t="s">
        <v>46</v>
      </c>
      <c r="X17" s="9"/>
      <c r="Y17" s="24" t="s">
        <v>78</v>
      </c>
      <c r="Z17" s="24"/>
      <c r="AA17" s="24" t="s">
        <v>46</v>
      </c>
      <c r="AB17" s="9"/>
    </row>
    <row r="18" spans="1:28" x14ac:dyDescent="0.3">
      <c r="A18" s="3">
        <f>I9+I25+M9+M25+Q9+Q25+U9+U25+Y25+Y9+I42+M42+Q42+U42+Y42</f>
        <v>4</v>
      </c>
      <c r="B18" s="3" t="s">
        <v>79</v>
      </c>
      <c r="C18" s="3"/>
      <c r="D18" s="8"/>
      <c r="H18" s="9"/>
      <c r="I18" s="3">
        <f>COUNTIFS(game3!$E$3:$E$200,I17,game3!$B$3:$B$200,"п")</f>
        <v>3</v>
      </c>
      <c r="J18" s="3" t="s">
        <v>54</v>
      </c>
      <c r="K18" s="25">
        <f>IFERROR(I19/I18,0)</f>
        <v>0.66666666666666663</v>
      </c>
      <c r="L18" s="10"/>
      <c r="M18" s="3">
        <f>COUNTIFS(game3!$E$3:$E$200,M17,game3!$B$3:$B$200,"п")</f>
        <v>2</v>
      </c>
      <c r="N18" s="3" t="s">
        <v>54</v>
      </c>
      <c r="O18" s="25">
        <f>IFERROR(M19/M18,0)</f>
        <v>0.5</v>
      </c>
      <c r="P18" s="10"/>
      <c r="Q18" s="3">
        <f>COUNTIFS(game3!$E$3:$E$200,Q17,game3!$B$3:$B$200,"п")</f>
        <v>0</v>
      </c>
      <c r="R18" s="3" t="s">
        <v>54</v>
      </c>
      <c r="S18" s="25">
        <f>IFERROR(Q19/Q18,0)</f>
        <v>0</v>
      </c>
      <c r="T18" s="10"/>
      <c r="U18" s="3">
        <f>COUNTIFS(game3!$E$3:$E$200,U17,game3!$B$3:$B$200,"п")</f>
        <v>1</v>
      </c>
      <c r="V18" s="3" t="s">
        <v>54</v>
      </c>
      <c r="W18" s="25">
        <f>IFERROR(U19/U18,0)</f>
        <v>1</v>
      </c>
      <c r="X18" s="9"/>
      <c r="Y18" s="3">
        <f>COUNTIFS(game3!$E$3:$E$200,Y17,game3!$B$3:$B$200,"п")</f>
        <v>5</v>
      </c>
      <c r="Z18" s="3" t="s">
        <v>54</v>
      </c>
      <c r="AA18" s="25">
        <f>IFERROR(Y19/Y18,0)</f>
        <v>0.8</v>
      </c>
      <c r="AB18" s="9"/>
    </row>
    <row r="19" spans="1:28" x14ac:dyDescent="0.3">
      <c r="A19" s="14"/>
      <c r="B19" s="14"/>
      <c r="C19" s="14"/>
      <c r="D19" s="8"/>
      <c r="H19" s="9"/>
      <c r="I19" s="3">
        <f>COUNTIFS(game3!$E$3:$E$200,I17,game3!$B$3:$B$200,"п",game3!$C$3:$C$200,"+")</f>
        <v>2</v>
      </c>
      <c r="J19" s="3" t="s">
        <v>56</v>
      </c>
      <c r="K19" s="25"/>
      <c r="L19" s="10"/>
      <c r="M19" s="3">
        <f>COUNTIFS(game3!$E$3:$E$200,M17,game3!$B$3:$B$200,"п",game3!$C$3:$C$200,"+")</f>
        <v>1</v>
      </c>
      <c r="N19" s="3" t="s">
        <v>56</v>
      </c>
      <c r="O19" s="25"/>
      <c r="P19" s="10"/>
      <c r="Q19" s="3">
        <f>COUNTIFS(game3!$E$3:$E$200,Q17,game3!$B$3:$B$200,"п",game3!$C$3:$C$200,"+")</f>
        <v>0</v>
      </c>
      <c r="R19" s="3" t="s">
        <v>56</v>
      </c>
      <c r="S19" s="25"/>
      <c r="T19" s="10"/>
      <c r="U19" s="3">
        <f>COUNTIFS(game3!$E$3:$E$200,U17,game3!$B$3:$B$200,"п",game3!$C$3:$C$200,"+")</f>
        <v>1</v>
      </c>
      <c r="V19" s="3" t="s">
        <v>56</v>
      </c>
      <c r="W19" s="25"/>
      <c r="X19" s="9"/>
      <c r="Y19" s="3">
        <f>COUNTIFS(game3!$E$3:$E$200,Y17,game3!$B$3:$B$200,"п",game3!$C$3:$C$200,"+")</f>
        <v>4</v>
      </c>
      <c r="Z19" s="3" t="s">
        <v>56</v>
      </c>
      <c r="AA19" s="25"/>
      <c r="AB19" s="9"/>
    </row>
    <row r="20" spans="1:28" x14ac:dyDescent="0.3">
      <c r="A20" s="14"/>
      <c r="B20" s="14"/>
      <c r="C20" s="14"/>
      <c r="D20" s="8"/>
      <c r="E20" s="24" t="s">
        <v>39</v>
      </c>
      <c r="F20" s="24"/>
      <c r="G20" s="24" t="s">
        <v>46</v>
      </c>
      <c r="H20" s="9"/>
      <c r="I20" s="3">
        <f>COUNTIFS(game3!$E$3:$E$200,I17,game3!$B$3:$B$200,"б")</f>
        <v>1</v>
      </c>
      <c r="J20" s="3" t="s">
        <v>53</v>
      </c>
      <c r="K20" s="25">
        <f>IFERROR(I21/I20,0)</f>
        <v>1</v>
      </c>
      <c r="L20" s="10"/>
      <c r="M20" s="3">
        <f>COUNTIFS(game3!$E$3:$E$200,M17,game3!$B$3:$B$200,"б")</f>
        <v>0</v>
      </c>
      <c r="N20" s="3" t="s">
        <v>53</v>
      </c>
      <c r="O20" s="25">
        <f>IFERROR(M21/M20,0)</f>
        <v>0</v>
      </c>
      <c r="P20" s="10"/>
      <c r="Q20" s="3">
        <f>COUNTIFS(game3!$E$3:$E$200,Q17,game3!$B$3:$B$200,"б")</f>
        <v>1</v>
      </c>
      <c r="R20" s="3" t="s">
        <v>53</v>
      </c>
      <c r="S20" s="25">
        <f>IFERROR(Q21/Q20,0)</f>
        <v>1</v>
      </c>
      <c r="T20" s="10"/>
      <c r="U20" s="3">
        <f>COUNTIFS(game3!$E$3:$E$200,U17,game3!$B$3:$B$200,"б")</f>
        <v>0</v>
      </c>
      <c r="V20" s="3" t="s">
        <v>53</v>
      </c>
      <c r="W20" s="25">
        <f>IFERROR(U21/U20,0)</f>
        <v>0</v>
      </c>
      <c r="X20" s="9"/>
      <c r="Y20" s="3">
        <f>COUNTIFS(game3!$E$3:$E$200,Y17,game3!$B$3:$B$200,"б")</f>
        <v>6</v>
      </c>
      <c r="Z20" s="3" t="s">
        <v>53</v>
      </c>
      <c r="AA20" s="25">
        <f>IFERROR(Y21/Y20,0)</f>
        <v>0.66666666666666663</v>
      </c>
      <c r="AB20" s="9"/>
    </row>
    <row r="21" spans="1:28" x14ac:dyDescent="0.3">
      <c r="A21" s="2" t="s">
        <v>80</v>
      </c>
      <c r="B21" s="3" t="s">
        <v>81</v>
      </c>
      <c r="C21" s="3" t="s">
        <v>72</v>
      </c>
      <c r="D21" s="8"/>
      <c r="E21" s="3">
        <f>COUNTIFS(game3!$B$3:$B$201,"б",game3!$C$3:$C$201,"+",game3!$G$3:$G$201,E20)+E23</f>
        <v>13</v>
      </c>
      <c r="F21" s="3" t="s">
        <v>53</v>
      </c>
      <c r="G21" s="25">
        <f>(E21-E22)/E21</f>
        <v>0.69230769230769229</v>
      </c>
      <c r="H21" s="9"/>
      <c r="I21" s="3">
        <f>COUNTIFS(game3!$E$3:$E$200,I17,game3!$B$3:$B$200,"б",game3!$C$3:$C$200,"+")</f>
        <v>1</v>
      </c>
      <c r="J21" s="3" t="s">
        <v>57</v>
      </c>
      <c r="K21" s="25"/>
      <c r="L21" s="10"/>
      <c r="M21" s="3">
        <f>COUNTIFS(game3!$E$3:$E$200,M17,game3!$B$3:$B$200,"б",game3!$C$3:$C$200,"+")</f>
        <v>0</v>
      </c>
      <c r="N21" s="3" t="s">
        <v>57</v>
      </c>
      <c r="O21" s="25"/>
      <c r="P21" s="10"/>
      <c r="Q21" s="3">
        <f>COUNTIFS(game3!$E$3:$E$200,Q17,game3!$B$3:$B$200,"б",game3!$C$3:$C$200,"+")</f>
        <v>1</v>
      </c>
      <c r="R21" s="3" t="s">
        <v>57</v>
      </c>
      <c r="S21" s="25"/>
      <c r="T21" s="10"/>
      <c r="U21" s="3">
        <f>COUNTIFS(game3!$E$3:$E$200,U17,game3!$B$3:$B$200,"б",game3!$C$3:$C$200,"+")</f>
        <v>0</v>
      </c>
      <c r="V21" s="3" t="s">
        <v>57</v>
      </c>
      <c r="W21" s="25"/>
      <c r="X21" s="9"/>
      <c r="Y21" s="3">
        <f>COUNTIFS(game3!$E$3:$E$200,Y17,game3!$B$3:$B$200,"б",game3!$C$3:$C$200,"+")</f>
        <v>4</v>
      </c>
      <c r="Z21" s="3" t="s">
        <v>57</v>
      </c>
      <c r="AA21" s="25"/>
      <c r="AB21" s="9"/>
    </row>
    <row r="22" spans="1:28" x14ac:dyDescent="0.3">
      <c r="A22" s="15" t="s">
        <v>47</v>
      </c>
      <c r="B22" s="3" t="s">
        <v>107</v>
      </c>
      <c r="C22" s="3">
        <f ca="1">I16</f>
        <v>0</v>
      </c>
      <c r="D22" s="8"/>
      <c r="E22" s="3">
        <f>COUNTIFS(game3!$B$3:$B$201,"б",game3!$C$3:$C$201,"+",game3!$D$3:D201,"+",game3!$G$3:$G$201,E20)+E24</f>
        <v>4</v>
      </c>
      <c r="F22" s="3" t="s">
        <v>55</v>
      </c>
      <c r="G22" s="25"/>
      <c r="H22" s="9"/>
      <c r="I22" s="12">
        <f>COUNTIFS(game3!$E$3:$E$200,I17,game3!$B$3:$B$200,"б",game3!$C$3:$C$200,"+",game3!$D$3:$D$200,"+")</f>
        <v>1</v>
      </c>
      <c r="J22" s="3" t="s">
        <v>60</v>
      </c>
      <c r="K22" s="1">
        <f>IFERROR(I22/I21,0)</f>
        <v>1</v>
      </c>
      <c r="L22" s="10"/>
      <c r="M22" s="12">
        <f>COUNTIFS(game3!$E$3:$E$200,M17,game3!$B$3:$B$200,"б",game3!$C$3:$C$200,"+",game3!$D$3:$D$200,"+")</f>
        <v>0</v>
      </c>
      <c r="N22" s="3" t="s">
        <v>60</v>
      </c>
      <c r="O22" s="1">
        <f>IFERROR(M22/M21,0)</f>
        <v>0</v>
      </c>
      <c r="P22" s="10"/>
      <c r="Q22" s="12">
        <f>COUNTIFS(game3!$E$3:$E$200,Q17,game3!$B$3:$B$200,"б",game3!$C$3:$C$200,"+",game3!$D$3:$D$200,"+")</f>
        <v>0</v>
      </c>
      <c r="R22" s="3" t="s">
        <v>60</v>
      </c>
      <c r="S22" s="1">
        <f>IFERROR(Q22/Q21,0)</f>
        <v>0</v>
      </c>
      <c r="T22" s="10"/>
      <c r="U22" s="12">
        <f>COUNTIFS(game3!$E$3:$E$200,U17,game3!$B$3:$B$200,"б",game3!$C$3:$C$200,"+",game3!$D$3:$D$200,"+")</f>
        <v>0</v>
      </c>
      <c r="V22" s="3" t="s">
        <v>60</v>
      </c>
      <c r="W22" s="1">
        <f>IFERROR(U22/U21,0)</f>
        <v>0</v>
      </c>
      <c r="X22" s="9"/>
      <c r="Y22" s="12">
        <f>COUNTIFS(game3!$E$3:$E$200,Y17,game3!$B$3:$B$200,"б",game3!$C$3:$C$200,"+",game3!$D$3:$D$200,"+")</f>
        <v>1</v>
      </c>
      <c r="Z22" s="3" t="s">
        <v>60</v>
      </c>
      <c r="AA22" s="1">
        <f>IFERROR(Y22/Y21,0)</f>
        <v>0.25</v>
      </c>
      <c r="AB22" s="9"/>
    </row>
    <row r="23" spans="1:28" x14ac:dyDescent="0.3">
      <c r="A23" s="15" t="s">
        <v>48</v>
      </c>
      <c r="B23" s="3" t="s">
        <v>107</v>
      </c>
      <c r="C23" s="3">
        <f ca="1">M16</f>
        <v>0</v>
      </c>
      <c r="D23" s="8"/>
      <c r="E23" s="3">
        <f>COUNTIFS(game3!$B$3:$B$201,"бул",game3!$C$3:$C$201,"+",game3!$G$3:$G$201,E20)</f>
        <v>0</v>
      </c>
      <c r="F23" s="3" t="s">
        <v>58</v>
      </c>
      <c r="G23" s="25" t="str">
        <f>IFERROR((E23-E24)/E23,"нет бросоков")</f>
        <v>нет бросоков</v>
      </c>
      <c r="H23" s="9"/>
      <c r="I23" s="3">
        <f>COUNTIFS(game3!$E$3:$E$200,I17,game3!$B$3:$B$200,"фол",game3!$C$3:$C$200,"+")</f>
        <v>0</v>
      </c>
      <c r="J23" s="3" t="s">
        <v>35</v>
      </c>
      <c r="K23" s="1">
        <f>IFERROR(I23/$A$6,0)</f>
        <v>0</v>
      </c>
      <c r="L23" s="10"/>
      <c r="M23" s="3">
        <f>COUNTIFS(game3!$E$3:$E$200,M17,game3!$B$3:$B$200,"фол",game3!$C$3:$C$200,"+")</f>
        <v>0</v>
      </c>
      <c r="N23" s="3" t="s">
        <v>35</v>
      </c>
      <c r="O23" s="1">
        <f>IFERROR(M23/$A$6,0)</f>
        <v>0</v>
      </c>
      <c r="P23" s="10"/>
      <c r="Q23" s="3">
        <f>COUNTIFS(game3!$E$3:$E$200,Q17,game3!$B$3:$B$200,"фол",game3!$C$3:$C$200,"+")</f>
        <v>1</v>
      </c>
      <c r="R23" s="3" t="s">
        <v>35</v>
      </c>
      <c r="S23" s="1">
        <f>IFERROR(Q23/$A$6,0)</f>
        <v>0.16666666666666666</v>
      </c>
      <c r="T23" s="10"/>
      <c r="U23" s="3">
        <f>COUNTIFS(game3!$E$3:$E$200,U17,game3!$B$3:$B$200,"фол",game3!$C$3:$C$200,"+")</f>
        <v>1</v>
      </c>
      <c r="V23" s="3" t="s">
        <v>35</v>
      </c>
      <c r="W23" s="1">
        <f>IFERROR(U23/$A$6,0)</f>
        <v>0.16666666666666666</v>
      </c>
      <c r="X23" s="9"/>
      <c r="Y23" s="3">
        <f>COUNTIFS(game3!$E$3:$E$200,Y17,game3!$B$3:$B$200,"фол",game3!$C$3:$C$200,"+")</f>
        <v>1</v>
      </c>
      <c r="Z23" s="3" t="s">
        <v>35</v>
      </c>
      <c r="AA23" s="1">
        <f>IFERROR(Y23/$A$6,0)</f>
        <v>0.16666666666666666</v>
      </c>
      <c r="AB23" s="9"/>
    </row>
    <row r="24" spans="1:28" x14ac:dyDescent="0.3">
      <c r="A24" s="15" t="s">
        <v>49</v>
      </c>
      <c r="B24" s="3" t="s">
        <v>107</v>
      </c>
      <c r="C24" s="3">
        <f ca="1">Q16</f>
        <v>-1</v>
      </c>
      <c r="D24" s="8"/>
      <c r="E24" s="3">
        <f>COUNTIFS(game3!$B$3:$B$201,"бул",game3!$C$3:$C$201,"+",game3!$D$3:$D$201,"+",game3!$G$3:$G$201,E20)</f>
        <v>0</v>
      </c>
      <c r="F24" s="3" t="s">
        <v>59</v>
      </c>
      <c r="G24" s="25"/>
      <c r="H24" s="9"/>
      <c r="I24" s="12">
        <f>COUNTIF(game3!$F$3:$F$200,I17)</f>
        <v>0</v>
      </c>
      <c r="J24" s="3" t="s">
        <v>63</v>
      </c>
      <c r="K24" s="3"/>
      <c r="L24" s="10"/>
      <c r="M24" s="12">
        <f>COUNTIF(game3!$F$3:$F$200,M17)</f>
        <v>0</v>
      </c>
      <c r="N24" s="3" t="s">
        <v>63</v>
      </c>
      <c r="O24" s="3"/>
      <c r="P24" s="10"/>
      <c r="Q24" s="12">
        <f>COUNTIF(game3!$F$3:$F$200,Q17)</f>
        <v>0</v>
      </c>
      <c r="R24" s="3" t="s">
        <v>63</v>
      </c>
      <c r="S24" s="3"/>
      <c r="T24" s="10"/>
      <c r="U24" s="12">
        <f>COUNTIF(game3!$F$3:$F$200,U17)</f>
        <v>0</v>
      </c>
      <c r="V24" s="3" t="s">
        <v>63</v>
      </c>
      <c r="W24" s="3"/>
      <c r="X24" s="9"/>
      <c r="Y24" s="12">
        <f>COUNTIF(game3!$F$3:$F$200,Y17)</f>
        <v>0</v>
      </c>
      <c r="Z24" s="3" t="s">
        <v>63</v>
      </c>
      <c r="AA24" s="3"/>
      <c r="AB24" s="9"/>
    </row>
    <row r="25" spans="1:28" x14ac:dyDescent="0.3">
      <c r="A25" s="15" t="s">
        <v>50</v>
      </c>
      <c r="B25" s="3" t="s">
        <v>108</v>
      </c>
      <c r="C25" s="3">
        <f ca="1">U16</f>
        <v>3</v>
      </c>
      <c r="D25" s="8"/>
      <c r="H25" s="9"/>
      <c r="I25" s="3">
        <f>COUNTIFS(game3!$E$3:$E$200,I17,game3!$B$3:$B$200,"блок",game3!$C$3:$C$200,"+")</f>
        <v>0</v>
      </c>
      <c r="J25" s="3" t="s">
        <v>64</v>
      </c>
      <c r="K25" s="3"/>
      <c r="L25" s="10"/>
      <c r="M25" s="3">
        <f>COUNTIFS(game3!$E$3:$E$200,M17,game3!$B$3:$B$200,"блок",game3!$C$3:$C$200,"+")</f>
        <v>1</v>
      </c>
      <c r="N25" s="3" t="s">
        <v>64</v>
      </c>
      <c r="O25" s="3"/>
      <c r="P25" s="10"/>
      <c r="Q25" s="3">
        <f>COUNTIFS(game3!$E$3:$E$200,Q17,game3!$B$3:$B$200,"блок",game3!$C$3:$C$200,"+")</f>
        <v>0</v>
      </c>
      <c r="R25" s="3" t="s">
        <v>64</v>
      </c>
      <c r="S25" s="3"/>
      <c r="T25" s="10"/>
      <c r="U25" s="3">
        <f>COUNTIFS(game3!$E$3:$E$200,U17,game3!$B$3:$B$200,"блок",game3!$C$3:$C$200,"+")</f>
        <v>0</v>
      </c>
      <c r="V25" s="3" t="s">
        <v>64</v>
      </c>
      <c r="W25" s="3"/>
      <c r="X25" s="9"/>
      <c r="Y25" s="3">
        <f>COUNTIFS(game3!$E$3:$E$200,Y17,game3!$B$3:$B$200,"блок",game3!$C$3:$C$200,"+")</f>
        <v>0</v>
      </c>
      <c r="Z25" s="3" t="s">
        <v>64</v>
      </c>
      <c r="AA25" s="3"/>
      <c r="AB25" s="9"/>
    </row>
    <row r="26" spans="1:28" x14ac:dyDescent="0.3">
      <c r="A26" s="15" t="s">
        <v>51</v>
      </c>
      <c r="B26" s="3" t="s">
        <v>107</v>
      </c>
      <c r="C26" s="3">
        <f ca="1">Y16</f>
        <v>-1</v>
      </c>
      <c r="D26" s="8"/>
      <c r="E26" s="24" t="s">
        <v>91</v>
      </c>
      <c r="F26" s="24"/>
      <c r="G26" s="24" t="s">
        <v>46</v>
      </c>
      <c r="H26" s="9"/>
      <c r="I26" s="3">
        <f>COUNTIFS(game3!$E$3:$E$200,I17,game3!$B$3:$B$200,"бул",game3!$C$3:$C$200,"+")</f>
        <v>0</v>
      </c>
      <c r="J26" s="3" t="s">
        <v>58</v>
      </c>
      <c r="K26" s="25">
        <f>IFERROR(I27/I26,0)</f>
        <v>0</v>
      </c>
      <c r="L26" s="10"/>
      <c r="M26" s="3">
        <f>COUNTIFS(game3!$E$3:$E$200,M17,game3!$B$3:$B$200,"бул",game3!$C$3:$C$200,"+")</f>
        <v>0</v>
      </c>
      <c r="N26" s="3" t="s">
        <v>58</v>
      </c>
      <c r="O26" s="25">
        <f>IFERROR(M27/M26,0)</f>
        <v>0</v>
      </c>
      <c r="P26" s="10"/>
      <c r="Q26" s="3">
        <f>COUNTIFS(game3!$E$3:$E$200,Q17,game3!$B$3:$B$200,"бул",game3!$C$3:$C$200,"+")</f>
        <v>0</v>
      </c>
      <c r="R26" s="3" t="s">
        <v>58</v>
      </c>
      <c r="S26" s="25">
        <f>IFERROR(Q27/Q26,0)</f>
        <v>0</v>
      </c>
      <c r="T26" s="10"/>
      <c r="U26" s="3">
        <f>COUNTIFS(game3!$E$3:$E$200,U17,game3!$B$3:$B$200,"бул",game3!$C$3:$C$200,"+")</f>
        <v>0</v>
      </c>
      <c r="V26" s="3" t="s">
        <v>58</v>
      </c>
      <c r="W26" s="25">
        <f>IFERROR(U27/U26,0)</f>
        <v>0</v>
      </c>
      <c r="X26" s="9"/>
      <c r="Y26" s="3">
        <f>COUNTIFS(game3!$E$3:$E$200,Y17,game3!$B$3:$B$200,"бул",game3!$C$3:$C$200,"+")</f>
        <v>0</v>
      </c>
      <c r="Z26" s="3" t="s">
        <v>58</v>
      </c>
      <c r="AA26" s="25">
        <f>IFERROR(Y27/Y26,0)</f>
        <v>0</v>
      </c>
      <c r="AB26" s="9"/>
    </row>
    <row r="27" spans="1:28" x14ac:dyDescent="0.3">
      <c r="A27" s="15" t="s">
        <v>74</v>
      </c>
      <c r="B27" s="3" t="s">
        <v>106</v>
      </c>
      <c r="C27" s="3">
        <f ca="1">I32</f>
        <v>2</v>
      </c>
      <c r="D27" s="8"/>
      <c r="E27" s="3">
        <f>COUNTIFS(game3!$B$3:$B$201,"б",game3!$C$3:$C$201,"+",game3!$G$3:$G$201,E26)+E29</f>
        <v>0</v>
      </c>
      <c r="F27" s="3" t="s">
        <v>53</v>
      </c>
      <c r="G27" s="25" t="e">
        <f>(E27-E28)/E27</f>
        <v>#DIV/0!</v>
      </c>
      <c r="H27" s="9"/>
      <c r="I27" s="12">
        <f>COUNTIFS(game3!$E$3:$E$200,I17,game3!$B$3:$B$200,"бул",game3!$C$3:$C$200,"+",game3!$D$3:$D$200,"+")</f>
        <v>0</v>
      </c>
      <c r="J27" s="3" t="s">
        <v>60</v>
      </c>
      <c r="K27" s="25"/>
      <c r="L27" s="10"/>
      <c r="M27" s="12">
        <f>COUNTIFS(game3!$E$3:$E$200,M17,game3!$B$3:$B$200,"бул",game3!$C$3:$C$200,"+",game3!$D$3:$D$200,"+")</f>
        <v>0</v>
      </c>
      <c r="N27" s="3" t="s">
        <v>60</v>
      </c>
      <c r="O27" s="25"/>
      <c r="P27" s="10"/>
      <c r="Q27" s="12">
        <f>COUNTIFS(game3!$E$3:$E$200,Q17,game3!$B$3:$B$200,"бул",game3!$C$3:$C$200,"+",game3!$D$3:$D$200,"+")</f>
        <v>0</v>
      </c>
      <c r="R27" s="3" t="s">
        <v>60</v>
      </c>
      <c r="S27" s="25"/>
      <c r="T27" s="10"/>
      <c r="U27" s="12">
        <f>COUNTIFS(game3!$E$3:$E$200,U17,game3!$B$3:$B$200,"бул",game3!$C$3:$C$200,"+",game3!$D$3:$D$200,"+")</f>
        <v>0</v>
      </c>
      <c r="V27" s="3" t="s">
        <v>60</v>
      </c>
      <c r="W27" s="25"/>
      <c r="X27" s="9"/>
      <c r="Y27" s="12">
        <f>COUNTIFS(game3!$E$3:$E$200,Y17,game3!$B$3:$B$200,"бул",game3!$C$3:$C$200,"+",game3!$D$3:$D$200,"+")</f>
        <v>0</v>
      </c>
      <c r="Z27" s="3" t="s">
        <v>60</v>
      </c>
      <c r="AA27" s="25"/>
      <c r="AB27" s="9"/>
    </row>
    <row r="28" spans="1:28" x14ac:dyDescent="0.3">
      <c r="A28" s="15" t="s">
        <v>75</v>
      </c>
      <c r="B28" s="3" t="s">
        <v>107</v>
      </c>
      <c r="C28" s="3">
        <f ca="1">M32</f>
        <v>2</v>
      </c>
      <c r="D28" s="8"/>
      <c r="E28" s="3">
        <f>COUNTIFS(game3!$B$3:$B$201,"б",game3!$C$3:$C$201,"+",game3!$D$3:D201,"+",game3!$G$3:$G$201,E26)+E30</f>
        <v>0</v>
      </c>
      <c r="F28" s="3" t="s">
        <v>55</v>
      </c>
      <c r="G28" s="25"/>
      <c r="H28" s="9"/>
      <c r="I28" s="3">
        <f>COUNTIFS(game3!$E$3:$E$200,I17,game3!$B$3:$B$200,"вб")</f>
        <v>15</v>
      </c>
      <c r="J28" s="3" t="s">
        <v>66</v>
      </c>
      <c r="K28" s="25">
        <f>IFERROR(I29/I28,0)</f>
        <v>0.4</v>
      </c>
      <c r="L28" s="10"/>
      <c r="M28" s="3">
        <f>COUNTIFS(game3!$E$3:$E$200,M17,game3!$B$3:$B$200,"вб")</f>
        <v>1</v>
      </c>
      <c r="N28" s="3" t="s">
        <v>66</v>
      </c>
      <c r="O28" s="25">
        <f>IFERROR(M29/M28,0)</f>
        <v>0</v>
      </c>
      <c r="P28" s="10"/>
      <c r="Q28" s="3">
        <f>COUNTIFS(game3!$E$3:$E$200,Q17,game3!$B$3:$B$200,"вб")</f>
        <v>0</v>
      </c>
      <c r="R28" s="3" t="s">
        <v>66</v>
      </c>
      <c r="S28" s="25">
        <f>IFERROR(Q29/Q28,0)</f>
        <v>0</v>
      </c>
      <c r="T28" s="10"/>
      <c r="U28" s="3">
        <f>COUNTIFS(game3!$E$3:$E$200,U17,game3!$B$3:$B$200,"вб")</f>
        <v>0</v>
      </c>
      <c r="V28" s="3" t="s">
        <v>66</v>
      </c>
      <c r="W28" s="25">
        <f>IFERROR(U29/U28,0)</f>
        <v>0</v>
      </c>
      <c r="X28" s="9"/>
      <c r="Y28" s="3">
        <f>COUNTIFS(game3!$E$3:$E$200,Y17,game3!$B$3:$B$200,"вб")</f>
        <v>0</v>
      </c>
      <c r="Z28" s="3" t="s">
        <v>66</v>
      </c>
      <c r="AA28" s="25">
        <f>IFERROR(Y29/Y28,0)</f>
        <v>0</v>
      </c>
      <c r="AB28" s="9"/>
    </row>
    <row r="29" spans="1:28" x14ac:dyDescent="0.3">
      <c r="A29" s="15" t="s">
        <v>76</v>
      </c>
      <c r="B29" s="3" t="s">
        <v>107</v>
      </c>
      <c r="C29" s="3">
        <f ca="1">Q32</f>
        <v>1</v>
      </c>
      <c r="D29" s="8"/>
      <c r="E29" s="3">
        <f>COUNTIFS(game3!$B$3:$B$201,"бул",game3!$C$3:$C$201,"+",game3!$G$3:$G$201,E26)</f>
        <v>0</v>
      </c>
      <c r="F29" s="3" t="s">
        <v>58</v>
      </c>
      <c r="G29" s="25" t="str">
        <f>IFERROR((E29-E30)/E29,"нет бросоков")</f>
        <v>нет бросоков</v>
      </c>
      <c r="H29" s="9"/>
      <c r="I29" s="3">
        <f>COUNTIFS(game3!$E$3:$E$200,I17,game3!$B$3:$B$200,"вб",game3!$C$3:$C$200,"+")</f>
        <v>6</v>
      </c>
      <c r="J29" s="3" t="s">
        <v>68</v>
      </c>
      <c r="K29" s="25"/>
      <c r="L29" s="10"/>
      <c r="M29" s="3">
        <f>COUNTIFS(game3!$E$3:$E$200,M17,game3!$B$3:$B$200,"вб",game3!$C$3:$C$200,"+")</f>
        <v>0</v>
      </c>
      <c r="N29" s="3" t="s">
        <v>68</v>
      </c>
      <c r="O29" s="25"/>
      <c r="P29" s="10"/>
      <c r="Q29" s="3">
        <f>COUNTIFS(game3!$E$3:$E$200,Q17,game3!$B$3:$B$200,"вб",game3!$C$3:$C$200,"+")</f>
        <v>0</v>
      </c>
      <c r="R29" s="3" t="s">
        <v>68</v>
      </c>
      <c r="S29" s="25"/>
      <c r="T29" s="10"/>
      <c r="U29" s="3">
        <f>COUNTIFS(game3!$E$3:$E$200,U17,game3!$B$3:$B$200,"вб",game3!$C$3:$C$200,"+")</f>
        <v>0</v>
      </c>
      <c r="V29" s="3" t="s">
        <v>68</v>
      </c>
      <c r="W29" s="25"/>
      <c r="X29" s="9"/>
      <c r="Y29" s="3">
        <f>COUNTIFS(game3!$E$3:$E$200,Y17,game3!$B$3:$B$200,"вб",game3!$C$3:$C$200,"+")</f>
        <v>0</v>
      </c>
      <c r="Z29" s="3" t="s">
        <v>68</v>
      </c>
      <c r="AA29" s="25"/>
      <c r="AB29" s="9"/>
    </row>
    <row r="30" spans="1:28" x14ac:dyDescent="0.3">
      <c r="A30" s="15" t="s">
        <v>77</v>
      </c>
      <c r="B30" s="3" t="s">
        <v>107</v>
      </c>
      <c r="C30" s="3">
        <f ca="1">U32</f>
        <v>1</v>
      </c>
      <c r="D30" s="8"/>
      <c r="E30" s="3">
        <f>COUNTIFS(game3!$B$3:$B$201,"бул",game3!$C$3:$C$201,"+",game3!$D$3:$D$201,"+",game3!$G$3:$G$201,E26)</f>
        <v>0</v>
      </c>
      <c r="F30" s="3" t="s">
        <v>59</v>
      </c>
      <c r="G30" s="25"/>
      <c r="H30" s="9"/>
      <c r="I30" s="3">
        <f>COUNTIFS(game3!$E$3:$E$200,I17,game3!$B$3:$B$200,"ош",game3!$C$3:$C$200,"+")</f>
        <v>0</v>
      </c>
      <c r="J30" s="3" t="s">
        <v>69</v>
      </c>
      <c r="K30" s="1"/>
      <c r="L30" s="10"/>
      <c r="M30" s="3">
        <f>COUNTIFS(game3!$E$3:$E$200,M17,game3!$B$3:$B$200,"ош",game3!$C$3:$C$200,"+")</f>
        <v>0</v>
      </c>
      <c r="N30" s="3" t="s">
        <v>69</v>
      </c>
      <c r="O30" s="1"/>
      <c r="P30" s="10"/>
      <c r="Q30" s="3">
        <f>COUNTIFS(game3!$E$3:$E$200,Q17,game3!$B$3:$B$200,"ош",game3!$C$3:$C$200,"+")</f>
        <v>0</v>
      </c>
      <c r="R30" s="3" t="s">
        <v>69</v>
      </c>
      <c r="S30" s="1"/>
      <c r="T30" s="10"/>
      <c r="U30" s="3">
        <f>COUNTIFS(game3!$E$3:$E$200,U17,game3!$B$3:$B$200,"ош",game3!$C$3:$C$200,"+")</f>
        <v>0</v>
      </c>
      <c r="V30" s="3" t="s">
        <v>69</v>
      </c>
      <c r="W30" s="1"/>
      <c r="X30" s="9"/>
      <c r="Y30" s="3">
        <f>COUNTIFS(game3!$E$3:$E$200,Y17,game3!$B$3:$B$200,"ош",game3!$C$3:$C$200,"+")</f>
        <v>0</v>
      </c>
      <c r="Z30" s="3" t="s">
        <v>69</v>
      </c>
      <c r="AA30" s="1"/>
      <c r="AB30" s="9"/>
    </row>
    <row r="31" spans="1:28" x14ac:dyDescent="0.3">
      <c r="A31" s="15" t="s">
        <v>78</v>
      </c>
      <c r="B31" s="3" t="s">
        <v>106</v>
      </c>
      <c r="C31" s="3">
        <f ca="1">Y32</f>
        <v>1</v>
      </c>
      <c r="D31" s="8"/>
      <c r="E31" s="16"/>
      <c r="F31" s="16"/>
      <c r="G31" s="16"/>
      <c r="H31" s="9"/>
      <c r="I31" s="3">
        <f>COUNTIFS(game3!$E$3:$E$200,I17,game3!$B$3:$B$200,"отбор",game3!$C$3:$C$200,"+")</f>
        <v>0</v>
      </c>
      <c r="J31" s="3" t="s">
        <v>71</v>
      </c>
      <c r="K31" s="1"/>
      <c r="L31" s="10"/>
      <c r="M31" s="3">
        <f>COUNTIFS(game3!$E$3:$E$200,M17,game3!$B$3:$B$200,"отбор",game3!$C$3:$C$200,"+")</f>
        <v>0</v>
      </c>
      <c r="N31" s="3" t="s">
        <v>71</v>
      </c>
      <c r="O31" s="1"/>
      <c r="P31" s="10"/>
      <c r="Q31" s="3">
        <f>COUNTIFS(game3!$E$3:$E$200,Q17,game3!$B$3:$B$200,"отбор",game3!$C$3:$C$200,"+")</f>
        <v>0</v>
      </c>
      <c r="R31" s="3" t="s">
        <v>71</v>
      </c>
      <c r="S31" s="1"/>
      <c r="T31" s="10"/>
      <c r="U31" s="3">
        <f>COUNTIFS(game3!$E$3:$E$200,U17,game3!$B$3:$B$200,"отбор",game3!$C$3:$C$200,"+")</f>
        <v>0</v>
      </c>
      <c r="V31" s="3" t="s">
        <v>71</v>
      </c>
      <c r="W31" s="1"/>
      <c r="X31" s="9"/>
      <c r="Y31" s="3">
        <f>COUNTIFS(game3!$E$3:$E$200,Y17,game3!$B$3:$B$200,"отбор",game3!$C$3:$C$200,"+")</f>
        <v>0</v>
      </c>
      <c r="Z31" s="3" t="s">
        <v>71</v>
      </c>
      <c r="AA31" s="1"/>
      <c r="AB31" s="9"/>
    </row>
    <row r="32" spans="1:28" x14ac:dyDescent="0.3">
      <c r="A32" s="15" t="s">
        <v>82</v>
      </c>
      <c r="B32" s="3" t="s">
        <v>107</v>
      </c>
      <c r="C32" s="3">
        <f ca="1">I49</f>
        <v>0</v>
      </c>
      <c r="D32" s="8"/>
      <c r="E32" s="16"/>
      <c r="F32" s="16"/>
      <c r="G32" s="16"/>
      <c r="H32" s="9"/>
      <c r="I32" s="3">
        <f ca="1">SUMIF(game3!$O$2:$O$21,I17,game3!$P$2:$P$10)</f>
        <v>2</v>
      </c>
      <c r="J32" s="3" t="s">
        <v>72</v>
      </c>
      <c r="K32" s="1"/>
      <c r="L32" s="10"/>
      <c r="M32" s="3">
        <f ca="1">SUMIF(game3!$O$2:$O$21,M17,game3!$P$2:$P$10)</f>
        <v>2</v>
      </c>
      <c r="N32" s="3" t="s">
        <v>72</v>
      </c>
      <c r="O32" s="1"/>
      <c r="P32" s="10"/>
      <c r="Q32" s="3">
        <f ca="1">SUMIF(game3!$O$2:$O$21,Q17,game3!$P$2:$P$10)</f>
        <v>1</v>
      </c>
      <c r="R32" s="3" t="s">
        <v>72</v>
      </c>
      <c r="S32" s="1"/>
      <c r="T32" s="10"/>
      <c r="U32" s="3">
        <f ca="1">SUMIF(game3!$O$2:$O$21,U17,game3!$P$2:$P$10)</f>
        <v>1</v>
      </c>
      <c r="V32" s="3" t="s">
        <v>72</v>
      </c>
      <c r="W32" s="1"/>
      <c r="X32" s="9"/>
      <c r="Y32" s="3">
        <f ca="1">SUMIF(game3!$O$2:$O$21,Y17,game3!$P$2:$P$10)</f>
        <v>1</v>
      </c>
      <c r="Z32" s="3" t="s">
        <v>72</v>
      </c>
      <c r="AA32" s="1"/>
      <c r="AB32" s="9"/>
    </row>
    <row r="33" spans="1:28" ht="13.85" customHeight="1" x14ac:dyDescent="0.3">
      <c r="A33" s="15" t="s">
        <v>83</v>
      </c>
      <c r="B33" s="3" t="s">
        <v>107</v>
      </c>
      <c r="C33" s="3">
        <f ca="1">M49</f>
        <v>0</v>
      </c>
      <c r="D33" s="8"/>
      <c r="E33" s="17"/>
      <c r="F33" s="17"/>
      <c r="G33" s="1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3">
      <c r="A34" s="15" t="s">
        <v>84</v>
      </c>
      <c r="B34" s="3" t="s">
        <v>107</v>
      </c>
      <c r="C34" s="3">
        <f ca="1">Q49</f>
        <v>0</v>
      </c>
      <c r="D34" s="11"/>
      <c r="E34" s="14"/>
      <c r="F34" s="14"/>
      <c r="G34" s="19"/>
      <c r="H34" s="9"/>
      <c r="I34" s="24" t="s">
        <v>82</v>
      </c>
      <c r="J34" s="24"/>
      <c r="K34" s="24" t="s">
        <v>46</v>
      </c>
      <c r="L34" s="10"/>
      <c r="M34" s="24" t="s">
        <v>83</v>
      </c>
      <c r="N34" s="24"/>
      <c r="O34" s="24" t="s">
        <v>46</v>
      </c>
      <c r="P34" s="10"/>
      <c r="Q34" s="24" t="s">
        <v>84</v>
      </c>
      <c r="R34" s="24"/>
      <c r="S34" s="24" t="s">
        <v>46</v>
      </c>
      <c r="T34" s="10"/>
      <c r="U34" s="24" t="s">
        <v>85</v>
      </c>
      <c r="V34" s="24"/>
      <c r="W34" s="24" t="s">
        <v>46</v>
      </c>
      <c r="X34" s="9"/>
      <c r="Y34" s="24" t="s">
        <v>86</v>
      </c>
      <c r="Z34" s="24"/>
      <c r="AA34" s="24" t="s">
        <v>46</v>
      </c>
      <c r="AB34" s="9"/>
    </row>
    <row r="35" spans="1:28" x14ac:dyDescent="0.3">
      <c r="A35" s="15" t="s">
        <v>85</v>
      </c>
      <c r="B35" s="3" t="s">
        <v>107</v>
      </c>
      <c r="C35" s="3">
        <f ca="1">U49</f>
        <v>0</v>
      </c>
      <c r="D35" s="11"/>
      <c r="E35" s="14"/>
      <c r="F35" s="14"/>
      <c r="G35" s="19"/>
      <c r="H35" s="9"/>
      <c r="I35" s="3">
        <f>COUNTIFS(game3!$E$3:$E$200,I34,game3!$B$3:$B$200,"п")</f>
        <v>1</v>
      </c>
      <c r="J35" s="3" t="s">
        <v>54</v>
      </c>
      <c r="K35" s="25">
        <f>IFERROR(I36/I35,0)</f>
        <v>0</v>
      </c>
      <c r="L35" s="10"/>
      <c r="M35" s="3">
        <f>COUNTIFS(game3!$E$3:$E$200,M34,game3!$B$3:$B$200,"п")</f>
        <v>4</v>
      </c>
      <c r="N35" s="3" t="s">
        <v>54</v>
      </c>
      <c r="O35" s="25">
        <f>IFERROR(M36/M35,0)</f>
        <v>0.5</v>
      </c>
      <c r="P35" s="10"/>
      <c r="Q35" s="3">
        <f>COUNTIFS(game3!$E$3:$E$200,Q34,game3!$B$3:$B$200,"п")</f>
        <v>2</v>
      </c>
      <c r="R35" s="3" t="s">
        <v>54</v>
      </c>
      <c r="S35" s="25">
        <f>IFERROR(Q36/Q35,0)</f>
        <v>0.5</v>
      </c>
      <c r="T35" s="10"/>
      <c r="U35" s="3">
        <f>COUNTIFS(game3!$E$3:$E$200,U34,game3!$B$3:$B$200,"п")</f>
        <v>6</v>
      </c>
      <c r="V35" s="3" t="s">
        <v>54</v>
      </c>
      <c r="W35" s="25">
        <f>IFERROR(U36/U35,0)</f>
        <v>1</v>
      </c>
      <c r="X35" s="9"/>
      <c r="Y35" s="3">
        <f>COUNTIFS(game3!$E$3:$E$200,Y34,game3!$B$3:$B$200,"п")</f>
        <v>2</v>
      </c>
      <c r="Z35" s="3" t="s">
        <v>54</v>
      </c>
      <c r="AA35" s="25">
        <f>IFERROR(Y36/Y35,0)</f>
        <v>0.5</v>
      </c>
      <c r="AB35" s="9"/>
    </row>
    <row r="36" spans="1:28" x14ac:dyDescent="0.3">
      <c r="A36" s="15" t="s">
        <v>86</v>
      </c>
      <c r="B36" s="3" t="s">
        <v>107</v>
      </c>
      <c r="C36" s="3">
        <f ca="1">Y49</f>
        <v>0</v>
      </c>
      <c r="D36" s="11"/>
      <c r="E36" s="14"/>
      <c r="F36" s="14"/>
      <c r="G36" s="19"/>
      <c r="H36" s="9"/>
      <c r="I36" s="3">
        <f>COUNTIFS(game3!$E$3:$E$200,I34,game3!$B$3:$B$200,"п",game3!$C$3:$C$200,"+")</f>
        <v>0</v>
      </c>
      <c r="J36" s="3" t="s">
        <v>56</v>
      </c>
      <c r="K36" s="25"/>
      <c r="L36" s="10"/>
      <c r="M36" s="3">
        <f>COUNTIFS(game3!$E$3:$E$200,M34,game3!$B$3:$B$200,"п",game3!$C$3:$C$200,"+")</f>
        <v>2</v>
      </c>
      <c r="N36" s="3" t="s">
        <v>56</v>
      </c>
      <c r="O36" s="25"/>
      <c r="P36" s="10"/>
      <c r="Q36" s="3">
        <f>COUNTIFS(game3!$E$3:$E$200,Q34,game3!$B$3:$B$200,"п",game3!$C$3:$C$200,"+")</f>
        <v>1</v>
      </c>
      <c r="R36" s="3" t="s">
        <v>56</v>
      </c>
      <c r="S36" s="25"/>
      <c r="T36" s="10"/>
      <c r="U36" s="3">
        <f>COUNTIFS(game3!$E$3:$E$200,U34,game3!$B$3:$B$200,"п",game3!$C$3:$C$200,"+")</f>
        <v>6</v>
      </c>
      <c r="V36" s="3" t="s">
        <v>56</v>
      </c>
      <c r="W36" s="25"/>
      <c r="X36" s="9"/>
      <c r="Y36" s="3">
        <f>COUNTIFS(game3!$E$3:$E$200,Y34,game3!$B$3:$B$200,"п",game3!$C$3:$C$200,"+")</f>
        <v>1</v>
      </c>
      <c r="Z36" s="3" t="s">
        <v>56</v>
      </c>
      <c r="AA36" s="25"/>
      <c r="AB36" s="9"/>
    </row>
    <row r="37" spans="1:28" x14ac:dyDescent="0.3">
      <c r="A37" s="14"/>
      <c r="B37" s="14"/>
      <c r="C37" s="13"/>
      <c r="D37" s="11"/>
      <c r="E37" s="14"/>
      <c r="F37" s="14"/>
      <c r="G37" s="13"/>
      <c r="H37" s="9"/>
      <c r="I37" s="3">
        <f>COUNTIFS(game3!$E$3:$E$200,I34,game3!$B$3:$B$200,"б")</f>
        <v>0</v>
      </c>
      <c r="J37" s="3" t="s">
        <v>53</v>
      </c>
      <c r="K37" s="25">
        <f>IFERROR(I38/I37,0)</f>
        <v>0</v>
      </c>
      <c r="L37" s="10"/>
      <c r="M37" s="3">
        <f>COUNTIFS(game3!$E$3:$E$200,M34,game3!$B$3:$B$200,"б")</f>
        <v>0</v>
      </c>
      <c r="N37" s="3" t="s">
        <v>53</v>
      </c>
      <c r="O37" s="25">
        <f>IFERROR(M38/M37,0)</f>
        <v>0</v>
      </c>
      <c r="P37" s="10"/>
      <c r="Q37" s="3">
        <f>COUNTIFS(game3!$E$3:$E$200,Q34,game3!$B$3:$B$200,"б")</f>
        <v>1</v>
      </c>
      <c r="R37" s="3" t="s">
        <v>53</v>
      </c>
      <c r="S37" s="25">
        <f>IFERROR(Q38/Q37,0)</f>
        <v>1</v>
      </c>
      <c r="T37" s="10"/>
      <c r="U37" s="3">
        <f>COUNTIFS(game3!$E$3:$E$200,U34,game3!$B$3:$B$200,"б")</f>
        <v>0</v>
      </c>
      <c r="V37" s="3" t="s">
        <v>53</v>
      </c>
      <c r="W37" s="25">
        <f>IFERROR(U38/U37,0)</f>
        <v>0</v>
      </c>
      <c r="X37" s="9"/>
      <c r="Y37" s="3">
        <f>COUNTIFS(game3!$E$3:$E$200,Y34,game3!$B$3:$B$200,"б")</f>
        <v>0</v>
      </c>
      <c r="Z37" s="3" t="s">
        <v>53</v>
      </c>
      <c r="AA37" s="25">
        <f>IFERROR(Y38/Y37,0)</f>
        <v>0</v>
      </c>
      <c r="AB37" s="9"/>
    </row>
    <row r="38" spans="1:28" x14ac:dyDescent="0.3">
      <c r="A38" s="14"/>
      <c r="B38" s="14"/>
      <c r="C38" s="13"/>
      <c r="D38" s="11"/>
      <c r="E38" s="14"/>
      <c r="F38" s="14"/>
      <c r="G38" s="13"/>
      <c r="H38" s="9"/>
      <c r="I38" s="3">
        <f>COUNTIFS(game3!$E$3:$E$200,I34,game3!$B$3:$B$200,"б",game3!$C$3:$C$200,"+")</f>
        <v>0</v>
      </c>
      <c r="J38" s="3" t="s">
        <v>57</v>
      </c>
      <c r="K38" s="25"/>
      <c r="L38" s="10"/>
      <c r="M38" s="3">
        <f>COUNTIFS(game3!$E$3:$E$200,M34,game3!$B$3:$B$200,"б",game3!$C$3:$C$200,"+")</f>
        <v>0</v>
      </c>
      <c r="N38" s="3" t="s">
        <v>57</v>
      </c>
      <c r="O38" s="25"/>
      <c r="P38" s="10"/>
      <c r="Q38" s="3">
        <f>COUNTIFS(game3!$E$3:$E$200,Q34,game3!$B$3:$B$200,"б",game3!$C$3:$C$200,"+")</f>
        <v>1</v>
      </c>
      <c r="R38" s="3" t="s">
        <v>57</v>
      </c>
      <c r="S38" s="25"/>
      <c r="T38" s="10"/>
      <c r="U38" s="3">
        <f>COUNTIFS(game3!$E$3:$E$200,U34,game3!$B$3:$B$200,"б",game3!$C$3:$C$200,"+")</f>
        <v>0</v>
      </c>
      <c r="V38" s="3" t="s">
        <v>57</v>
      </c>
      <c r="W38" s="25"/>
      <c r="X38" s="9"/>
      <c r="Y38" s="3">
        <f>COUNTIFS(game3!$E$3:$E$200,Y34,game3!$B$3:$B$200,"б",game3!$C$3:$C$200,"+")</f>
        <v>0</v>
      </c>
      <c r="Z38" s="3" t="s">
        <v>57</v>
      </c>
      <c r="AA38" s="25"/>
      <c r="AB38" s="9"/>
    </row>
    <row r="39" spans="1:28" x14ac:dyDescent="0.3">
      <c r="A39" s="14"/>
      <c r="B39" s="14"/>
      <c r="C39" s="14"/>
      <c r="D39" s="11"/>
      <c r="E39" s="14"/>
      <c r="F39" s="14"/>
      <c r="G39" s="14"/>
      <c r="H39" s="9"/>
      <c r="I39" s="12">
        <f>COUNTIFS(game3!$E$3:$E$200,I34,game3!$B$3:$B$200,"б",game3!$C$3:$C$200,"+",game3!$D$3:$D$200,"+")</f>
        <v>0</v>
      </c>
      <c r="J39" s="3" t="s">
        <v>60</v>
      </c>
      <c r="K39" s="1">
        <f>IFERROR(I39/I38,0)</f>
        <v>0</v>
      </c>
      <c r="L39" s="10"/>
      <c r="M39" s="12">
        <f>COUNTIFS(game3!$E$3:$E$200,M34,game3!$B$3:$B$200,"б",game3!$C$3:$C$200,"+",game3!$D$3:$D$200,"+")</f>
        <v>0</v>
      </c>
      <c r="N39" s="3" t="s">
        <v>60</v>
      </c>
      <c r="O39" s="1">
        <f>IFERROR(M39/M38,0)</f>
        <v>0</v>
      </c>
      <c r="P39" s="10"/>
      <c r="Q39" s="12">
        <f>COUNTIFS(game3!$E$3:$E$200,Q34,game3!$B$3:$B$200,"б",game3!$C$3:$C$200,"+",game3!$D$3:$D$200,"+")</f>
        <v>0</v>
      </c>
      <c r="R39" s="3" t="s">
        <v>60</v>
      </c>
      <c r="S39" s="1">
        <f>IFERROR(Q39/Q38,0)</f>
        <v>0</v>
      </c>
      <c r="T39" s="10"/>
      <c r="U39" s="12">
        <f>COUNTIFS(game3!$E$3:$E$200,U34,game3!$B$3:$B$200,"б",game3!$C$3:$C$200,"+",game3!$D$3:$D$200,"+")</f>
        <v>0</v>
      </c>
      <c r="V39" s="3" t="s">
        <v>60</v>
      </c>
      <c r="W39" s="1">
        <f>IFERROR(U39/U38,0)</f>
        <v>0</v>
      </c>
      <c r="X39" s="9"/>
      <c r="Y39" s="12">
        <f>COUNTIFS(game3!$E$3:$E$200,Y34,game3!$B$3:$B$200,"б",game3!$C$3:$C$200,"+",game3!$D$3:$D$200,"+")</f>
        <v>0</v>
      </c>
      <c r="Z39" s="3" t="s">
        <v>60</v>
      </c>
      <c r="AA39" s="1">
        <f>IFERROR(Y39/Y38,0)</f>
        <v>0</v>
      </c>
      <c r="AB39" s="9"/>
    </row>
    <row r="40" spans="1:28" x14ac:dyDescent="0.3">
      <c r="A40" s="14"/>
      <c r="B40" s="14"/>
      <c r="C40" s="14"/>
      <c r="D40" s="11"/>
      <c r="E40" s="14"/>
      <c r="F40" s="14"/>
      <c r="G40" s="14"/>
      <c r="H40" s="9"/>
      <c r="I40" s="3">
        <f>COUNTIFS(game3!$E$3:$E$200,I34,game3!$B$3:$B$200,"фол",game3!$C$3:$C$200,"+")</f>
        <v>1</v>
      </c>
      <c r="J40" s="3" t="s">
        <v>35</v>
      </c>
      <c r="K40" s="1">
        <f>IFERROR(I40/$A$6,0)</f>
        <v>0.16666666666666666</v>
      </c>
      <c r="L40" s="10"/>
      <c r="M40" s="3">
        <f>COUNTIFS(game3!$E$3:$E$200,M34,game3!$B$3:$B$200,"фол",game3!$C$3:$C$200,"+")</f>
        <v>0</v>
      </c>
      <c r="N40" s="3" t="s">
        <v>35</v>
      </c>
      <c r="O40" s="1">
        <f>IFERROR(M40/$A$6,0)</f>
        <v>0</v>
      </c>
      <c r="P40" s="10"/>
      <c r="Q40" s="3">
        <f>COUNTIFS(game3!$E$3:$E$200,Q34,game3!$B$3:$B$200,"фол",game3!$C$3:$C$200,"+")</f>
        <v>0</v>
      </c>
      <c r="R40" s="3" t="s">
        <v>35</v>
      </c>
      <c r="S40" s="1">
        <f>IFERROR(Q40/$A$6,0)</f>
        <v>0</v>
      </c>
      <c r="T40" s="10"/>
      <c r="U40" s="3">
        <f>COUNTIFS(game3!$E$3:$E$200,U34,game3!$B$3:$B$200,"фол",game3!$C$3:$C$200,"+")</f>
        <v>1</v>
      </c>
      <c r="V40" s="3" t="s">
        <v>35</v>
      </c>
      <c r="W40" s="1">
        <f>IFERROR(U40/$A$6,0)</f>
        <v>0.16666666666666666</v>
      </c>
      <c r="X40" s="9"/>
      <c r="Y40" s="3">
        <f>COUNTIFS(game3!$E$3:$E$200,Y34,game3!$B$3:$B$200,"фол",game3!$C$3:$C$200,"+")</f>
        <v>1</v>
      </c>
      <c r="Z40" s="3" t="s">
        <v>35</v>
      </c>
      <c r="AA40" s="1">
        <f>IFERROR(Y40/$A$6,0)</f>
        <v>0.16666666666666666</v>
      </c>
      <c r="AB40" s="9"/>
    </row>
    <row r="41" spans="1:28" x14ac:dyDescent="0.3">
      <c r="A41" s="14"/>
      <c r="B41" s="14"/>
      <c r="C41" s="14"/>
      <c r="D41" s="11"/>
      <c r="E41" s="14"/>
      <c r="F41" s="14"/>
      <c r="G41" s="14"/>
      <c r="H41" s="9"/>
      <c r="I41" s="12">
        <f>COUNTIF(game3!$F$3:$F$200,I34)</f>
        <v>0</v>
      </c>
      <c r="J41" s="3" t="s">
        <v>63</v>
      </c>
      <c r="K41" s="3"/>
      <c r="L41" s="10"/>
      <c r="M41" s="12">
        <f>COUNTIF(game3!$F$3:$F$200,M34)</f>
        <v>0</v>
      </c>
      <c r="N41" s="3" t="s">
        <v>63</v>
      </c>
      <c r="O41" s="3"/>
      <c r="P41" s="10"/>
      <c r="Q41" s="12">
        <f>COUNTIF(game3!$F$3:$F$200,Q34)</f>
        <v>0</v>
      </c>
      <c r="R41" s="3" t="s">
        <v>63</v>
      </c>
      <c r="S41" s="3"/>
      <c r="T41" s="10"/>
      <c r="U41" s="12">
        <f>COUNTIF(game3!$F$3:$F$200,U34)</f>
        <v>0</v>
      </c>
      <c r="V41" s="3" t="s">
        <v>63</v>
      </c>
      <c r="W41" s="3"/>
      <c r="X41" s="9"/>
      <c r="Y41" s="12">
        <f>COUNTIF(game3!$F$3:$F$200,Y34)</f>
        <v>0</v>
      </c>
      <c r="Z41" s="3" t="s">
        <v>63</v>
      </c>
      <c r="AA41" s="3"/>
      <c r="AB41" s="9"/>
    </row>
    <row r="42" spans="1:28" x14ac:dyDescent="0.3">
      <c r="A42" s="14"/>
      <c r="B42" s="14"/>
      <c r="C42" s="14"/>
      <c r="D42" s="11"/>
      <c r="E42" s="14"/>
      <c r="F42" s="14"/>
      <c r="G42" s="14"/>
      <c r="H42" s="9"/>
      <c r="I42" s="3">
        <f>COUNTIFS(game3!$E$3:$E$200,I34,game3!$B$3:$B$200,"блок",game3!$C$3:$C$200,"+")</f>
        <v>0</v>
      </c>
      <c r="J42" s="3" t="s">
        <v>64</v>
      </c>
      <c r="K42" s="3"/>
      <c r="L42" s="10"/>
      <c r="M42" s="3">
        <f>COUNTIFS(game3!$E$3:$E$200,M34,game3!$B$3:$B$200,"блок",game3!$C$3:$C$200,"+")</f>
        <v>3</v>
      </c>
      <c r="N42" s="3" t="s">
        <v>64</v>
      </c>
      <c r="O42" s="3"/>
      <c r="P42" s="10"/>
      <c r="Q42" s="3">
        <f>COUNTIFS(game3!$E$3:$E$200,Q34,game3!$B$3:$B$200,"блок",game3!$C$3:$C$200,"+")</f>
        <v>0</v>
      </c>
      <c r="R42" s="3" t="s">
        <v>64</v>
      </c>
      <c r="S42" s="3"/>
      <c r="T42" s="10"/>
      <c r="U42" s="3">
        <f>COUNTIFS(game3!$E$3:$E$200,U34,game3!$B$3:$B$200,"блок",game3!$C$3:$C$200,"+")</f>
        <v>0</v>
      </c>
      <c r="V42" s="3" t="s">
        <v>64</v>
      </c>
      <c r="W42" s="3"/>
      <c r="X42" s="9"/>
      <c r="Y42" s="3">
        <f>COUNTIFS(game3!$E$3:$E$200,Y34,game3!$B$3:$B$200,"блок",game3!$C$3:$C$200,"+")</f>
        <v>0</v>
      </c>
      <c r="Z42" s="3" t="s">
        <v>64</v>
      </c>
      <c r="AA42" s="3"/>
      <c r="AB42" s="9"/>
    </row>
    <row r="43" spans="1:28" x14ac:dyDescent="0.3">
      <c r="A43" s="14"/>
      <c r="B43" s="14"/>
      <c r="C43" s="14"/>
      <c r="D43" s="11"/>
      <c r="E43" s="14"/>
      <c r="F43" s="14"/>
      <c r="G43" s="14"/>
      <c r="H43" s="9"/>
      <c r="I43" s="3">
        <f>COUNTIFS(game3!$E$3:$E$200,I34,game3!$B$3:$B$200,"бул",game3!$C$3:$C$200,"+")</f>
        <v>0</v>
      </c>
      <c r="J43" s="3" t="s">
        <v>58</v>
      </c>
      <c r="K43" s="25">
        <f>IFERROR(I44/I43,0)</f>
        <v>0</v>
      </c>
      <c r="L43" s="10"/>
      <c r="M43" s="3">
        <f>COUNTIFS(game3!$E$3:$E$200,M34,game3!$B$3:$B$200,"бул",game3!$C$3:$C$200,"+")</f>
        <v>0</v>
      </c>
      <c r="N43" s="3" t="s">
        <v>58</v>
      </c>
      <c r="O43" s="25">
        <f>IFERROR(M44/M43,0)</f>
        <v>0</v>
      </c>
      <c r="P43" s="10"/>
      <c r="Q43" s="3">
        <f>COUNTIFS(game3!$E$3:$E$200,Q34,game3!$B$3:$B$200,"бул",game3!$C$3:$C$200,"+")</f>
        <v>0</v>
      </c>
      <c r="R43" s="3" t="s">
        <v>58</v>
      </c>
      <c r="S43" s="25">
        <f>IFERROR(Q44/Q43,0)</f>
        <v>0</v>
      </c>
      <c r="T43" s="10"/>
      <c r="U43" s="3">
        <f>COUNTIFS(game3!$E$3:$E$200,U34,game3!$B$3:$B$200,"бул",game3!$C$3:$C$200,"+")</f>
        <v>0</v>
      </c>
      <c r="V43" s="3" t="s">
        <v>58</v>
      </c>
      <c r="W43" s="25">
        <f>IFERROR(U44/U43,0)</f>
        <v>0</v>
      </c>
      <c r="X43" s="9"/>
      <c r="Y43" s="3">
        <f>COUNTIFS(game3!$E$3:$E$200,Y34,game3!$B$3:$B$200,"бул",game3!$C$3:$C$200,"+")</f>
        <v>0</v>
      </c>
      <c r="Z43" s="3" t="s">
        <v>58</v>
      </c>
      <c r="AA43" s="25">
        <f>IFERROR(Y44/Y43,0)</f>
        <v>0</v>
      </c>
      <c r="AB43" s="9"/>
    </row>
    <row r="44" spans="1:28" x14ac:dyDescent="0.3">
      <c r="A44" s="13"/>
      <c r="B44" s="13"/>
      <c r="C44" s="13"/>
      <c r="D44" s="11"/>
      <c r="E44" s="11"/>
      <c r="F44" s="11"/>
      <c r="G44" s="11"/>
      <c r="H44" s="9"/>
      <c r="I44" s="12">
        <f>COUNTIFS(game3!$E$3:$E$200,I34,game3!$B$3:$B$200,"бул",game3!$C$3:$C$200,"+",game3!$D$3:$D$200,"+")</f>
        <v>0</v>
      </c>
      <c r="J44" s="3" t="s">
        <v>60</v>
      </c>
      <c r="K44" s="25"/>
      <c r="L44" s="10"/>
      <c r="M44" s="12">
        <f>COUNTIFS(game3!$E$3:$E$200,M34,game3!$B$3:$B$200,"бул",game3!$C$3:$C$200,"+",game3!$D$3:$D$200,"+")</f>
        <v>0</v>
      </c>
      <c r="N44" s="3" t="s">
        <v>60</v>
      </c>
      <c r="O44" s="25"/>
      <c r="P44" s="10"/>
      <c r="Q44" s="12">
        <f>COUNTIFS(game3!$E$3:$E$200,Q34,game3!$B$3:$B$200,"бул",game3!$C$3:$C$200,"+",game3!$D$3:$D$200,"+")</f>
        <v>0</v>
      </c>
      <c r="R44" s="3" t="s">
        <v>60</v>
      </c>
      <c r="S44" s="25"/>
      <c r="T44" s="10"/>
      <c r="U44" s="12">
        <f>COUNTIFS(game3!$E$3:$E$200,U34,game3!$B$3:$B$200,"бул",game3!$C$3:$C$200,"+",game3!$D$3:$D$200,"+")</f>
        <v>0</v>
      </c>
      <c r="V44" s="3" t="s">
        <v>60</v>
      </c>
      <c r="W44" s="25"/>
      <c r="X44" s="9"/>
      <c r="Y44" s="12">
        <f>COUNTIFS(game3!$E$3:$E$200,Y34,game3!$B$3:$B$200,"бул",game3!$C$3:$C$200,"+",game3!$D$3:$D$200,"+")</f>
        <v>0</v>
      </c>
      <c r="Z44" s="3" t="s">
        <v>60</v>
      </c>
      <c r="AA44" s="25"/>
      <c r="AB44" s="9"/>
    </row>
    <row r="45" spans="1:28" x14ac:dyDescent="0.3">
      <c r="A45" s="16"/>
      <c r="B45" s="16"/>
      <c r="C45" s="16"/>
      <c r="D45" s="11"/>
      <c r="E45" s="16"/>
      <c r="F45" s="16"/>
      <c r="G45" s="16"/>
      <c r="H45" s="9"/>
      <c r="I45" s="3">
        <f>COUNTIFS(game3!$E$3:$E$200,I34,game3!$B$3:$B$200,"вб")</f>
        <v>10</v>
      </c>
      <c r="J45" s="3" t="s">
        <v>66</v>
      </c>
      <c r="K45" s="25">
        <f>IFERROR(I46/I45,0)</f>
        <v>0.2</v>
      </c>
      <c r="L45" s="10"/>
      <c r="M45" s="3">
        <f>COUNTIFS(game3!$E$3:$E$200,M34,game3!$B$3:$B$200,"вб")</f>
        <v>1</v>
      </c>
      <c r="N45" s="3" t="s">
        <v>66</v>
      </c>
      <c r="O45" s="25">
        <f>IFERROR(M46/M45,0)</f>
        <v>0</v>
      </c>
      <c r="P45" s="10"/>
      <c r="Q45" s="3">
        <f>COUNTIFS(game3!$E$3:$E$200,Q34,game3!$B$3:$B$200,"вб")</f>
        <v>0</v>
      </c>
      <c r="R45" s="3" t="s">
        <v>66</v>
      </c>
      <c r="S45" s="25">
        <f>IFERROR(Q46/Q45,0)</f>
        <v>0</v>
      </c>
      <c r="T45" s="10"/>
      <c r="U45" s="3">
        <f>COUNTIFS(game3!$E$3:$E$200,U34,game3!$B$3:$B$200,"вб")</f>
        <v>0</v>
      </c>
      <c r="V45" s="3" t="s">
        <v>66</v>
      </c>
      <c r="W45" s="25">
        <f>IFERROR(U46/U45,0)</f>
        <v>0</v>
      </c>
      <c r="X45" s="9"/>
      <c r="Y45" s="3">
        <f>COUNTIFS(game3!$E$3:$E$200,Y34,game3!$B$3:$B$200,"вб")</f>
        <v>0</v>
      </c>
      <c r="Z45" s="3" t="s">
        <v>66</v>
      </c>
      <c r="AA45" s="25">
        <f>IFERROR(Y46/Y45,0)</f>
        <v>0</v>
      </c>
      <c r="AB45" s="9"/>
    </row>
    <row r="46" spans="1:28" x14ac:dyDescent="0.3">
      <c r="A46" s="14"/>
      <c r="B46" s="14"/>
      <c r="C46" s="19"/>
      <c r="D46" s="11"/>
      <c r="E46" s="14"/>
      <c r="F46" s="14"/>
      <c r="G46" s="19"/>
      <c r="H46" s="9"/>
      <c r="I46" s="3">
        <f>COUNTIFS(game3!$E$3:$E$200,I34,game3!$B$3:$B$200,"вб",game3!$C$3:$C$200,"+")</f>
        <v>2</v>
      </c>
      <c r="J46" s="3" t="s">
        <v>68</v>
      </c>
      <c r="K46" s="25"/>
      <c r="L46" s="10"/>
      <c r="M46" s="3">
        <f>COUNTIFS(game3!$E$3:$E$200,M34,game3!$B$3:$B$200,"вб",game3!$C$3:$C$200,"+")</f>
        <v>0</v>
      </c>
      <c r="N46" s="3" t="s">
        <v>68</v>
      </c>
      <c r="O46" s="25"/>
      <c r="P46" s="10"/>
      <c r="Q46" s="3">
        <f>COUNTIFS(game3!$E$3:$E$200,Q34,game3!$B$3:$B$200,"вб",game3!$C$3:$C$200,"+")</f>
        <v>0</v>
      </c>
      <c r="R46" s="3" t="s">
        <v>68</v>
      </c>
      <c r="S46" s="25"/>
      <c r="T46" s="10"/>
      <c r="U46" s="3">
        <f>COUNTIFS(game3!$E$3:$E$200,U34,game3!$B$3:$B$200,"вб",game3!$C$3:$C$200,"+")</f>
        <v>0</v>
      </c>
      <c r="V46" s="3" t="s">
        <v>68</v>
      </c>
      <c r="W46" s="25"/>
      <c r="X46" s="9"/>
      <c r="Y46" s="3">
        <f>COUNTIFS(game3!$E$3:$E$200,Y34,game3!$B$3:$B$200,"вб",game3!$C$3:$C$200,"+")</f>
        <v>0</v>
      </c>
      <c r="Z46" s="3" t="s">
        <v>68</v>
      </c>
      <c r="AA46" s="25"/>
      <c r="AB46" s="9"/>
    </row>
    <row r="47" spans="1:28" x14ac:dyDescent="0.3">
      <c r="A47" s="14"/>
      <c r="B47" s="14"/>
      <c r="C47" s="19"/>
      <c r="D47" s="11"/>
      <c r="E47" s="14"/>
      <c r="F47" s="14"/>
      <c r="G47" s="19"/>
      <c r="H47" s="9"/>
      <c r="I47" s="3">
        <f>COUNTIFS(game3!$E$3:$E$200,I34,game3!$B$3:$B$200,"ош",game3!$C$3:$C$200,"+")</f>
        <v>0</v>
      </c>
      <c r="J47" s="3" t="s">
        <v>69</v>
      </c>
      <c r="K47" s="1"/>
      <c r="L47" s="10"/>
      <c r="M47" s="3">
        <f>COUNTIFS(game3!$E$3:$E$200,M34,game3!$B$3:$B$200,"ош",game3!$C$3:$C$200,"+")</f>
        <v>0</v>
      </c>
      <c r="N47" s="3" t="s">
        <v>69</v>
      </c>
      <c r="O47" s="1"/>
      <c r="P47" s="10"/>
      <c r="Q47" s="3">
        <f>COUNTIFS(game3!$E$3:$E$200,Q34,game3!$B$3:$B$200,"ош",game3!$C$3:$C$200,"+")</f>
        <v>0</v>
      </c>
      <c r="R47" s="3" t="s">
        <v>69</v>
      </c>
      <c r="S47" s="1"/>
      <c r="T47" s="10"/>
      <c r="U47" s="3">
        <f>COUNTIFS(game3!$E$3:$E$200,U34,game3!$B$3:$B$200,"ош",game3!$C$3:$C$200,"+")</f>
        <v>0</v>
      </c>
      <c r="V47" s="3" t="s">
        <v>69</v>
      </c>
      <c r="W47" s="1"/>
      <c r="X47" s="9"/>
      <c r="Y47" s="3">
        <f>COUNTIFS(game3!$E$3:$E$200,Y34,game3!$B$3:$B$200,"ош",game3!$C$3:$C$200,"+")</f>
        <v>0</v>
      </c>
      <c r="Z47" s="3" t="s">
        <v>69</v>
      </c>
      <c r="AA47" s="1"/>
      <c r="AB47" s="9"/>
    </row>
    <row r="48" spans="1:28" x14ac:dyDescent="0.3">
      <c r="A48" s="14"/>
      <c r="B48" s="14"/>
      <c r="C48" s="19"/>
      <c r="D48" s="11"/>
      <c r="E48" s="14"/>
      <c r="F48" s="14"/>
      <c r="G48" s="19"/>
      <c r="H48" s="9"/>
      <c r="I48" s="3">
        <f>COUNTIFS(game3!$E$3:$E$200,I34,game3!$B$3:$B$200,"отбор",game3!$C$3:$C$200,"+")</f>
        <v>0</v>
      </c>
      <c r="J48" s="3" t="s">
        <v>71</v>
      </c>
      <c r="K48" s="1"/>
      <c r="L48" s="10"/>
      <c r="M48" s="3">
        <f>COUNTIFS(game3!$E$3:$E$200,M34,game3!$B$3:$B$200,"отбор",game3!$C$3:$C$200,"+")</f>
        <v>0</v>
      </c>
      <c r="N48" s="3" t="s">
        <v>71</v>
      </c>
      <c r="O48" s="1"/>
      <c r="P48" s="10"/>
      <c r="Q48" s="3">
        <f>COUNTIFS(game3!$E$3:$E$200,Q34,game3!$B$3:$B$200,"отбор",game3!$C$3:$C$200,"+")</f>
        <v>0</v>
      </c>
      <c r="R48" s="3" t="s">
        <v>71</v>
      </c>
      <c r="S48" s="1"/>
      <c r="T48" s="10"/>
      <c r="U48" s="3">
        <f>COUNTIFS(game3!$E$3:$E$200,U34,game3!$B$3:$B$200,"отбор",game3!$C$3:$C$200,"+")</f>
        <v>0</v>
      </c>
      <c r="V48" s="3" t="s">
        <v>71</v>
      </c>
      <c r="W48" s="1"/>
      <c r="X48" s="9"/>
      <c r="Y48" s="3">
        <f>COUNTIFS(game3!$E$3:$E$200,Y34,game3!$B$3:$B$200,"отбор",game3!$C$3:$C$200,"+")</f>
        <v>0</v>
      </c>
      <c r="Z48" s="3" t="s">
        <v>71</v>
      </c>
      <c r="AA48" s="1"/>
      <c r="AB48" s="9"/>
    </row>
    <row r="49" spans="1:28" x14ac:dyDescent="0.3">
      <c r="A49" s="14"/>
      <c r="B49" s="14"/>
      <c r="C49" s="19"/>
      <c r="D49" s="11"/>
      <c r="E49" s="14"/>
      <c r="F49" s="14"/>
      <c r="G49" s="19"/>
      <c r="H49" s="9"/>
      <c r="I49" s="3">
        <f ca="1">SUMIF(game3!$O$2:$O$21,I34,game3!$P$2:$P$10)</f>
        <v>0</v>
      </c>
      <c r="J49" s="3" t="s">
        <v>72</v>
      </c>
      <c r="K49" s="1"/>
      <c r="L49" s="10"/>
      <c r="M49" s="3">
        <f ca="1">SUMIF(game3!$O$2:$O$21,M34,game3!$P$2:$P$10)</f>
        <v>0</v>
      </c>
      <c r="N49" s="3" t="s">
        <v>72</v>
      </c>
      <c r="O49" s="1"/>
      <c r="P49" s="10"/>
      <c r="Q49" s="3">
        <f ca="1">SUMIF(game3!$O$2:$O$21,Q34,game3!$P$2:$P$10)</f>
        <v>0</v>
      </c>
      <c r="R49" s="3" t="s">
        <v>72</v>
      </c>
      <c r="S49" s="1"/>
      <c r="T49" s="10"/>
      <c r="U49" s="3">
        <f ca="1">SUMIF(game3!$O$2:$O$21,U34,game3!$P$2:$P$10)</f>
        <v>0</v>
      </c>
      <c r="V49" s="3" t="s">
        <v>72</v>
      </c>
      <c r="W49" s="1"/>
      <c r="X49" s="9"/>
      <c r="Y49" s="3">
        <f ca="1">SUMIF(game3!$O$2:$O$21,Y34,game3!$P$2:$P$10)</f>
        <v>0</v>
      </c>
      <c r="Z49" s="3" t="s">
        <v>72</v>
      </c>
      <c r="AA49" s="1"/>
      <c r="AB49" s="9"/>
    </row>
    <row r="50" spans="1:28" ht="7.5" customHeight="1" x14ac:dyDescent="0.3">
      <c r="A50" s="14"/>
      <c r="B50" s="14"/>
      <c r="C50" s="19"/>
      <c r="D50" s="11"/>
      <c r="E50" s="14"/>
      <c r="F50" s="14"/>
      <c r="G50" s="1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3">
      <c r="A51" s="14"/>
      <c r="B51" s="14"/>
      <c r="C51" s="13"/>
      <c r="D51" s="11"/>
      <c r="E51" s="14"/>
      <c r="F51" s="14"/>
      <c r="G51" s="13"/>
    </row>
    <row r="52" spans="1:28" x14ac:dyDescent="0.3">
      <c r="A52" s="14"/>
      <c r="B52" s="14"/>
      <c r="C52" s="13"/>
      <c r="D52" s="11"/>
      <c r="E52" s="14"/>
      <c r="F52" s="14"/>
      <c r="G52" s="13"/>
    </row>
    <row r="53" spans="1:28" x14ac:dyDescent="0.3">
      <c r="A53" s="14"/>
      <c r="B53" s="14"/>
      <c r="C53" s="14"/>
      <c r="D53" s="11"/>
      <c r="E53" s="14"/>
      <c r="F53" s="14"/>
      <c r="G53" s="14"/>
    </row>
    <row r="54" spans="1:28" x14ac:dyDescent="0.3">
      <c r="A54" s="14"/>
      <c r="B54" s="14"/>
      <c r="C54" s="14"/>
      <c r="D54" s="11"/>
      <c r="E54" s="14"/>
      <c r="F54" s="14"/>
      <c r="G54" s="14"/>
    </row>
    <row r="55" spans="1:28" x14ac:dyDescent="0.3">
      <c r="A55" s="14"/>
      <c r="B55" s="14"/>
      <c r="C55" s="14"/>
      <c r="D55" s="11"/>
      <c r="E55" s="14"/>
      <c r="F55" s="14"/>
      <c r="G55" s="14"/>
    </row>
    <row r="56" spans="1:28" x14ac:dyDescent="0.3">
      <c r="A56" s="14"/>
      <c r="B56" s="14"/>
      <c r="C56" s="14"/>
      <c r="D56" s="11"/>
      <c r="E56" s="14"/>
      <c r="F56" s="14"/>
      <c r="G56" s="14"/>
    </row>
    <row r="57" spans="1:28" x14ac:dyDescent="0.3">
      <c r="A57" s="14"/>
      <c r="B57" s="14"/>
      <c r="C57" s="14"/>
      <c r="D57" s="11"/>
      <c r="E57" s="14"/>
      <c r="F57" s="14"/>
      <c r="G57" s="14"/>
    </row>
    <row r="58" spans="1:28" x14ac:dyDescent="0.3">
      <c r="A58" s="11"/>
      <c r="B58" s="11"/>
      <c r="C58" s="11"/>
      <c r="D58" s="11"/>
      <c r="E58" s="11"/>
      <c r="F58" s="11"/>
      <c r="G58" s="11"/>
    </row>
    <row r="59" spans="1:28" x14ac:dyDescent="0.3">
      <c r="A59" s="16"/>
      <c r="B59" s="16"/>
      <c r="C59" s="16"/>
      <c r="D59" s="11"/>
      <c r="E59" s="16"/>
      <c r="F59" s="16"/>
      <c r="G59" s="16"/>
    </row>
    <row r="60" spans="1:28" x14ac:dyDescent="0.3">
      <c r="A60" s="14"/>
      <c r="B60" s="14"/>
      <c r="C60" s="19"/>
      <c r="D60" s="11"/>
      <c r="E60" s="14"/>
      <c r="F60" s="14"/>
      <c r="G60" s="19"/>
    </row>
    <row r="61" spans="1:28" x14ac:dyDescent="0.3">
      <c r="A61" s="14"/>
      <c r="B61" s="14"/>
      <c r="C61" s="19"/>
      <c r="D61" s="11"/>
      <c r="E61" s="14"/>
      <c r="F61" s="14"/>
      <c r="G61" s="19"/>
    </row>
    <row r="62" spans="1:28" x14ac:dyDescent="0.3">
      <c r="A62" s="14"/>
      <c r="B62" s="14"/>
      <c r="C62" s="19"/>
      <c r="D62" s="11"/>
      <c r="E62" s="14"/>
      <c r="F62" s="14"/>
      <c r="G62" s="19"/>
    </row>
    <row r="63" spans="1:28" x14ac:dyDescent="0.3">
      <c r="A63" s="14"/>
      <c r="B63" s="14"/>
      <c r="C63" s="19"/>
      <c r="D63" s="11"/>
      <c r="E63" s="14"/>
      <c r="F63" s="14"/>
      <c r="G63" s="19"/>
    </row>
    <row r="64" spans="1:28" x14ac:dyDescent="0.3">
      <c r="A64" s="14"/>
      <c r="B64" s="14"/>
      <c r="C64" s="13"/>
      <c r="D64" s="11"/>
      <c r="E64" s="14"/>
      <c r="F64" s="14"/>
      <c r="G64" s="13"/>
    </row>
    <row r="65" spans="1:7" x14ac:dyDescent="0.3">
      <c r="A65" s="14"/>
      <c r="B65" s="14"/>
      <c r="C65" s="13"/>
      <c r="D65" s="11"/>
      <c r="E65" s="14"/>
      <c r="F65" s="14"/>
      <c r="G65" s="13"/>
    </row>
    <row r="66" spans="1:7" x14ac:dyDescent="0.3">
      <c r="A66" s="14"/>
      <c r="B66" s="14"/>
      <c r="C66" s="14"/>
      <c r="D66" s="11"/>
      <c r="E66" s="14"/>
      <c r="F66" s="14"/>
      <c r="G66" s="14"/>
    </row>
    <row r="67" spans="1:7" x14ac:dyDescent="0.3">
      <c r="A67" s="14"/>
      <c r="B67" s="14"/>
      <c r="C67" s="14"/>
      <c r="D67" s="11"/>
      <c r="E67" s="14"/>
      <c r="F67" s="14"/>
      <c r="G67" s="14"/>
    </row>
    <row r="68" spans="1:7" x14ac:dyDescent="0.3">
      <c r="A68" s="14"/>
      <c r="B68" s="14"/>
      <c r="C68" s="14"/>
      <c r="D68" s="11"/>
      <c r="E68" s="14"/>
      <c r="F68" s="14"/>
      <c r="G68" s="14"/>
    </row>
    <row r="69" spans="1:7" x14ac:dyDescent="0.3">
      <c r="A69" s="14"/>
      <c r="B69" s="14"/>
      <c r="C69" s="14"/>
      <c r="D69" s="11"/>
      <c r="E69" s="14"/>
      <c r="F69" s="14"/>
      <c r="G69" s="14"/>
    </row>
    <row r="70" spans="1:7" x14ac:dyDescent="0.3">
      <c r="A70" s="14"/>
      <c r="B70" s="14"/>
      <c r="C70" s="14"/>
      <c r="D70" s="11"/>
      <c r="E70" s="14"/>
      <c r="F70" s="14"/>
      <c r="G70" s="14"/>
    </row>
    <row r="71" spans="1:7" x14ac:dyDescent="0.3">
      <c r="A71" s="11"/>
      <c r="B71" s="11"/>
      <c r="C71" s="11"/>
      <c r="D71" s="11"/>
      <c r="E71" s="11"/>
      <c r="F71" s="11"/>
      <c r="G71" s="11"/>
    </row>
    <row r="72" spans="1:7" x14ac:dyDescent="0.3">
      <c r="A72" s="16"/>
      <c r="B72" s="16"/>
      <c r="C72" s="16"/>
      <c r="D72" s="11"/>
      <c r="E72" s="16"/>
      <c r="F72" s="16"/>
      <c r="G72" s="16"/>
    </row>
    <row r="73" spans="1:7" x14ac:dyDescent="0.3">
      <c r="A73" s="14"/>
      <c r="B73" s="14"/>
      <c r="C73" s="19"/>
      <c r="D73" s="11"/>
      <c r="E73" s="14"/>
      <c r="F73" s="14"/>
      <c r="G73" s="19"/>
    </row>
    <row r="74" spans="1:7" x14ac:dyDescent="0.3">
      <c r="A74" s="14"/>
      <c r="B74" s="14"/>
      <c r="C74" s="19"/>
      <c r="D74" s="11"/>
      <c r="E74" s="14"/>
      <c r="F74" s="14"/>
      <c r="G74" s="19"/>
    </row>
    <row r="75" spans="1:7" x14ac:dyDescent="0.3">
      <c r="A75" s="14"/>
      <c r="B75" s="14"/>
      <c r="C75" s="19"/>
      <c r="D75" s="11"/>
      <c r="E75" s="14"/>
      <c r="F75" s="14"/>
      <c r="G75" s="19"/>
    </row>
    <row r="76" spans="1:7" x14ac:dyDescent="0.3">
      <c r="A76" s="14"/>
      <c r="B76" s="14"/>
      <c r="C76" s="19"/>
      <c r="D76" s="11"/>
      <c r="E76" s="14"/>
      <c r="F76" s="14"/>
      <c r="G76" s="19"/>
    </row>
    <row r="77" spans="1:7" x14ac:dyDescent="0.3">
      <c r="A77" s="14"/>
      <c r="B77" s="14"/>
      <c r="C77" s="13"/>
      <c r="D77" s="11"/>
      <c r="E77" s="14"/>
      <c r="F77" s="14"/>
      <c r="G77" s="13"/>
    </row>
    <row r="78" spans="1:7" x14ac:dyDescent="0.3">
      <c r="A78" s="14"/>
      <c r="B78" s="14"/>
      <c r="C78" s="13"/>
      <c r="D78" s="11"/>
      <c r="E78" s="14"/>
      <c r="F78" s="14"/>
      <c r="G78" s="13"/>
    </row>
    <row r="79" spans="1:7" x14ac:dyDescent="0.3">
      <c r="A79" s="14"/>
      <c r="B79" s="14"/>
      <c r="C79" s="14"/>
      <c r="D79" s="11"/>
      <c r="E79" s="14"/>
      <c r="F79" s="14"/>
      <c r="G79" s="14"/>
    </row>
    <row r="80" spans="1:7" x14ac:dyDescent="0.3">
      <c r="A80" s="14"/>
      <c r="B80" s="14"/>
      <c r="C80" s="14"/>
      <c r="D80" s="11"/>
      <c r="E80" s="14"/>
      <c r="F80" s="14"/>
      <c r="G80" s="14"/>
    </row>
    <row r="81" spans="1:7" x14ac:dyDescent="0.3">
      <c r="A81" s="14"/>
      <c r="B81" s="14"/>
      <c r="C81" s="14"/>
      <c r="D81" s="11"/>
      <c r="E81" s="14"/>
      <c r="F81" s="14"/>
      <c r="G81" s="14"/>
    </row>
    <row r="82" spans="1:7" x14ac:dyDescent="0.3">
      <c r="A82" s="14"/>
      <c r="B82" s="14"/>
      <c r="C82" s="14"/>
      <c r="D82" s="11"/>
      <c r="E82" s="14"/>
      <c r="F82" s="14"/>
      <c r="G82" s="14"/>
    </row>
    <row r="83" spans="1:7" x14ac:dyDescent="0.3">
      <c r="A83" s="14"/>
      <c r="B83" s="14"/>
      <c r="C83" s="14"/>
      <c r="D83" s="11"/>
      <c r="E83" s="14"/>
      <c r="F83" s="14"/>
      <c r="G83" s="14"/>
    </row>
  </sheetData>
  <mergeCells count="89">
    <mergeCell ref="K45:K46"/>
    <mergeCell ref="O45:O46"/>
    <mergeCell ref="S45:S46"/>
    <mergeCell ref="W45:W46"/>
    <mergeCell ref="AA45:AA46"/>
    <mergeCell ref="K43:K44"/>
    <mergeCell ref="O43:O44"/>
    <mergeCell ref="S43:S44"/>
    <mergeCell ref="W43:W44"/>
    <mergeCell ref="AA43:AA44"/>
    <mergeCell ref="K37:K38"/>
    <mergeCell ref="O37:O38"/>
    <mergeCell ref="S37:S38"/>
    <mergeCell ref="W37:W38"/>
    <mergeCell ref="AA37:AA38"/>
    <mergeCell ref="K35:K36"/>
    <mergeCell ref="O35:O36"/>
    <mergeCell ref="S35:S36"/>
    <mergeCell ref="W35:W36"/>
    <mergeCell ref="AA35:AA36"/>
    <mergeCell ref="I34:K34"/>
    <mergeCell ref="M34:O34"/>
    <mergeCell ref="Q34:S34"/>
    <mergeCell ref="U34:W34"/>
    <mergeCell ref="Y34:AA34"/>
    <mergeCell ref="AA20:AA21"/>
    <mergeCell ref="G21:G22"/>
    <mergeCell ref="G23:G24"/>
    <mergeCell ref="E26:G26"/>
    <mergeCell ref="K26:K27"/>
    <mergeCell ref="O26:O27"/>
    <mergeCell ref="S26:S27"/>
    <mergeCell ref="W26:W27"/>
    <mergeCell ref="AA26:AA27"/>
    <mergeCell ref="G27:G28"/>
    <mergeCell ref="K28:K29"/>
    <mergeCell ref="O28:O29"/>
    <mergeCell ref="S28:S29"/>
    <mergeCell ref="W28:W29"/>
    <mergeCell ref="AA28:AA29"/>
    <mergeCell ref="G29:G30"/>
    <mergeCell ref="E20:G20"/>
    <mergeCell ref="K20:K21"/>
    <mergeCell ref="O20:O21"/>
    <mergeCell ref="S20:S21"/>
    <mergeCell ref="W20:W21"/>
    <mergeCell ref="K18:K19"/>
    <mergeCell ref="O18:O19"/>
    <mergeCell ref="S18:S19"/>
    <mergeCell ref="W18:W19"/>
    <mergeCell ref="AA18:AA19"/>
    <mergeCell ref="AA12:AA13"/>
    <mergeCell ref="I17:K17"/>
    <mergeCell ref="M17:O17"/>
    <mergeCell ref="Q17:S17"/>
    <mergeCell ref="U17:W17"/>
    <mergeCell ref="Y17:AA17"/>
    <mergeCell ref="C12:C13"/>
    <mergeCell ref="K12:K13"/>
    <mergeCell ref="O12:O13"/>
    <mergeCell ref="S12:S13"/>
    <mergeCell ref="W12:W13"/>
    <mergeCell ref="AA4:AA5"/>
    <mergeCell ref="E7:G7"/>
    <mergeCell ref="G8:G9"/>
    <mergeCell ref="G10:G11"/>
    <mergeCell ref="K10:K11"/>
    <mergeCell ref="O10:O11"/>
    <mergeCell ref="S10:S11"/>
    <mergeCell ref="W10:W11"/>
    <mergeCell ref="AA10:AA11"/>
    <mergeCell ref="G4:G5"/>
    <mergeCell ref="K4:K5"/>
    <mergeCell ref="O4:O5"/>
    <mergeCell ref="S4:S5"/>
    <mergeCell ref="W4:W5"/>
    <mergeCell ref="U1:W1"/>
    <mergeCell ref="Y1:AA1"/>
    <mergeCell ref="G2:G3"/>
    <mergeCell ref="K2:K3"/>
    <mergeCell ref="O2:O3"/>
    <mergeCell ref="S2:S3"/>
    <mergeCell ref="W2:W3"/>
    <mergeCell ref="AA2:AA3"/>
    <mergeCell ref="A1:C1"/>
    <mergeCell ref="E1:G1"/>
    <mergeCell ref="I1:K1"/>
    <mergeCell ref="M1:O1"/>
    <mergeCell ref="Q1:S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83"/>
  <sheetViews>
    <sheetView topLeftCell="A10" zoomScale="85" zoomScaleNormal="85" workbookViewId="0">
      <selection activeCell="F39" sqref="F39"/>
    </sheetView>
  </sheetViews>
  <sheetFormatPr defaultColWidth="8.59765625" defaultRowHeight="14.4" x14ac:dyDescent="0.3"/>
  <cols>
    <col min="1" max="1" width="10.69921875" customWidth="1"/>
    <col min="2" max="2" width="12.8984375" customWidth="1"/>
    <col min="3" max="3" width="10.69921875" customWidth="1"/>
    <col min="4" max="4" width="1.69921875" customWidth="1"/>
    <col min="7" max="7" width="10.69921875" customWidth="1"/>
    <col min="8" max="8" width="1.69921875" customWidth="1"/>
    <col min="10" max="10" width="12.59765625" customWidth="1"/>
    <col min="12" max="12" width="1.69921875" customWidth="1"/>
    <col min="14" max="14" width="10.69921875" customWidth="1"/>
    <col min="16" max="16" width="1.69921875" customWidth="1"/>
    <col min="18" max="18" width="10.69921875" customWidth="1"/>
    <col min="20" max="20" width="1.69921875" customWidth="1"/>
    <col min="22" max="22" width="10.69921875" customWidth="1"/>
    <col min="24" max="24" width="1.69921875" customWidth="1"/>
    <col min="25" max="25" width="9.09765625" customWidth="1"/>
    <col min="26" max="26" width="12.69921875" customWidth="1"/>
    <col min="27" max="27" width="9.69921875" customWidth="1"/>
    <col min="28" max="28" width="1.69921875" customWidth="1"/>
  </cols>
  <sheetData>
    <row r="1" spans="1:28" x14ac:dyDescent="0.3">
      <c r="A1" s="23" t="s">
        <v>92</v>
      </c>
      <c r="B1" s="23"/>
      <c r="C1" s="23"/>
      <c r="D1" s="8"/>
      <c r="E1" s="24" t="s">
        <v>45</v>
      </c>
      <c r="F1" s="24"/>
      <c r="G1" s="24" t="s">
        <v>46</v>
      </c>
      <c r="H1" s="9"/>
      <c r="I1" s="24" t="s">
        <v>47</v>
      </c>
      <c r="J1" s="24"/>
      <c r="K1" s="24" t="s">
        <v>46</v>
      </c>
      <c r="L1" s="10"/>
      <c r="M1" s="24" t="s">
        <v>48</v>
      </c>
      <c r="N1" s="24"/>
      <c r="O1" s="24" t="s">
        <v>46</v>
      </c>
      <c r="P1" s="10"/>
      <c r="Q1" s="24" t="s">
        <v>49</v>
      </c>
      <c r="R1" s="24"/>
      <c r="S1" s="24" t="s">
        <v>46</v>
      </c>
      <c r="T1" s="10"/>
      <c r="U1" s="24" t="s">
        <v>50</v>
      </c>
      <c r="V1" s="24"/>
      <c r="W1" s="24" t="s">
        <v>46</v>
      </c>
      <c r="X1" s="9"/>
      <c r="Y1" s="24" t="s">
        <v>51</v>
      </c>
      <c r="Z1" s="24"/>
      <c r="AA1" s="24" t="s">
        <v>46</v>
      </c>
      <c r="AB1" s="9"/>
    </row>
    <row r="2" spans="1:28" x14ac:dyDescent="0.3">
      <c r="A2" s="2" t="str">
        <f>game4!D1</f>
        <v>Титан</v>
      </c>
      <c r="B2" s="3"/>
      <c r="C2" s="2" t="str">
        <f>game4!G1</f>
        <v>Академия 16</v>
      </c>
      <c r="D2" s="8"/>
      <c r="E2" s="3">
        <f>COUNTIFS(game4!I3:I101,"б",game4!J3:J101,"+",game4!M3:M101,E1)+E4</f>
        <v>12</v>
      </c>
      <c r="F2" s="3" t="s">
        <v>53</v>
      </c>
      <c r="G2" s="25">
        <f>(E2-E3)/E2</f>
        <v>0.75</v>
      </c>
      <c r="H2" s="9"/>
      <c r="I2" s="3">
        <f>COUNTIFS(game4!$E$3:$E$200,I1,game4!$B$3:$B$200,"п")</f>
        <v>4</v>
      </c>
      <c r="J2" s="3" t="s">
        <v>54</v>
      </c>
      <c r="K2" s="25">
        <f>IFERROR(I3/I2,0)</f>
        <v>0.75</v>
      </c>
      <c r="L2" s="10"/>
      <c r="M2" s="3">
        <f>COUNTIFS(game4!$E$3:$E$200,M1,game4!$B$3:$B$200,"п")</f>
        <v>4</v>
      </c>
      <c r="N2" s="3" t="s">
        <v>54</v>
      </c>
      <c r="O2" s="25">
        <f>IFERROR(M3/M2,0)</f>
        <v>0.25</v>
      </c>
      <c r="P2" s="10"/>
      <c r="Q2" s="3">
        <f>COUNTIFS(game4!$E$3:$E$200,Q1,game4!$B$3:$B$200,"п")</f>
        <v>5</v>
      </c>
      <c r="R2" s="3" t="s">
        <v>54</v>
      </c>
      <c r="S2" s="25">
        <f>IFERROR(Q3/Q2,0)</f>
        <v>1</v>
      </c>
      <c r="T2" s="10"/>
      <c r="U2" s="3">
        <f>COUNTIFS(game4!$E$3:$E$200,U1,game4!$B$3:$B$200,"п")</f>
        <v>8</v>
      </c>
      <c r="V2" s="3" t="s">
        <v>54</v>
      </c>
      <c r="W2" s="25">
        <f>IFERROR(U3/U2,0)</f>
        <v>1</v>
      </c>
      <c r="X2" s="9"/>
      <c r="Y2" s="3">
        <f>COUNTIFS(game4!$E$3:$E$200,Y1,game4!$B$3:$B$200,"п")</f>
        <v>3</v>
      </c>
      <c r="Z2" s="3" t="s">
        <v>54</v>
      </c>
      <c r="AA2" s="25">
        <f>IFERROR(Y3/Y2,0)</f>
        <v>0.66666666666666663</v>
      </c>
      <c r="AB2" s="9"/>
    </row>
    <row r="3" spans="1:28" x14ac:dyDescent="0.3">
      <c r="A3" s="3">
        <f>I4+I20+M4+M20+Q4+Q20+U4+U20+Y4+Y20+I37+M37+Q37+U37+Y37+E23+E29</f>
        <v>31</v>
      </c>
      <c r="B3" s="2" t="s">
        <v>53</v>
      </c>
      <c r="C3" s="3">
        <f>COUNTIFS(game4!I3:I101,"б",game4!L3:L101,"")+E4+E10</f>
        <v>35</v>
      </c>
      <c r="D3" s="8"/>
      <c r="E3" s="3">
        <f>COUNTIFS(game4!I3:I101,"б",game4!J3:J101,"+",game4!K3:K101,"+",game4!M3:M101,E1)+E5</f>
        <v>3</v>
      </c>
      <c r="F3" s="3" t="s">
        <v>55</v>
      </c>
      <c r="G3" s="25"/>
      <c r="H3" s="9"/>
      <c r="I3" s="3">
        <f>COUNTIFS(game4!$E$3:$E$200,I1,game4!$B$3:$B$200,"п",game4!$C$3:$C$200,"+")</f>
        <v>3</v>
      </c>
      <c r="J3" s="3" t="s">
        <v>56</v>
      </c>
      <c r="K3" s="25"/>
      <c r="L3" s="10"/>
      <c r="M3" s="3">
        <f>COUNTIFS(game4!$E$3:$E$200,M1,game4!$B$3:$B$200,"п",game4!$C$3:$C$200,"+")</f>
        <v>1</v>
      </c>
      <c r="N3" s="3" t="s">
        <v>56</v>
      </c>
      <c r="O3" s="25"/>
      <c r="P3" s="10"/>
      <c r="Q3" s="3">
        <f>COUNTIFS(game4!$E$3:$E$200,Q1,game4!$B$3:$B$200,"п",game4!$C$3:$C$200,"+")</f>
        <v>5</v>
      </c>
      <c r="R3" s="3" t="s">
        <v>56</v>
      </c>
      <c r="S3" s="25"/>
      <c r="T3" s="10"/>
      <c r="U3" s="3">
        <f>COUNTIFS(game4!$E$3:$E$200,U1,game4!$B$3:$B$200,"п",game4!$C$3:$C$200,"+")</f>
        <v>8</v>
      </c>
      <c r="V3" s="3" t="s">
        <v>56</v>
      </c>
      <c r="W3" s="25"/>
      <c r="X3" s="9"/>
      <c r="Y3" s="3">
        <f>COUNTIFS(game4!$E$3:$E$200,Y1,game4!$B$3:$B$200,"п",game4!$C$3:$C$200,"+")</f>
        <v>2</v>
      </c>
      <c r="Z3" s="3" t="s">
        <v>56</v>
      </c>
      <c r="AA3" s="25"/>
      <c r="AB3" s="9"/>
    </row>
    <row r="4" spans="1:28" x14ac:dyDescent="0.3">
      <c r="A4" s="3">
        <f>I5+I21+M5+M21+Q5+Q21+U5+U21+Y5+Y21+I38+M38+Q38+U38+Y38+E23+E29</f>
        <v>22</v>
      </c>
      <c r="B4" s="2" t="s">
        <v>57</v>
      </c>
      <c r="C4" s="3">
        <f>COUNTIFS(game4!I3:I101,"б",game4!J3:J101,"+",game4!L3:L101,"")+E4+E10</f>
        <v>21</v>
      </c>
      <c r="D4" s="8"/>
      <c r="E4" s="3">
        <f>COUNTIFS(game4!I3:I101,"бул",game4!J3:J101,"+",game4!M3:M101,E1)</f>
        <v>0</v>
      </c>
      <c r="F4" s="3" t="s">
        <v>58</v>
      </c>
      <c r="G4" s="25" t="str">
        <f>IFERROR((E4-E5)/E4,"нет бросоков")</f>
        <v>нет бросоков</v>
      </c>
      <c r="H4" s="9"/>
      <c r="I4" s="3">
        <f>COUNTIFS(game4!$E$3:$E$200,I1,game4!$B$3:$B$200,"б")</f>
        <v>6</v>
      </c>
      <c r="J4" s="3" t="s">
        <v>53</v>
      </c>
      <c r="K4" s="25">
        <f>IFERROR(I5/I4,0)</f>
        <v>0.5</v>
      </c>
      <c r="L4" s="10"/>
      <c r="M4" s="3">
        <f>COUNTIFS(game4!$E$3:$E$200,M1,game4!$B$3:$B$200,"б")</f>
        <v>2</v>
      </c>
      <c r="N4" s="3" t="s">
        <v>53</v>
      </c>
      <c r="O4" s="25">
        <f>IFERROR(M5/M4,0)</f>
        <v>1</v>
      </c>
      <c r="P4" s="10"/>
      <c r="Q4" s="3">
        <f>COUNTIFS(game4!$E$3:$E$200,Q1,game4!$B$3:$B$200,"б")</f>
        <v>0</v>
      </c>
      <c r="R4" s="3" t="s">
        <v>53</v>
      </c>
      <c r="S4" s="25">
        <f>IFERROR(Q5/Q4,0)</f>
        <v>0</v>
      </c>
      <c r="T4" s="10"/>
      <c r="U4" s="3">
        <f>COUNTIFS(game4!$E$3:$E$200,U1,game4!$B$3:$B$200,"б")</f>
        <v>6</v>
      </c>
      <c r="V4" s="3" t="s">
        <v>53</v>
      </c>
      <c r="W4" s="25">
        <f>IFERROR(U5/U4,0)</f>
        <v>0.66666666666666663</v>
      </c>
      <c r="X4" s="9"/>
      <c r="Y4" s="3">
        <f>COUNTIFS(game4!$E$3:$E$200,Y1,game4!$B$3:$B$200,"б")</f>
        <v>1</v>
      </c>
      <c r="Z4" s="3" t="s">
        <v>53</v>
      </c>
      <c r="AA4" s="25">
        <f>IFERROR(Y5/Y4,0)</f>
        <v>1</v>
      </c>
      <c r="AB4" s="9"/>
    </row>
    <row r="5" spans="1:28" x14ac:dyDescent="0.3">
      <c r="A5" s="3">
        <f>I6+I22+M6+M22+Q6+Q22+U6+U22+Y22+Y6+I39+M39+Q39+U39+Y39+E24+E30</f>
        <v>3</v>
      </c>
      <c r="B5" s="2" t="s">
        <v>55</v>
      </c>
      <c r="C5" s="3">
        <f>COUNTIFS(game4!I3:I101,"б",game4!J3:J101,"+",game4!K3:K101,"+")+COUNTIFS(game4!I3:I101,"бул",game4!J3:J101,"+",game4!K3:K101,"+")</f>
        <v>5</v>
      </c>
      <c r="D5" s="8"/>
      <c r="E5" s="3">
        <f>COUNTIFS(game4!I3:I101,"бул",game4!J3:J101,"+",game4!K3:K101,"+",game4!M3:M101,E1)</f>
        <v>0</v>
      </c>
      <c r="F5" s="3" t="s">
        <v>59</v>
      </c>
      <c r="G5" s="25"/>
      <c r="H5" s="9"/>
      <c r="I5" s="3">
        <f>COUNTIFS(game4!$E$3:$E$200,I1,game4!$B$3:$B$200,"б",game4!$C$3:$C$200,"+")</f>
        <v>3</v>
      </c>
      <c r="J5" s="3" t="s">
        <v>57</v>
      </c>
      <c r="K5" s="25"/>
      <c r="L5" s="10"/>
      <c r="M5" s="3">
        <f>COUNTIFS(game4!$E$3:$E$200,M1,game4!$B$3:$B$200,"б",game4!$C$3:$C$200,"+")</f>
        <v>2</v>
      </c>
      <c r="N5" s="3" t="s">
        <v>57</v>
      </c>
      <c r="O5" s="25"/>
      <c r="P5" s="10"/>
      <c r="Q5" s="3">
        <f>COUNTIFS(game4!$E$3:$E$200,Q1,game4!$B$3:$B$200,"б",game4!$C$3:$C$200,"+")</f>
        <v>0</v>
      </c>
      <c r="R5" s="3" t="s">
        <v>57</v>
      </c>
      <c r="S5" s="25"/>
      <c r="T5" s="10"/>
      <c r="U5" s="3">
        <f>COUNTIFS(game4!$E$3:$E$200,U1,game4!$B$3:$B$200,"б",game4!$C$3:$C$200,"+")</f>
        <v>4</v>
      </c>
      <c r="V5" s="3" t="s">
        <v>57</v>
      </c>
      <c r="W5" s="25"/>
      <c r="X5" s="9"/>
      <c r="Y5" s="3">
        <f>COUNTIFS(game4!$E$3:$E$200,Y1,game4!$B$3:$B$200,"б",game4!$C$3:$C$200,"+")</f>
        <v>1</v>
      </c>
      <c r="Z5" s="3" t="s">
        <v>57</v>
      </c>
      <c r="AA5" s="25"/>
      <c r="AB5" s="9"/>
    </row>
    <row r="6" spans="1:28" x14ac:dyDescent="0.3">
      <c r="A6" s="3">
        <f>I7+I23+M7+M23+Q7+Q23+U7+U23+Y23+Y7+I40+M40+Q40+U40+Y40</f>
        <v>0</v>
      </c>
      <c r="B6" s="2" t="s">
        <v>35</v>
      </c>
      <c r="C6" s="3">
        <f>COUNTIFS(game4!$E$3:$E$201,"соперник",game4!$B$3:$B$201,"фол",game4!$C$3:$C$201,"+")</f>
        <v>2</v>
      </c>
      <c r="D6" s="8"/>
      <c r="E6" s="11"/>
      <c r="F6" s="11"/>
      <c r="G6" s="11"/>
      <c r="H6" s="9"/>
      <c r="I6" s="12">
        <f>COUNTIFS(game4!$E$3:$E$200,I1,game4!$B$3:$B$200,"б",game4!$C$3:$C$200,"+",game4!$D$3:$D$200,"+")</f>
        <v>1</v>
      </c>
      <c r="J6" s="3" t="s">
        <v>60</v>
      </c>
      <c r="K6" s="1">
        <f>IFERROR(I6/I5,0)</f>
        <v>0.33333333333333331</v>
      </c>
      <c r="L6" s="10"/>
      <c r="M6" s="12">
        <f>COUNTIFS(game4!$E$3:$E$200,M1,game4!$B$3:$B$200,"б",game4!$C$3:$C$200,"+",game4!$D$3:$D$200,"+")</f>
        <v>0</v>
      </c>
      <c r="N6" s="3" t="s">
        <v>60</v>
      </c>
      <c r="O6" s="1">
        <f>IFERROR(M6/M5,0)</f>
        <v>0</v>
      </c>
      <c r="P6" s="10"/>
      <c r="Q6" s="12">
        <f>COUNTIFS(game4!$E$3:$E$200,Q1,game4!$B$3:$B$200,"б",game4!$C$3:$C$200,"+",game4!$D$3:$D$200,"+")</f>
        <v>0</v>
      </c>
      <c r="R6" s="3" t="s">
        <v>60</v>
      </c>
      <c r="S6" s="1">
        <f>IFERROR(Q6/Q5,0)</f>
        <v>0</v>
      </c>
      <c r="T6" s="10"/>
      <c r="U6" s="12">
        <f>COUNTIFS(game4!$E$3:$E$200,U1,game4!$B$3:$B$200,"б",game4!$C$3:$C$200,"+",game4!$D$3:$D$200,"+")</f>
        <v>1</v>
      </c>
      <c r="V6" s="3" t="s">
        <v>60</v>
      </c>
      <c r="W6" s="1">
        <f>IFERROR(U6/U5,0)</f>
        <v>0.25</v>
      </c>
      <c r="X6" s="9"/>
      <c r="Y6" s="12">
        <f>COUNTIFS(game4!$E$3:$E$200,Y1,game4!$B$3:$B$200,"б",game4!$C$3:$C$200,"+",game4!$D$3:$D$200,"+")</f>
        <v>0</v>
      </c>
      <c r="Z6" s="3" t="s">
        <v>60</v>
      </c>
      <c r="AA6" s="1">
        <f>IFERROR(Y6/Y5,0)</f>
        <v>0</v>
      </c>
      <c r="AB6" s="9"/>
    </row>
    <row r="7" spans="1:28" x14ac:dyDescent="0.3">
      <c r="A7" s="1">
        <f>A5/A4</f>
        <v>0.13636363636363635</v>
      </c>
      <c r="B7" s="2" t="s">
        <v>60</v>
      </c>
      <c r="C7" s="1">
        <f>C5/C4</f>
        <v>0.23809523809523808</v>
      </c>
      <c r="D7" s="8"/>
      <c r="E7" s="24" t="s">
        <v>61</v>
      </c>
      <c r="F7" s="24"/>
      <c r="G7" s="24" t="s">
        <v>46</v>
      </c>
      <c r="H7" s="9"/>
      <c r="I7" s="3">
        <f>COUNTIFS(game4!$E$3:$E$200,I1,game4!$B$3:$B$200,"фол",game4!$C$3:$C$200,"+")</f>
        <v>0</v>
      </c>
      <c r="J7" s="3" t="s">
        <v>35</v>
      </c>
      <c r="K7" s="1">
        <f>IFERROR(I7/$A$6,0)</f>
        <v>0</v>
      </c>
      <c r="L7" s="10"/>
      <c r="M7" s="3">
        <f>COUNTIFS(game4!$E$3:$E$200,M1,game4!$B$3:$B$200,"фол",game4!$C$3:$C$200,"+")</f>
        <v>0</v>
      </c>
      <c r="N7" s="3" t="s">
        <v>35</v>
      </c>
      <c r="O7" s="1">
        <f>IFERROR(M7/$A$6,0)</f>
        <v>0</v>
      </c>
      <c r="P7" s="10"/>
      <c r="Q7" s="3">
        <f>COUNTIFS(game4!$E$3:$E$200,Q1,game4!$B$3:$B$200,"фол",game4!$C$3:$C$200,"+")</f>
        <v>0</v>
      </c>
      <c r="R7" s="3" t="s">
        <v>35</v>
      </c>
      <c r="S7" s="1">
        <f>IFERROR(Q7/$A$6,0)</f>
        <v>0</v>
      </c>
      <c r="T7" s="10"/>
      <c r="U7" s="3">
        <f>COUNTIFS(game4!$E$3:$E$200,U1,game4!$B$3:$B$200,"фол",game4!$C$3:$C$200,"+")</f>
        <v>0</v>
      </c>
      <c r="V7" s="3" t="s">
        <v>35</v>
      </c>
      <c r="W7" s="1">
        <f>IFERROR(U7/$A$6,0)</f>
        <v>0</v>
      </c>
      <c r="X7" s="9"/>
      <c r="Y7" s="3">
        <f>COUNTIFS(game4!$E$3:$E$200,Y1,game4!$B$3:$B$200,"фол",game4!$C$3:$C$200,"+")</f>
        <v>0</v>
      </c>
      <c r="Z7" s="3" t="s">
        <v>35</v>
      </c>
      <c r="AA7" s="1">
        <f>IFERROR(Y7/$A$6,0)</f>
        <v>0</v>
      </c>
      <c r="AB7" s="9"/>
    </row>
    <row r="8" spans="1:28" x14ac:dyDescent="0.3">
      <c r="A8" s="3">
        <f>I2+I18+M2+M18+Q2+Q18+U2+U18+Y18+Y2+I35+M35+Q35+U35+Y35</f>
        <v>64</v>
      </c>
      <c r="B8" s="2" t="s">
        <v>62</v>
      </c>
      <c r="C8" s="1"/>
      <c r="D8" s="8"/>
      <c r="E8" s="3">
        <f>COUNTIFS(game4!I3:I101,"б",game4!J3:J101,"+",game4!M3:M101,E7)+E10</f>
        <v>8</v>
      </c>
      <c r="F8" s="3" t="s">
        <v>53</v>
      </c>
      <c r="G8" s="25">
        <f>(E8-E9)/E8</f>
        <v>0.875</v>
      </c>
      <c r="H8" s="9"/>
      <c r="I8" s="12">
        <f>COUNTIF(game4!$F$3:$F$200,I1)</f>
        <v>0</v>
      </c>
      <c r="J8" s="3" t="s">
        <v>63</v>
      </c>
      <c r="K8" s="3"/>
      <c r="L8" s="10"/>
      <c r="M8" s="12">
        <f>COUNTIF(game4!$F$3:$F$200,M1)</f>
        <v>0</v>
      </c>
      <c r="N8" s="3" t="s">
        <v>63</v>
      </c>
      <c r="O8" s="3"/>
      <c r="P8" s="10"/>
      <c r="Q8" s="12">
        <f>COUNTIF(game4!$F$3:$F$200,Q1)</f>
        <v>0</v>
      </c>
      <c r="R8" s="3" t="s">
        <v>63</v>
      </c>
      <c r="S8" s="3"/>
      <c r="T8" s="10"/>
      <c r="U8" s="12">
        <f>COUNTIF(game4!$F$3:$F$200,U1)</f>
        <v>0</v>
      </c>
      <c r="V8" s="3" t="s">
        <v>63</v>
      </c>
      <c r="W8" s="3"/>
      <c r="X8" s="9"/>
      <c r="Y8" s="12">
        <f>COUNTIF(game4!$F$3:$F$200,Y1)</f>
        <v>0</v>
      </c>
      <c r="Z8" s="3" t="s">
        <v>63</v>
      </c>
      <c r="AA8" s="3"/>
      <c r="AB8" s="9"/>
    </row>
    <row r="9" spans="1:28" x14ac:dyDescent="0.3">
      <c r="A9" s="3">
        <f>I3+I19+M3+M19+Q3+Q19+U3+U19+Y19+Y3+I36+M36+Q36+U36+Y36</f>
        <v>48</v>
      </c>
      <c r="B9" s="2" t="s">
        <v>56</v>
      </c>
      <c r="C9" s="1"/>
      <c r="D9" s="8"/>
      <c r="E9" s="3">
        <f>COUNTIFS(game4!I3:I101,"б",game4!J3:J101,"+",game4!K3:K101,"+",game4!M3:M101,E7)+E11</f>
        <v>1</v>
      </c>
      <c r="F9" s="3" t="s">
        <v>55</v>
      </c>
      <c r="G9" s="25"/>
      <c r="H9" s="9"/>
      <c r="I9" s="3">
        <f>COUNTIFS(game4!$E$3:$E$200,I1,game4!$B$3:$B$200,"блок",game4!$C$3:$C$200,"+")</f>
        <v>0</v>
      </c>
      <c r="J9" s="3" t="s">
        <v>64</v>
      </c>
      <c r="K9" s="3"/>
      <c r="L9" s="10"/>
      <c r="M9" s="3">
        <f>COUNTIFS(game4!$E$3:$E$200,M1,game4!$B$3:$B$200,"блок",game4!$C$3:$C$200,"+")</f>
        <v>0</v>
      </c>
      <c r="N9" s="3" t="s">
        <v>64</v>
      </c>
      <c r="O9" s="3"/>
      <c r="P9" s="10"/>
      <c r="Q9" s="3">
        <f>COUNTIFS(game4!$E$3:$E$200,Q1,game4!$B$3:$B$200,"блок",game4!$C$3:$C$200,"+")</f>
        <v>0</v>
      </c>
      <c r="R9" s="3" t="s">
        <v>64</v>
      </c>
      <c r="S9" s="3"/>
      <c r="T9" s="10"/>
      <c r="U9" s="3">
        <f>COUNTIFS(game4!$E$3:$E$200,U1,game4!$B$3:$B$200,"блок",game4!$C$3:$C$200,"+")</f>
        <v>2</v>
      </c>
      <c r="V9" s="3" t="s">
        <v>64</v>
      </c>
      <c r="W9" s="3"/>
      <c r="X9" s="9"/>
      <c r="Y9" s="3">
        <f>COUNTIFS(game4!$E$3:$E$200,Y1,game4!$B$3:$B$200,"блок",game4!$C$3:$C$200,"+")</f>
        <v>1</v>
      </c>
      <c r="Z9" s="3" t="s">
        <v>64</v>
      </c>
      <c r="AA9" s="3"/>
      <c r="AB9" s="9"/>
    </row>
    <row r="10" spans="1:28" x14ac:dyDescent="0.3">
      <c r="A10" s="1">
        <f>A9/A8</f>
        <v>0.75</v>
      </c>
      <c r="B10" s="2" t="s">
        <v>5</v>
      </c>
      <c r="C10" s="1"/>
      <c r="D10" s="8"/>
      <c r="E10" s="3">
        <f>COUNTIFS(game4!I3:I101,"бул",game4!J3:J101,"+",game4!M3:M101,E7)</f>
        <v>0</v>
      </c>
      <c r="F10" s="3" t="s">
        <v>58</v>
      </c>
      <c r="G10" s="25" t="str">
        <f>IFERROR((E10-E11)/E10,"нет бросоков")</f>
        <v>нет бросоков</v>
      </c>
      <c r="H10" s="9"/>
      <c r="I10" s="3">
        <f>COUNTIFS(game4!$E$3:$E$200,I1,game4!$B$3:$B$200,"бул",game4!$C$3:$C$200,"+")</f>
        <v>0</v>
      </c>
      <c r="J10" s="3" t="s">
        <v>58</v>
      </c>
      <c r="K10" s="25">
        <f>IFERROR(I11/I10,0)</f>
        <v>0</v>
      </c>
      <c r="L10" s="10"/>
      <c r="M10" s="3">
        <f>COUNTIFS(game4!$E$3:$E$200,M1,game4!$B$3:$B$200,"бул",game4!$C$3:$C$200,"+")</f>
        <v>0</v>
      </c>
      <c r="N10" s="3" t="s">
        <v>58</v>
      </c>
      <c r="O10" s="25">
        <f>IFERROR(M11/M10,0)</f>
        <v>0</v>
      </c>
      <c r="P10" s="10"/>
      <c r="Q10" s="3">
        <f>COUNTIFS(game4!$E$3:$E$200,Q1,game4!$B$3:$B$200,"бул",game4!$C$3:$C$200,"+")</f>
        <v>0</v>
      </c>
      <c r="R10" s="3" t="s">
        <v>58</v>
      </c>
      <c r="S10" s="25">
        <f>IFERROR(Q11/Q10,0)</f>
        <v>0</v>
      </c>
      <c r="T10" s="10"/>
      <c r="U10" s="3">
        <f>COUNTIFS(game4!$E$3:$E$200,U1,game4!$B$3:$B$200,"бул",game4!$C$3:$C$200,"+")</f>
        <v>0</v>
      </c>
      <c r="V10" s="3" t="s">
        <v>58</v>
      </c>
      <c r="W10" s="25">
        <f>IFERROR(U11/U10,0)</f>
        <v>0</v>
      </c>
      <c r="X10" s="9"/>
      <c r="Y10" s="3">
        <f>COUNTIFS(game4!$E$3:$E$200,Y1,game4!$B$3:$B$200,"бул",game4!$C$3:$C$200,"+")</f>
        <v>0</v>
      </c>
      <c r="Z10" s="3" t="s">
        <v>58</v>
      </c>
      <c r="AA10" s="25">
        <f>IFERROR(Y11/Y10,0)</f>
        <v>0</v>
      </c>
      <c r="AB10" s="9"/>
    </row>
    <row r="11" spans="1:28" x14ac:dyDescent="0.3">
      <c r="A11" s="13"/>
      <c r="B11" s="13"/>
      <c r="C11" s="13"/>
      <c r="D11" s="8"/>
      <c r="E11" s="3">
        <f>COUNTIFS(game4!I3:I101,"бул",game4!J3:J101,"+",game4!K3:K101,"+",game4!M3:M101,E7)</f>
        <v>0</v>
      </c>
      <c r="F11" s="3" t="s">
        <v>59</v>
      </c>
      <c r="G11" s="25"/>
      <c r="H11" s="9"/>
      <c r="I11" s="12">
        <f>COUNTIFS(game4!$E$3:$E$200,I1,game4!$B$3:$B$200,"бул",game4!$C$3:$C$200,"+",game4!$D$3:$D$200,"+")</f>
        <v>0</v>
      </c>
      <c r="J11" s="3" t="s">
        <v>60</v>
      </c>
      <c r="K11" s="25"/>
      <c r="L11" s="10"/>
      <c r="M11" s="12">
        <f>COUNTIFS(game4!$E$3:$E$200,M1,game4!$B$3:$B$200,"бул",game4!$C$3:$C$200,"+",game4!$D$3:$D$200,"+")</f>
        <v>0</v>
      </c>
      <c r="N11" s="3" t="s">
        <v>60</v>
      </c>
      <c r="O11" s="25"/>
      <c r="P11" s="10"/>
      <c r="Q11" s="12">
        <f>COUNTIFS(game4!$E$3:$E$200,Q1,game4!$B$3:$B$200,"бул",game4!$C$3:$C$200,"+",game4!$D$3:$D$200,"+")</f>
        <v>0</v>
      </c>
      <c r="R11" s="3" t="s">
        <v>60</v>
      </c>
      <c r="S11" s="25"/>
      <c r="T11" s="10"/>
      <c r="U11" s="12">
        <f>COUNTIFS(game4!$E$3:$E$200,U1,game4!$B$3:$B$200,"бул",game4!$C$3:$C$200,"+",game4!$D$3:$D$200,"+")</f>
        <v>0</v>
      </c>
      <c r="V11" s="3" t="s">
        <v>60</v>
      </c>
      <c r="W11" s="25"/>
      <c r="X11" s="9"/>
      <c r="Y11" s="12">
        <f>COUNTIFS(game4!$E$3:$E$200,Y1,game4!$B$3:$B$200,"бул",game4!$C$3:$C$200,"+",game4!$D$3:$D$200,"+")</f>
        <v>0</v>
      </c>
      <c r="Z11" s="3" t="s">
        <v>60</v>
      </c>
      <c r="AA11" s="25"/>
      <c r="AB11" s="9"/>
    </row>
    <row r="12" spans="1:28" x14ac:dyDescent="0.3">
      <c r="A12" s="3">
        <f>I12+I28+M12+M28+Q12+Q28+U12+U28+Y28+Y12+I45+M45+Q45+U45+Y45</f>
        <v>34</v>
      </c>
      <c r="B12" s="3" t="s">
        <v>88</v>
      </c>
      <c r="C12" s="25">
        <f>A13/A12</f>
        <v>0.5</v>
      </c>
      <c r="D12" s="8"/>
      <c r="H12" s="9"/>
      <c r="I12" s="3">
        <f>COUNTIFS(game4!$E$3:$E$200,I1,game4!$B$3:$B$200,"вб")</f>
        <v>17</v>
      </c>
      <c r="J12" s="3" t="s">
        <v>66</v>
      </c>
      <c r="K12" s="25">
        <f>IFERROR(I13/I12,0)</f>
        <v>0.82352941176470584</v>
      </c>
      <c r="L12" s="10"/>
      <c r="M12" s="3">
        <f>COUNTIFS(game4!$E$3:$E$200,M1,game4!$B$3:$B$200,"вб")</f>
        <v>0</v>
      </c>
      <c r="N12" s="3" t="s">
        <v>66</v>
      </c>
      <c r="O12" s="25">
        <f>IFERROR(M13/M12,0)</f>
        <v>0</v>
      </c>
      <c r="P12" s="10"/>
      <c r="Q12" s="3">
        <f>COUNTIFS(game4!$E$3:$E$200,Q1,game4!$B$3:$B$200,"вб")</f>
        <v>0</v>
      </c>
      <c r="R12" s="3" t="s">
        <v>66</v>
      </c>
      <c r="S12" s="25">
        <f>IFERROR(Q13/Q12,0)</f>
        <v>0</v>
      </c>
      <c r="T12" s="10"/>
      <c r="U12" s="3">
        <f>COUNTIFS(game4!$E$3:$E$200,U1,game4!$B$3:$B$200,"вб")</f>
        <v>0</v>
      </c>
      <c r="V12" s="3" t="s">
        <v>66</v>
      </c>
      <c r="W12" s="25">
        <f>IFERROR(U13/U12,0)</f>
        <v>0</v>
      </c>
      <c r="X12" s="9"/>
      <c r="Y12" s="3">
        <f>COUNTIFS(game4!$E$3:$E$200,Y1,game4!$B$3:$B$200,"вб")</f>
        <v>0</v>
      </c>
      <c r="Z12" s="3" t="s">
        <v>66</v>
      </c>
      <c r="AA12" s="25">
        <f>IFERROR(Y13/Y12,0)</f>
        <v>0</v>
      </c>
      <c r="AB12" s="9"/>
    </row>
    <row r="13" spans="1:28" x14ac:dyDescent="0.3">
      <c r="A13" s="3">
        <f>I13+I29+M13+M29+Q13+Q29+U13+U29+Y29+Y13+I46+M46+Q46+U46+Y46</f>
        <v>17</v>
      </c>
      <c r="B13" s="3" t="s">
        <v>67</v>
      </c>
      <c r="C13" s="25"/>
      <c r="D13" s="8"/>
      <c r="H13" s="9"/>
      <c r="I13" s="3">
        <f>COUNTIFS(game4!$E$3:$E$200,I1,game4!$B$3:$B$200,"вб",game4!$C$3:$C$200,"+")</f>
        <v>14</v>
      </c>
      <c r="J13" s="3" t="s">
        <v>68</v>
      </c>
      <c r="K13" s="25"/>
      <c r="L13" s="10"/>
      <c r="M13" s="3">
        <f>COUNTIFS(game4!$E$3:$E$200,M1,game4!$B$3:$B$200,"вб",game4!$C$3:$C$200,"+")</f>
        <v>0</v>
      </c>
      <c r="N13" s="3" t="s">
        <v>68</v>
      </c>
      <c r="O13" s="25"/>
      <c r="P13" s="10"/>
      <c r="Q13" s="3">
        <f>COUNTIFS(game4!$E$3:$E$200,Q1,game4!$B$3:$B$200,"вб",game4!$C$3:$C$200,"+")</f>
        <v>0</v>
      </c>
      <c r="R13" s="3" t="s">
        <v>68</v>
      </c>
      <c r="S13" s="25"/>
      <c r="T13" s="10"/>
      <c r="U13" s="3">
        <f>COUNTIFS(game4!$E$3:$E$200,U1,game4!$B$3:$B$200,"вб",game4!$C$3:$C$200,"+")</f>
        <v>0</v>
      </c>
      <c r="V13" s="3" t="s">
        <v>68</v>
      </c>
      <c r="W13" s="25"/>
      <c r="X13" s="9"/>
      <c r="Y13" s="3">
        <f>COUNTIFS(game4!$E$3:$E$200,Y1,game4!$B$3:$B$200,"вб",game4!$C$3:$C$200,"+")</f>
        <v>0</v>
      </c>
      <c r="Z13" s="3" t="s">
        <v>68</v>
      </c>
      <c r="AA13" s="25"/>
      <c r="AB13" s="9"/>
    </row>
    <row r="14" spans="1:28" x14ac:dyDescent="0.3">
      <c r="A14" s="3"/>
      <c r="B14" s="3"/>
      <c r="C14" s="1"/>
      <c r="D14" s="8"/>
      <c r="H14" s="9"/>
      <c r="I14" s="3">
        <f>COUNTIFS(game4!$E$3:$E$200,I1,game4!$B$3:$B$200,"ош",game4!$C$3:$C$200,"+")</f>
        <v>0</v>
      </c>
      <c r="J14" s="3" t="s">
        <v>69</v>
      </c>
      <c r="K14" s="1"/>
      <c r="L14" s="10"/>
      <c r="M14" s="3">
        <f>COUNTIFS(game4!$E$3:$E$200,M1,game4!$B$3:$B$200,"ош",game4!$C$3:$C$200,"+")</f>
        <v>0</v>
      </c>
      <c r="N14" s="3" t="s">
        <v>69</v>
      </c>
      <c r="O14" s="1"/>
      <c r="P14" s="10"/>
      <c r="Q14" s="3">
        <f>COUNTIFS(game4!$E$3:$E$200,Q1,game4!$B$3:$B$200,"ош",game4!$C$3:$C$200,"+")</f>
        <v>0</v>
      </c>
      <c r="R14" s="3" t="s">
        <v>69</v>
      </c>
      <c r="S14" s="1"/>
      <c r="T14" s="10"/>
      <c r="U14" s="3">
        <f>COUNTIFS(game4!$E$3:$E$200,U1,game4!$B$3:$B$200,"ош",game4!$C$3:$C$200,"+")</f>
        <v>0</v>
      </c>
      <c r="V14" s="3" t="s">
        <v>69</v>
      </c>
      <c r="W14" s="1"/>
      <c r="X14" s="9"/>
      <c r="Y14" s="3">
        <f>COUNTIFS(game4!$E$3:$E$200,Y1,game4!$B$3:$B$200,"ош",game4!$C$3:$C$200,"+")</f>
        <v>0</v>
      </c>
      <c r="Z14" s="3" t="s">
        <v>69</v>
      </c>
      <c r="AA14" s="1"/>
      <c r="AB14" s="9"/>
    </row>
    <row r="15" spans="1:28" x14ac:dyDescent="0.3">
      <c r="A15" s="3">
        <f>I14+I30+M14+M30+Q14+Q30+U14+U30+Y30+Y14+I47+M47+Q47+U47+Y47</f>
        <v>0</v>
      </c>
      <c r="B15" s="3" t="s">
        <v>70</v>
      </c>
      <c r="C15" s="1"/>
      <c r="D15" s="8"/>
      <c r="H15" s="9"/>
      <c r="I15" s="3">
        <f>COUNTIFS(game4!$E$3:$E$200,I1,game4!$B$3:$B$200,"отбор",game4!$C$3:$C$200,"+")</f>
        <v>0</v>
      </c>
      <c r="J15" s="3" t="s">
        <v>71</v>
      </c>
      <c r="K15" s="1"/>
      <c r="L15" s="10"/>
      <c r="M15" s="3">
        <f>COUNTIFS(game4!$E$3:$E$200,M1,game4!$B$3:$B$200,"отбор",game4!$C$3:$C$200,"+")</f>
        <v>0</v>
      </c>
      <c r="N15" s="3" t="s">
        <v>71</v>
      </c>
      <c r="O15" s="1"/>
      <c r="P15" s="10"/>
      <c r="Q15" s="3">
        <f>COUNTIFS(game4!$E$3:$E$200,Q1,game4!$B$3:$B$200,"отбор",game4!$C$3:$C$200,"+")</f>
        <v>0</v>
      </c>
      <c r="R15" s="3" t="s">
        <v>71</v>
      </c>
      <c r="S15" s="1"/>
      <c r="T15" s="10"/>
      <c r="U15" s="3">
        <f>COUNTIFS(game4!$E$3:$E$200,U1,game4!$B$3:$B$200,"отбор",game4!$C$3:$C$200,"+")</f>
        <v>0</v>
      </c>
      <c r="V15" s="3" t="s">
        <v>71</v>
      </c>
      <c r="W15" s="1"/>
      <c r="X15" s="9"/>
      <c r="Y15" s="3">
        <f>COUNTIFS(game4!$E$3:$E$200,Y1,game4!$B$3:$B$200,"отбор",game4!$C$3:$C$200,"+")</f>
        <v>0</v>
      </c>
      <c r="Z15" s="3" t="s">
        <v>71</v>
      </c>
      <c r="AA15" s="1"/>
      <c r="AB15" s="9"/>
    </row>
    <row r="16" spans="1:28" x14ac:dyDescent="0.3">
      <c r="A16" s="3"/>
      <c r="B16" s="3"/>
      <c r="C16" s="1"/>
      <c r="D16" s="8"/>
      <c r="H16" s="9"/>
      <c r="I16" s="3">
        <f ca="1">SUMIF(game4!$O$2:$O$21,I1,game4!$P$2:$P$10)</f>
        <v>0</v>
      </c>
      <c r="J16" s="3" t="s">
        <v>72</v>
      </c>
      <c r="K16" s="1"/>
      <c r="L16" s="10"/>
      <c r="M16" s="3">
        <f ca="1">SUMIF(game4!$O$2:$O$21,M1,game4!$P$2:$P$10)</f>
        <v>1</v>
      </c>
      <c r="N16" s="3" t="s">
        <v>72</v>
      </c>
      <c r="O16" s="1"/>
      <c r="P16" s="10"/>
      <c r="Q16" s="3">
        <f ca="1">SUMIF(game4!$O$2:$O$21,Q1,game4!$P$2:$P$10)</f>
        <v>1</v>
      </c>
      <c r="R16" s="3" t="s">
        <v>72</v>
      </c>
      <c r="S16" s="1"/>
      <c r="T16" s="10"/>
      <c r="U16" s="3">
        <f ca="1">SUMIF(game4!$O$2:$O$21,U1,game4!$P$2:$P$10)</f>
        <v>0</v>
      </c>
      <c r="V16" s="3" t="s">
        <v>72</v>
      </c>
      <c r="W16" s="1"/>
      <c r="X16" s="9"/>
      <c r="Y16" s="3">
        <f ca="1">SUMIF(game4!$O$2:$O$21,Y1,game4!$P$2:$P$10)</f>
        <v>1</v>
      </c>
      <c r="Z16" s="3" t="s">
        <v>72</v>
      </c>
      <c r="AA16" s="1"/>
      <c r="AB16" s="9"/>
    </row>
    <row r="17" spans="1:28" x14ac:dyDescent="0.3">
      <c r="A17" s="3">
        <f>I15+I31+M15+M31+Q15+Q31+U15+U31+Y31+Y15+I48+M48+Q48+U48+Y48</f>
        <v>0</v>
      </c>
      <c r="B17" s="3" t="s">
        <v>73</v>
      </c>
      <c r="C17" s="3"/>
      <c r="D17" s="8"/>
      <c r="H17" s="9"/>
      <c r="I17" s="24" t="s">
        <v>74</v>
      </c>
      <c r="J17" s="24"/>
      <c r="K17" s="24" t="s">
        <v>46</v>
      </c>
      <c r="L17" s="10"/>
      <c r="M17" s="24" t="s">
        <v>75</v>
      </c>
      <c r="N17" s="24"/>
      <c r="O17" s="24" t="s">
        <v>46</v>
      </c>
      <c r="P17" s="10"/>
      <c r="Q17" s="24" t="s">
        <v>76</v>
      </c>
      <c r="R17" s="24"/>
      <c r="S17" s="24" t="s">
        <v>46</v>
      </c>
      <c r="T17" s="10"/>
      <c r="U17" s="24" t="s">
        <v>77</v>
      </c>
      <c r="V17" s="24"/>
      <c r="W17" s="24" t="s">
        <v>46</v>
      </c>
      <c r="X17" s="9"/>
      <c r="Y17" s="24" t="s">
        <v>78</v>
      </c>
      <c r="Z17" s="24"/>
      <c r="AA17" s="24" t="s">
        <v>46</v>
      </c>
      <c r="AB17" s="9"/>
    </row>
    <row r="18" spans="1:28" x14ac:dyDescent="0.3">
      <c r="A18" s="3">
        <f>I9+I25+M9+M25+Q9+Q25+U9+U25+Y25+Y9+I42+M42+Q42+U42+Y42</f>
        <v>11</v>
      </c>
      <c r="B18" s="3" t="s">
        <v>79</v>
      </c>
      <c r="C18" s="3"/>
      <c r="D18" s="8"/>
      <c r="H18" s="9"/>
      <c r="I18" s="3">
        <f>COUNTIFS(game4!$E$3:$E$200,I17,game4!$B$3:$B$200,"п")</f>
        <v>4</v>
      </c>
      <c r="J18" s="3" t="s">
        <v>54</v>
      </c>
      <c r="K18" s="25">
        <f>IFERROR(I19/I18,0)</f>
        <v>0.75</v>
      </c>
      <c r="L18" s="10"/>
      <c r="M18" s="3">
        <f>COUNTIFS(game4!$E$3:$E$200,M17,game4!$B$3:$B$200,"п")</f>
        <v>7</v>
      </c>
      <c r="N18" s="3" t="s">
        <v>54</v>
      </c>
      <c r="O18" s="25">
        <f>IFERROR(M19/M18,0)</f>
        <v>0.5714285714285714</v>
      </c>
      <c r="P18" s="10"/>
      <c r="Q18" s="3">
        <f>COUNTIFS(game4!$E$3:$E$200,Q17,game4!$B$3:$B$200,"п")</f>
        <v>4</v>
      </c>
      <c r="R18" s="3" t="s">
        <v>54</v>
      </c>
      <c r="S18" s="25">
        <f>IFERROR(Q19/Q18,0)</f>
        <v>0.5</v>
      </c>
      <c r="T18" s="10"/>
      <c r="U18" s="3">
        <f>COUNTIFS(game4!$E$3:$E$200,U17,game4!$B$3:$B$200,"п")</f>
        <v>3</v>
      </c>
      <c r="V18" s="3" t="s">
        <v>54</v>
      </c>
      <c r="W18" s="25">
        <f>IFERROR(U19/U18,0)</f>
        <v>1</v>
      </c>
      <c r="X18" s="9"/>
      <c r="Y18" s="3">
        <f>COUNTIFS(game4!$E$3:$E$200,Y17,game4!$B$3:$B$200,"п")</f>
        <v>9</v>
      </c>
      <c r="Z18" s="3" t="s">
        <v>54</v>
      </c>
      <c r="AA18" s="25">
        <f>IFERROR(Y19/Y18,0)</f>
        <v>0.77777777777777779</v>
      </c>
      <c r="AB18" s="9"/>
    </row>
    <row r="19" spans="1:28" x14ac:dyDescent="0.3">
      <c r="A19" s="14"/>
      <c r="B19" s="14"/>
      <c r="C19" s="14"/>
      <c r="D19" s="8"/>
      <c r="H19" s="9"/>
      <c r="I19" s="3">
        <f>COUNTIFS(game4!$E$3:$E$200,I17,game4!$B$3:$B$200,"п",game4!$C$3:$C$200,"+")</f>
        <v>3</v>
      </c>
      <c r="J19" s="3" t="s">
        <v>56</v>
      </c>
      <c r="K19" s="25"/>
      <c r="L19" s="10"/>
      <c r="M19" s="3">
        <f>COUNTIFS(game4!$E$3:$E$200,M17,game4!$B$3:$B$200,"п",game4!$C$3:$C$200,"+")</f>
        <v>4</v>
      </c>
      <c r="N19" s="3" t="s">
        <v>56</v>
      </c>
      <c r="O19" s="25"/>
      <c r="P19" s="10"/>
      <c r="Q19" s="3">
        <f>COUNTIFS(game4!$E$3:$E$200,Q17,game4!$B$3:$B$200,"п",game4!$C$3:$C$200,"+")</f>
        <v>2</v>
      </c>
      <c r="R19" s="3" t="s">
        <v>56</v>
      </c>
      <c r="S19" s="25"/>
      <c r="T19" s="10"/>
      <c r="U19" s="3">
        <f>COUNTIFS(game4!$E$3:$E$200,U17,game4!$B$3:$B$200,"п",game4!$C$3:$C$200,"+")</f>
        <v>3</v>
      </c>
      <c r="V19" s="3" t="s">
        <v>56</v>
      </c>
      <c r="W19" s="25"/>
      <c r="X19" s="9"/>
      <c r="Y19" s="3">
        <f>COUNTIFS(game4!$E$3:$E$200,Y17,game4!$B$3:$B$200,"п",game4!$C$3:$C$200,"+")</f>
        <v>7</v>
      </c>
      <c r="Z19" s="3" t="s">
        <v>56</v>
      </c>
      <c r="AA19" s="25"/>
      <c r="AB19" s="9"/>
    </row>
    <row r="20" spans="1:28" x14ac:dyDescent="0.3">
      <c r="A20" s="14"/>
      <c r="B20" s="14"/>
      <c r="C20" s="14"/>
      <c r="D20" s="8"/>
      <c r="E20" s="24" t="s">
        <v>41</v>
      </c>
      <c r="F20" s="24"/>
      <c r="G20" s="24" t="s">
        <v>46</v>
      </c>
      <c r="H20" s="9"/>
      <c r="I20" s="3">
        <f>COUNTIFS(game4!$E$3:$E$200,I17,game4!$B$3:$B$200,"б")</f>
        <v>1</v>
      </c>
      <c r="J20" s="3" t="s">
        <v>53</v>
      </c>
      <c r="K20" s="25">
        <f>IFERROR(I21/I20,0)</f>
        <v>1</v>
      </c>
      <c r="L20" s="10"/>
      <c r="M20" s="3">
        <f>COUNTIFS(game4!$E$3:$E$200,M17,game4!$B$3:$B$200,"б")</f>
        <v>4</v>
      </c>
      <c r="N20" s="3" t="s">
        <v>53</v>
      </c>
      <c r="O20" s="25">
        <f>IFERROR(M21/M20,0)</f>
        <v>0.75</v>
      </c>
      <c r="P20" s="10"/>
      <c r="Q20" s="3">
        <f>COUNTIFS(game4!$E$3:$E$200,Q17,game4!$B$3:$B$200,"б")</f>
        <v>3</v>
      </c>
      <c r="R20" s="3" t="s">
        <v>53</v>
      </c>
      <c r="S20" s="25">
        <f>IFERROR(Q21/Q20,0)</f>
        <v>0.66666666666666663</v>
      </c>
      <c r="T20" s="10"/>
      <c r="U20" s="3">
        <f>COUNTIFS(game4!$E$3:$E$200,U17,game4!$B$3:$B$200,"б")</f>
        <v>2</v>
      </c>
      <c r="V20" s="3" t="s">
        <v>53</v>
      </c>
      <c r="W20" s="25">
        <f>IFERROR(U21/U20,0)</f>
        <v>0.5</v>
      </c>
      <c r="X20" s="9"/>
      <c r="Y20" s="3">
        <f>COUNTIFS(game4!$E$3:$E$200,Y17,game4!$B$3:$B$200,"б")</f>
        <v>6</v>
      </c>
      <c r="Z20" s="3" t="s">
        <v>53</v>
      </c>
      <c r="AA20" s="25">
        <f>IFERROR(Y21/Y20,0)</f>
        <v>0.83333333333333337</v>
      </c>
      <c r="AB20" s="9"/>
    </row>
    <row r="21" spans="1:28" x14ac:dyDescent="0.3">
      <c r="A21" s="2" t="s">
        <v>80</v>
      </c>
      <c r="B21" s="3" t="s">
        <v>81</v>
      </c>
      <c r="C21" s="3" t="s">
        <v>72</v>
      </c>
      <c r="D21" s="8"/>
      <c r="E21" s="3">
        <f>COUNTIFS(game4!$B$3:$B$201,"б",game4!$C$3:$C$201,"+",game4!$G$3:$G$201,E20)+E23</f>
        <v>22</v>
      </c>
      <c r="F21" s="3" t="s">
        <v>53</v>
      </c>
      <c r="G21" s="25">
        <f>(E21-E22)/E21</f>
        <v>0.86363636363636365</v>
      </c>
      <c r="H21" s="9"/>
      <c r="I21" s="3">
        <f>COUNTIFS(game4!$E$3:$E$200,I17,game4!$B$3:$B$200,"б",game4!$C$3:$C$200,"+")</f>
        <v>1</v>
      </c>
      <c r="J21" s="3" t="s">
        <v>57</v>
      </c>
      <c r="K21" s="25"/>
      <c r="L21" s="10"/>
      <c r="M21" s="3">
        <f>COUNTIFS(game4!$E$3:$E$200,M17,game4!$B$3:$B$200,"б",game4!$C$3:$C$200,"+")</f>
        <v>3</v>
      </c>
      <c r="N21" s="3" t="s">
        <v>57</v>
      </c>
      <c r="O21" s="25"/>
      <c r="P21" s="10"/>
      <c r="Q21" s="3">
        <f>COUNTIFS(game4!$E$3:$E$200,Q17,game4!$B$3:$B$200,"б",game4!$C$3:$C$200,"+")</f>
        <v>2</v>
      </c>
      <c r="R21" s="3" t="s">
        <v>57</v>
      </c>
      <c r="S21" s="25"/>
      <c r="T21" s="10"/>
      <c r="U21" s="3">
        <f>COUNTIFS(game4!$E$3:$E$200,U17,game4!$B$3:$B$200,"б",game4!$C$3:$C$200,"+")</f>
        <v>1</v>
      </c>
      <c r="V21" s="3" t="s">
        <v>57</v>
      </c>
      <c r="W21" s="25"/>
      <c r="X21" s="9"/>
      <c r="Y21" s="3">
        <f>COUNTIFS(game4!$E$3:$E$200,Y17,game4!$B$3:$B$200,"б",game4!$C$3:$C$200,"+")</f>
        <v>5</v>
      </c>
      <c r="Z21" s="3" t="s">
        <v>57</v>
      </c>
      <c r="AA21" s="25"/>
      <c r="AB21" s="9"/>
    </row>
    <row r="22" spans="1:28" x14ac:dyDescent="0.3">
      <c r="A22" s="15" t="s">
        <v>47</v>
      </c>
      <c r="B22" s="3" t="s">
        <v>106</v>
      </c>
      <c r="C22" s="3">
        <f ca="1">I16</f>
        <v>0</v>
      </c>
      <c r="D22" s="8"/>
      <c r="E22" s="3">
        <f>COUNTIFS(game4!$B$3:$B$201,"б",game4!$C$3:$C$201,"+",game4!$D$3:D201,"+",game4!$G$3:$G$201,E20)+E24</f>
        <v>3</v>
      </c>
      <c r="F22" s="3" t="s">
        <v>55</v>
      </c>
      <c r="G22" s="25"/>
      <c r="H22" s="9"/>
      <c r="I22" s="12">
        <f>COUNTIFS(game4!$E$3:$E$200,I17,game4!$B$3:$B$200,"б",game4!$C$3:$C$200,"+",game4!$D$3:$D$200,"+")</f>
        <v>0</v>
      </c>
      <c r="J22" s="3" t="s">
        <v>60</v>
      </c>
      <c r="K22" s="1">
        <f>IFERROR(I22/I21,0)</f>
        <v>0</v>
      </c>
      <c r="L22" s="10"/>
      <c r="M22" s="12">
        <f>COUNTIFS(game4!$E$3:$E$200,M17,game4!$B$3:$B$200,"б",game4!$C$3:$C$200,"+",game4!$D$3:$D$200,"+")</f>
        <v>0</v>
      </c>
      <c r="N22" s="3" t="s">
        <v>60</v>
      </c>
      <c r="O22" s="1">
        <f>IFERROR(M22/M21,0)</f>
        <v>0</v>
      </c>
      <c r="P22" s="10"/>
      <c r="Q22" s="12">
        <f>COUNTIFS(game4!$E$3:$E$200,Q17,game4!$B$3:$B$200,"б",game4!$C$3:$C$200,"+",game4!$D$3:$D$200,"+")</f>
        <v>0</v>
      </c>
      <c r="R22" s="3" t="s">
        <v>60</v>
      </c>
      <c r="S22" s="1">
        <f>IFERROR(Q22/Q21,0)</f>
        <v>0</v>
      </c>
      <c r="T22" s="10"/>
      <c r="U22" s="12">
        <f>COUNTIFS(game4!$E$3:$E$200,U17,game4!$B$3:$B$200,"б",game4!$C$3:$C$200,"+",game4!$D$3:$D$200,"+")</f>
        <v>0</v>
      </c>
      <c r="V22" s="3" t="s">
        <v>60</v>
      </c>
      <c r="W22" s="1">
        <f>IFERROR(U22/U21,0)</f>
        <v>0</v>
      </c>
      <c r="X22" s="9"/>
      <c r="Y22" s="12">
        <f>COUNTIFS(game4!$E$3:$E$200,Y17,game4!$B$3:$B$200,"б",game4!$C$3:$C$200,"+",game4!$D$3:$D$200,"+")</f>
        <v>1</v>
      </c>
      <c r="Z22" s="3" t="s">
        <v>60</v>
      </c>
      <c r="AA22" s="1">
        <f>IFERROR(Y22/Y21,0)</f>
        <v>0.2</v>
      </c>
      <c r="AB22" s="9"/>
    </row>
    <row r="23" spans="1:28" x14ac:dyDescent="0.3">
      <c r="A23" s="15" t="s">
        <v>48</v>
      </c>
      <c r="B23" s="3" t="s">
        <v>107</v>
      </c>
      <c r="C23" s="3">
        <f ca="1">M16</f>
        <v>1</v>
      </c>
      <c r="D23" s="8"/>
      <c r="E23" s="3">
        <f>COUNTIFS(game4!$B$3:$B$201,"бул",game4!$C$3:$C$201,"+",game4!$G$3:$G$201,E20)</f>
        <v>0</v>
      </c>
      <c r="F23" s="3" t="s">
        <v>58</v>
      </c>
      <c r="G23" s="25" t="str">
        <f>IFERROR((E23-E24)/E23,"нет бросоков")</f>
        <v>нет бросоков</v>
      </c>
      <c r="H23" s="9"/>
      <c r="I23" s="3">
        <f>COUNTIFS(game4!$E$3:$E$200,I17,game4!$B$3:$B$200,"фол",game4!$C$3:$C$200,"+")</f>
        <v>0</v>
      </c>
      <c r="J23" s="3" t="s">
        <v>35</v>
      </c>
      <c r="K23" s="1">
        <f>IFERROR(I23/$A$6,0)</f>
        <v>0</v>
      </c>
      <c r="L23" s="10"/>
      <c r="M23" s="3">
        <f>COUNTIFS(game4!$E$3:$E$200,M17,game4!$B$3:$B$200,"фол",game4!$C$3:$C$200,"+")</f>
        <v>0</v>
      </c>
      <c r="N23" s="3" t="s">
        <v>35</v>
      </c>
      <c r="O23" s="1">
        <f>IFERROR(M23/$A$6,0)</f>
        <v>0</v>
      </c>
      <c r="P23" s="10"/>
      <c r="Q23" s="3">
        <f>COUNTIFS(game4!$E$3:$E$200,Q17,game4!$B$3:$B$200,"фол",game4!$C$3:$C$200,"+")</f>
        <v>0</v>
      </c>
      <c r="R23" s="3" t="s">
        <v>35</v>
      </c>
      <c r="S23" s="1">
        <f>IFERROR(Q23/$A$6,0)</f>
        <v>0</v>
      </c>
      <c r="T23" s="10"/>
      <c r="U23" s="3">
        <f>COUNTIFS(game4!$E$3:$E$200,U17,game4!$B$3:$B$200,"фол",game4!$C$3:$C$200,"+")</f>
        <v>0</v>
      </c>
      <c r="V23" s="3" t="s">
        <v>35</v>
      </c>
      <c r="W23" s="1">
        <f>IFERROR(U23/$A$6,0)</f>
        <v>0</v>
      </c>
      <c r="X23" s="9"/>
      <c r="Y23" s="3">
        <f>COUNTIFS(game4!$E$3:$E$200,Y17,game4!$B$3:$B$200,"фол",game4!$C$3:$C$200,"+")</f>
        <v>0</v>
      </c>
      <c r="Z23" s="3" t="s">
        <v>35</v>
      </c>
      <c r="AA23" s="1">
        <f>IFERROR(Y23/$A$6,0)</f>
        <v>0</v>
      </c>
      <c r="AB23" s="9"/>
    </row>
    <row r="24" spans="1:28" x14ac:dyDescent="0.3">
      <c r="A24" s="15" t="s">
        <v>49</v>
      </c>
      <c r="B24" s="3" t="s">
        <v>107</v>
      </c>
      <c r="C24" s="3">
        <f ca="1">Q16</f>
        <v>1</v>
      </c>
      <c r="D24" s="8"/>
      <c r="E24" s="3">
        <f>COUNTIFS(game4!$B$3:$B$201,"бул",game4!$C$3:$C$201,"+",game4!$D$3:$D$201,"+",game4!$G$3:$G$201,E20)</f>
        <v>0</v>
      </c>
      <c r="F24" s="3" t="s">
        <v>59</v>
      </c>
      <c r="G24" s="25"/>
      <c r="H24" s="9"/>
      <c r="I24" s="12">
        <f>COUNTIF(game4!$F$3:$F$200,I17)</f>
        <v>0</v>
      </c>
      <c r="J24" s="3" t="s">
        <v>63</v>
      </c>
      <c r="K24" s="3"/>
      <c r="L24" s="10"/>
      <c r="M24" s="12">
        <f>COUNTIF(game4!$F$3:$F$200,M17)</f>
        <v>0</v>
      </c>
      <c r="N24" s="3" t="s">
        <v>63</v>
      </c>
      <c r="O24" s="3"/>
      <c r="P24" s="10"/>
      <c r="Q24" s="12">
        <f>COUNTIF(game4!$F$3:$F$200,Q17)</f>
        <v>0</v>
      </c>
      <c r="R24" s="3" t="s">
        <v>63</v>
      </c>
      <c r="S24" s="3"/>
      <c r="T24" s="10"/>
      <c r="U24" s="12">
        <f>COUNTIF(game4!$F$3:$F$200,U17)</f>
        <v>0</v>
      </c>
      <c r="V24" s="3" t="s">
        <v>63</v>
      </c>
      <c r="W24" s="3"/>
      <c r="X24" s="9"/>
      <c r="Y24" s="12">
        <f>COUNTIF(game4!$F$3:$F$200,Y17)</f>
        <v>0</v>
      </c>
      <c r="Z24" s="3" t="s">
        <v>63</v>
      </c>
      <c r="AA24" s="3"/>
      <c r="AB24" s="9"/>
    </row>
    <row r="25" spans="1:28" x14ac:dyDescent="0.3">
      <c r="A25" s="15" t="s">
        <v>50</v>
      </c>
      <c r="B25" s="3" t="s">
        <v>106</v>
      </c>
      <c r="C25" s="3">
        <f ca="1">U16</f>
        <v>0</v>
      </c>
      <c r="D25" s="8"/>
      <c r="H25" s="9"/>
      <c r="I25" s="3">
        <f>COUNTIFS(game4!$E$3:$E$200,I17,game4!$B$3:$B$200,"блок",game4!$C$3:$C$200,"+")</f>
        <v>0</v>
      </c>
      <c r="J25" s="3" t="s">
        <v>64</v>
      </c>
      <c r="K25" s="3"/>
      <c r="L25" s="10"/>
      <c r="M25" s="3">
        <f>COUNTIFS(game4!$E$3:$E$200,M17,game4!$B$3:$B$200,"блок",game4!$C$3:$C$200,"+")</f>
        <v>0</v>
      </c>
      <c r="N25" s="3" t="s">
        <v>64</v>
      </c>
      <c r="O25" s="3"/>
      <c r="P25" s="10"/>
      <c r="Q25" s="3">
        <f>COUNTIFS(game4!$E$3:$E$200,Q17,game4!$B$3:$B$200,"блок",game4!$C$3:$C$200,"+")</f>
        <v>0</v>
      </c>
      <c r="R25" s="3" t="s">
        <v>64</v>
      </c>
      <c r="S25" s="3"/>
      <c r="T25" s="10"/>
      <c r="U25" s="3">
        <f>COUNTIFS(game4!$E$3:$E$200,U17,game4!$B$3:$B$200,"блок",game4!$C$3:$C$200,"+")</f>
        <v>0</v>
      </c>
      <c r="V25" s="3" t="s">
        <v>64</v>
      </c>
      <c r="W25" s="3"/>
      <c r="X25" s="9"/>
      <c r="Y25" s="3">
        <f>COUNTIFS(game4!$E$3:$E$200,Y17,game4!$B$3:$B$200,"блок",game4!$C$3:$C$200,"+")</f>
        <v>1</v>
      </c>
      <c r="Z25" s="3" t="s">
        <v>64</v>
      </c>
      <c r="AA25" s="3"/>
      <c r="AB25" s="9"/>
    </row>
    <row r="26" spans="1:28" x14ac:dyDescent="0.3">
      <c r="A26" s="15" t="s">
        <v>51</v>
      </c>
      <c r="B26" s="3" t="s">
        <v>107</v>
      </c>
      <c r="C26" s="3">
        <f ca="1">Y16</f>
        <v>1</v>
      </c>
      <c r="D26" s="8"/>
      <c r="E26" s="24" t="s">
        <v>91</v>
      </c>
      <c r="F26" s="24"/>
      <c r="G26" s="24" t="s">
        <v>46</v>
      </c>
      <c r="H26" s="9"/>
      <c r="I26" s="3">
        <f>COUNTIFS(game4!$E$3:$E$200,I17,game4!$B$3:$B$200,"бул",game4!$C$3:$C$200,"+")</f>
        <v>0</v>
      </c>
      <c r="J26" s="3" t="s">
        <v>58</v>
      </c>
      <c r="K26" s="25">
        <f>IFERROR(I27/I26,0)</f>
        <v>0</v>
      </c>
      <c r="L26" s="10"/>
      <c r="M26" s="3">
        <f>COUNTIFS(game4!$E$3:$E$200,M17,game4!$B$3:$B$200,"бул",game4!$C$3:$C$200,"+")</f>
        <v>0</v>
      </c>
      <c r="N26" s="3" t="s">
        <v>58</v>
      </c>
      <c r="O26" s="25">
        <f>IFERROR(M27/M26,0)</f>
        <v>0</v>
      </c>
      <c r="P26" s="10"/>
      <c r="Q26" s="3">
        <f>COUNTIFS(game4!$E$3:$E$200,Q17,game4!$B$3:$B$200,"бул",game4!$C$3:$C$200,"+")</f>
        <v>0</v>
      </c>
      <c r="R26" s="3" t="s">
        <v>58</v>
      </c>
      <c r="S26" s="25">
        <f>IFERROR(Q27/Q26,0)</f>
        <v>0</v>
      </c>
      <c r="T26" s="10"/>
      <c r="U26" s="3">
        <f>COUNTIFS(game4!$E$3:$E$200,U17,game4!$B$3:$B$200,"бул",game4!$C$3:$C$200,"+")</f>
        <v>0</v>
      </c>
      <c r="V26" s="3" t="s">
        <v>58</v>
      </c>
      <c r="W26" s="25">
        <f>IFERROR(U27/U26,0)</f>
        <v>0</v>
      </c>
      <c r="X26" s="9"/>
      <c r="Y26" s="3">
        <f>COUNTIFS(game4!$E$3:$E$200,Y17,game4!$B$3:$B$200,"бул",game4!$C$3:$C$200,"+")</f>
        <v>0</v>
      </c>
      <c r="Z26" s="3" t="s">
        <v>58</v>
      </c>
      <c r="AA26" s="25">
        <f>IFERROR(Y27/Y26,0)</f>
        <v>0</v>
      </c>
      <c r="AB26" s="9"/>
    </row>
    <row r="27" spans="1:28" x14ac:dyDescent="0.3">
      <c r="A27" s="15" t="s">
        <v>74</v>
      </c>
      <c r="B27" s="3" t="s">
        <v>107</v>
      </c>
      <c r="C27" s="3">
        <f ca="1">I32</f>
        <v>0</v>
      </c>
      <c r="D27" s="8"/>
      <c r="E27" s="3">
        <f>COUNTIFS(game4!$B$3:$B$201,"б",game4!$C$3:$C$201,"+",game4!$G$3:$G$201,E26)+E29</f>
        <v>0</v>
      </c>
      <c r="F27" s="3" t="s">
        <v>53</v>
      </c>
      <c r="G27" s="25" t="e">
        <f>(E27-E28)/E27</f>
        <v>#DIV/0!</v>
      </c>
      <c r="H27" s="9"/>
      <c r="I27" s="12">
        <f>COUNTIFS(game4!$E$3:$E$200,I17,game4!$B$3:$B$200,"бул",game4!$C$3:$C$200,"+",game4!$D$3:$D$200,"+")</f>
        <v>0</v>
      </c>
      <c r="J27" s="3" t="s">
        <v>60</v>
      </c>
      <c r="K27" s="25"/>
      <c r="L27" s="10"/>
      <c r="M27" s="12">
        <f>COUNTIFS(game4!$E$3:$E$200,M17,game4!$B$3:$B$200,"бул",game4!$C$3:$C$200,"+",game4!$D$3:$D$200,"+")</f>
        <v>0</v>
      </c>
      <c r="N27" s="3" t="s">
        <v>60</v>
      </c>
      <c r="O27" s="25"/>
      <c r="P27" s="10"/>
      <c r="Q27" s="12">
        <f>COUNTIFS(game4!$E$3:$E$200,Q17,game4!$B$3:$B$200,"бул",game4!$C$3:$C$200,"+",game4!$D$3:$D$200,"+")</f>
        <v>0</v>
      </c>
      <c r="R27" s="3" t="s">
        <v>60</v>
      </c>
      <c r="S27" s="25"/>
      <c r="T27" s="10"/>
      <c r="U27" s="12">
        <f>COUNTIFS(game4!$E$3:$E$200,U17,game4!$B$3:$B$200,"бул",game4!$C$3:$C$200,"+",game4!$D$3:$D$200,"+")</f>
        <v>0</v>
      </c>
      <c r="V27" s="3" t="s">
        <v>60</v>
      </c>
      <c r="W27" s="25"/>
      <c r="X27" s="9"/>
      <c r="Y27" s="12">
        <f>COUNTIFS(game4!$E$3:$E$200,Y17,game4!$B$3:$B$200,"бул",game4!$C$3:$C$200,"+",game4!$D$3:$D$200,"+")</f>
        <v>0</v>
      </c>
      <c r="Z27" s="3" t="s">
        <v>60</v>
      </c>
      <c r="AA27" s="25"/>
      <c r="AB27" s="9"/>
    </row>
    <row r="28" spans="1:28" x14ac:dyDescent="0.3">
      <c r="A28" s="15" t="s">
        <v>75</v>
      </c>
      <c r="B28" s="3" t="s">
        <v>107</v>
      </c>
      <c r="C28" s="3">
        <f ca="1">M32</f>
        <v>0</v>
      </c>
      <c r="D28" s="8"/>
      <c r="E28" s="3">
        <f>COUNTIFS(game4!$B$3:$B$201,"б",game4!$C$3:$C$201,"+",game4!$D$3:D201,"+",game4!$G$3:$G$201,E26)+E30</f>
        <v>0</v>
      </c>
      <c r="F28" s="3" t="s">
        <v>55</v>
      </c>
      <c r="G28" s="25"/>
      <c r="H28" s="9"/>
      <c r="I28" s="3">
        <f>COUNTIFS(game4!$E$3:$E$200,I17,game4!$B$3:$B$200,"вб")</f>
        <v>10</v>
      </c>
      <c r="J28" s="3" t="s">
        <v>66</v>
      </c>
      <c r="K28" s="25">
        <f>IFERROR(I29/I28,0)</f>
        <v>0.3</v>
      </c>
      <c r="L28" s="10"/>
      <c r="M28" s="3">
        <f>COUNTIFS(game4!$E$3:$E$200,M17,game4!$B$3:$B$200,"вб")</f>
        <v>0</v>
      </c>
      <c r="N28" s="3" t="s">
        <v>66</v>
      </c>
      <c r="O28" s="25">
        <f>IFERROR(M29/M28,0)</f>
        <v>0</v>
      </c>
      <c r="P28" s="10"/>
      <c r="Q28" s="3">
        <f>COUNTIFS(game4!$E$3:$E$200,Q17,game4!$B$3:$B$200,"вб")</f>
        <v>0</v>
      </c>
      <c r="R28" s="3" t="s">
        <v>66</v>
      </c>
      <c r="S28" s="25">
        <f>IFERROR(Q29/Q28,0)</f>
        <v>0</v>
      </c>
      <c r="T28" s="10"/>
      <c r="U28" s="3">
        <f>COUNTIFS(game4!$E$3:$E$200,U17,game4!$B$3:$B$200,"вб")</f>
        <v>0</v>
      </c>
      <c r="V28" s="3" t="s">
        <v>66</v>
      </c>
      <c r="W28" s="25">
        <f>IFERROR(U29/U28,0)</f>
        <v>0</v>
      </c>
      <c r="X28" s="9"/>
      <c r="Y28" s="3">
        <f>COUNTIFS(game4!$E$3:$E$200,Y17,game4!$B$3:$B$200,"вб")</f>
        <v>0</v>
      </c>
      <c r="Z28" s="3" t="s">
        <v>66</v>
      </c>
      <c r="AA28" s="25">
        <f>IFERROR(Y29/Y28,0)</f>
        <v>0</v>
      </c>
      <c r="AB28" s="9"/>
    </row>
    <row r="29" spans="1:28" x14ac:dyDescent="0.3">
      <c r="A29" s="15" t="s">
        <v>76</v>
      </c>
      <c r="B29" s="3" t="s">
        <v>107</v>
      </c>
      <c r="C29" s="3">
        <f ca="1">Q32</f>
        <v>0</v>
      </c>
      <c r="D29" s="8"/>
      <c r="E29" s="3">
        <f>COUNTIFS(game4!$B$3:$B$201,"бул",game4!$C$3:$C$201,"+",game4!$G$3:$G$201,E26)</f>
        <v>0</v>
      </c>
      <c r="F29" s="3" t="s">
        <v>58</v>
      </c>
      <c r="G29" s="25" t="str">
        <f>IFERROR((E29-E30)/E29,"нет бросоков")</f>
        <v>нет бросоков</v>
      </c>
      <c r="H29" s="9"/>
      <c r="I29" s="3">
        <f>COUNTIFS(game4!$E$3:$E$200,I17,game4!$B$3:$B$200,"вб",game4!$C$3:$C$200,"+")</f>
        <v>3</v>
      </c>
      <c r="J29" s="3" t="s">
        <v>68</v>
      </c>
      <c r="K29" s="25"/>
      <c r="L29" s="10"/>
      <c r="M29" s="3">
        <f>COUNTIFS(game4!$E$3:$E$200,M17,game4!$B$3:$B$200,"вб",game4!$C$3:$C$200,"+")</f>
        <v>0</v>
      </c>
      <c r="N29" s="3" t="s">
        <v>68</v>
      </c>
      <c r="O29" s="25"/>
      <c r="P29" s="10"/>
      <c r="Q29" s="3">
        <f>COUNTIFS(game4!$E$3:$E$200,Q17,game4!$B$3:$B$200,"вб",game4!$C$3:$C$200,"+")</f>
        <v>0</v>
      </c>
      <c r="R29" s="3" t="s">
        <v>68</v>
      </c>
      <c r="S29" s="25"/>
      <c r="T29" s="10"/>
      <c r="U29" s="3">
        <f>COUNTIFS(game4!$E$3:$E$200,U17,game4!$B$3:$B$200,"вб",game4!$C$3:$C$200,"+")</f>
        <v>0</v>
      </c>
      <c r="V29" s="3" t="s">
        <v>68</v>
      </c>
      <c r="W29" s="25"/>
      <c r="X29" s="9"/>
      <c r="Y29" s="3">
        <f>COUNTIFS(game4!$E$3:$E$200,Y17,game4!$B$3:$B$200,"вб",game4!$C$3:$C$200,"+")</f>
        <v>0</v>
      </c>
      <c r="Z29" s="3" t="s">
        <v>68</v>
      </c>
      <c r="AA29" s="25"/>
      <c r="AB29" s="9"/>
    </row>
    <row r="30" spans="1:28" x14ac:dyDescent="0.3">
      <c r="A30" s="15" t="s">
        <v>77</v>
      </c>
      <c r="B30" s="3" t="s">
        <v>107</v>
      </c>
      <c r="C30" s="3">
        <f ca="1">U32</f>
        <v>0</v>
      </c>
      <c r="D30" s="8"/>
      <c r="E30" s="3">
        <f>COUNTIFS(game4!$B$3:$B$201,"бул",game4!$C$3:$C$201,"+",game4!$D$3:$D$201,"+",game4!$G$3:$G$201,E26)</f>
        <v>0</v>
      </c>
      <c r="F30" s="3" t="s">
        <v>59</v>
      </c>
      <c r="G30" s="25"/>
      <c r="H30" s="9"/>
      <c r="I30" s="3">
        <f>COUNTIFS(game4!$E$3:$E$200,I17,game4!$B$3:$B$200,"ош",game4!$C$3:$C$200,"+")</f>
        <v>0</v>
      </c>
      <c r="J30" s="3" t="s">
        <v>69</v>
      </c>
      <c r="K30" s="1"/>
      <c r="L30" s="10"/>
      <c r="M30" s="3">
        <f>COUNTIFS(game4!$E$3:$E$200,M17,game4!$B$3:$B$200,"ош",game4!$C$3:$C$200,"+")</f>
        <v>0</v>
      </c>
      <c r="N30" s="3" t="s">
        <v>69</v>
      </c>
      <c r="O30" s="1"/>
      <c r="P30" s="10"/>
      <c r="Q30" s="3">
        <f>COUNTIFS(game4!$E$3:$E$200,Q17,game4!$B$3:$B$200,"ош",game4!$C$3:$C$200,"+")</f>
        <v>0</v>
      </c>
      <c r="R30" s="3" t="s">
        <v>69</v>
      </c>
      <c r="S30" s="1"/>
      <c r="T30" s="10"/>
      <c r="U30" s="3">
        <f>COUNTIFS(game4!$E$3:$E$200,U17,game4!$B$3:$B$200,"ош",game4!$C$3:$C$200,"+")</f>
        <v>0</v>
      </c>
      <c r="V30" s="3" t="s">
        <v>69</v>
      </c>
      <c r="W30" s="1"/>
      <c r="X30" s="9"/>
      <c r="Y30" s="3">
        <f>COUNTIFS(game4!$E$3:$E$200,Y17,game4!$B$3:$B$200,"ош",game4!$C$3:$C$200,"+")</f>
        <v>0</v>
      </c>
      <c r="Z30" s="3" t="s">
        <v>69</v>
      </c>
      <c r="AA30" s="1"/>
      <c r="AB30" s="9"/>
    </row>
    <row r="31" spans="1:28" x14ac:dyDescent="0.3">
      <c r="A31" s="15" t="s">
        <v>78</v>
      </c>
      <c r="B31" s="3" t="s">
        <v>106</v>
      </c>
      <c r="C31" s="3">
        <f ca="1">Y32</f>
        <v>1</v>
      </c>
      <c r="D31" s="8"/>
      <c r="E31" s="16"/>
      <c r="F31" s="16"/>
      <c r="G31" s="16"/>
      <c r="H31" s="9"/>
      <c r="I31" s="3">
        <f>COUNTIFS(game4!$E$3:$E$200,I17,game4!$B$3:$B$200,"отбор",game4!$C$3:$C$200,"+")</f>
        <v>0</v>
      </c>
      <c r="J31" s="3" t="s">
        <v>71</v>
      </c>
      <c r="K31" s="1"/>
      <c r="L31" s="10"/>
      <c r="M31" s="3">
        <f>COUNTIFS(game4!$E$3:$E$200,M17,game4!$B$3:$B$200,"отбор",game4!$C$3:$C$200,"+")</f>
        <v>0</v>
      </c>
      <c r="N31" s="3" t="s">
        <v>71</v>
      </c>
      <c r="O31" s="1"/>
      <c r="P31" s="10"/>
      <c r="Q31" s="3">
        <f>COUNTIFS(game4!$E$3:$E$200,Q17,game4!$B$3:$B$200,"отбор",game4!$C$3:$C$200,"+")</f>
        <v>0</v>
      </c>
      <c r="R31" s="3" t="s">
        <v>71</v>
      </c>
      <c r="S31" s="1"/>
      <c r="T31" s="10"/>
      <c r="U31" s="3">
        <f>COUNTIFS(game4!$E$3:$E$200,U17,game4!$B$3:$B$200,"отбор",game4!$C$3:$C$200,"+")</f>
        <v>0</v>
      </c>
      <c r="V31" s="3" t="s">
        <v>71</v>
      </c>
      <c r="W31" s="1"/>
      <c r="X31" s="9"/>
      <c r="Y31" s="3">
        <f>COUNTIFS(game4!$E$3:$E$200,Y17,game4!$B$3:$B$200,"отбор",game4!$C$3:$C$200,"+")</f>
        <v>0</v>
      </c>
      <c r="Z31" s="3" t="s">
        <v>71</v>
      </c>
      <c r="AA31" s="1"/>
      <c r="AB31" s="9"/>
    </row>
    <row r="32" spans="1:28" x14ac:dyDescent="0.3">
      <c r="A32" s="15" t="s">
        <v>82</v>
      </c>
      <c r="B32" s="3" t="s">
        <v>107</v>
      </c>
      <c r="C32" s="3">
        <f ca="1">I49</f>
        <v>-1</v>
      </c>
      <c r="D32" s="8"/>
      <c r="E32" s="16"/>
      <c r="F32" s="16"/>
      <c r="G32" s="16"/>
      <c r="H32" s="9"/>
      <c r="I32" s="3">
        <f ca="1">SUMIF(game4!$O$2:$O$21,I17,game4!$P$2:$P$10)</f>
        <v>0</v>
      </c>
      <c r="J32" s="3" t="s">
        <v>72</v>
      </c>
      <c r="K32" s="1"/>
      <c r="L32" s="10"/>
      <c r="M32" s="3">
        <f ca="1">SUMIF(game4!$O$2:$O$21,M17,game4!$P$2:$P$10)</f>
        <v>0</v>
      </c>
      <c r="N32" s="3" t="s">
        <v>72</v>
      </c>
      <c r="O32" s="1"/>
      <c r="P32" s="10"/>
      <c r="Q32" s="3">
        <f ca="1">SUMIF(game4!$O$2:$O$21,Q17,game4!$P$2:$P$10)</f>
        <v>0</v>
      </c>
      <c r="R32" s="3" t="s">
        <v>72</v>
      </c>
      <c r="S32" s="1"/>
      <c r="T32" s="10"/>
      <c r="U32" s="3">
        <f ca="1">SUMIF(game4!$O$2:$O$21,U17,game4!$P$2:$P$10)</f>
        <v>0</v>
      </c>
      <c r="V32" s="3" t="s">
        <v>72</v>
      </c>
      <c r="W32" s="1"/>
      <c r="X32" s="9"/>
      <c r="Y32" s="3">
        <f ca="1">SUMIF(game4!$O$2:$O$21,Y17,game4!$P$2:$P$10)</f>
        <v>1</v>
      </c>
      <c r="Z32" s="3" t="s">
        <v>72</v>
      </c>
      <c r="AA32" s="1"/>
      <c r="AB32" s="9"/>
    </row>
    <row r="33" spans="1:28" ht="13.85" customHeight="1" x14ac:dyDescent="0.3">
      <c r="A33" s="15" t="s">
        <v>83</v>
      </c>
      <c r="B33" s="3" t="s">
        <v>107</v>
      </c>
      <c r="C33" s="3">
        <f ca="1">M49</f>
        <v>-2</v>
      </c>
      <c r="D33" s="8"/>
      <c r="E33" s="17"/>
      <c r="F33" s="17"/>
      <c r="G33" s="1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3">
      <c r="A34" s="15" t="s">
        <v>84</v>
      </c>
      <c r="B34" s="3" t="s">
        <v>107</v>
      </c>
      <c r="C34" s="3">
        <f ca="1">Q49</f>
        <v>-2</v>
      </c>
      <c r="D34" s="11"/>
      <c r="E34" s="14"/>
      <c r="F34" s="14"/>
      <c r="G34" s="19"/>
      <c r="H34" s="9"/>
      <c r="I34" s="24" t="s">
        <v>82</v>
      </c>
      <c r="J34" s="24"/>
      <c r="K34" s="24" t="s">
        <v>46</v>
      </c>
      <c r="L34" s="10"/>
      <c r="M34" s="24" t="s">
        <v>83</v>
      </c>
      <c r="N34" s="24"/>
      <c r="O34" s="24" t="s">
        <v>46</v>
      </c>
      <c r="P34" s="10"/>
      <c r="Q34" s="24" t="s">
        <v>84</v>
      </c>
      <c r="R34" s="24"/>
      <c r="S34" s="24" t="s">
        <v>46</v>
      </c>
      <c r="T34" s="10"/>
      <c r="U34" s="24" t="s">
        <v>85</v>
      </c>
      <c r="V34" s="24"/>
      <c r="W34" s="24" t="s">
        <v>46</v>
      </c>
      <c r="X34" s="9"/>
      <c r="Y34" s="24" t="s">
        <v>86</v>
      </c>
      <c r="Z34" s="24"/>
      <c r="AA34" s="24" t="s">
        <v>46</v>
      </c>
      <c r="AB34" s="9"/>
    </row>
    <row r="35" spans="1:28" x14ac:dyDescent="0.3">
      <c r="A35" s="15" t="s">
        <v>85</v>
      </c>
      <c r="B35" s="3" t="s">
        <v>107</v>
      </c>
      <c r="C35" s="3">
        <f ca="1">U49</f>
        <v>-1</v>
      </c>
      <c r="D35" s="11"/>
      <c r="E35" s="14"/>
      <c r="F35" s="14"/>
      <c r="G35" s="19"/>
      <c r="H35" s="9"/>
      <c r="I35" s="3">
        <f>COUNTIFS(game4!$E$3:$E$200,I34,game4!$B$3:$B$200,"п")</f>
        <v>3</v>
      </c>
      <c r="J35" s="3" t="s">
        <v>54</v>
      </c>
      <c r="K35" s="25">
        <f>IFERROR(I36/I35,0)</f>
        <v>1</v>
      </c>
      <c r="L35" s="10"/>
      <c r="M35" s="3">
        <f>COUNTIFS(game4!$E$3:$E$200,M34,game4!$B$3:$B$200,"п")</f>
        <v>3</v>
      </c>
      <c r="N35" s="3" t="s">
        <v>54</v>
      </c>
      <c r="O35" s="25">
        <f>IFERROR(M36/M35,0)</f>
        <v>0.66666666666666663</v>
      </c>
      <c r="P35" s="10"/>
      <c r="Q35" s="3">
        <f>COUNTIFS(game4!$E$3:$E$200,Q34,game4!$B$3:$B$200,"п")</f>
        <v>4</v>
      </c>
      <c r="R35" s="3" t="s">
        <v>54</v>
      </c>
      <c r="S35" s="25">
        <f>IFERROR(Q36/Q35,0)</f>
        <v>1</v>
      </c>
      <c r="T35" s="10"/>
      <c r="U35" s="3">
        <f>COUNTIFS(game4!$E$3:$E$200,U34,game4!$B$3:$B$200,"п")</f>
        <v>1</v>
      </c>
      <c r="V35" s="3" t="s">
        <v>54</v>
      </c>
      <c r="W35" s="25">
        <f>IFERROR(U36/U35,0)</f>
        <v>1</v>
      </c>
      <c r="X35" s="9"/>
      <c r="Y35" s="3">
        <f>COUNTIFS(game4!$E$3:$E$200,Y34,game4!$B$3:$B$200,"п")</f>
        <v>2</v>
      </c>
      <c r="Z35" s="3" t="s">
        <v>54</v>
      </c>
      <c r="AA35" s="25">
        <f>IFERROR(Y36/Y35,0)</f>
        <v>0</v>
      </c>
      <c r="AB35" s="9"/>
    </row>
    <row r="36" spans="1:28" x14ac:dyDescent="0.3">
      <c r="A36" s="15" t="s">
        <v>86</v>
      </c>
      <c r="B36" s="3" t="s">
        <v>107</v>
      </c>
      <c r="C36" s="3">
        <f ca="1">Y49</f>
        <v>-2</v>
      </c>
      <c r="D36" s="11"/>
      <c r="E36" s="14"/>
      <c r="F36" s="14"/>
      <c r="G36" s="19"/>
      <c r="H36" s="9"/>
      <c r="I36" s="3">
        <f>COUNTIFS(game4!$E$3:$E$200,I34,game4!$B$3:$B$200,"п",game4!$C$3:$C$200,"+")</f>
        <v>3</v>
      </c>
      <c r="J36" s="3" t="s">
        <v>56</v>
      </c>
      <c r="K36" s="25"/>
      <c r="L36" s="10"/>
      <c r="M36" s="3">
        <f>COUNTIFS(game4!$E$3:$E$200,M34,game4!$B$3:$B$200,"п",game4!$C$3:$C$200,"+")</f>
        <v>2</v>
      </c>
      <c r="N36" s="3" t="s">
        <v>56</v>
      </c>
      <c r="O36" s="25"/>
      <c r="P36" s="10"/>
      <c r="Q36" s="3">
        <f>COUNTIFS(game4!$E$3:$E$200,Q34,game4!$B$3:$B$200,"п",game4!$C$3:$C$200,"+")</f>
        <v>4</v>
      </c>
      <c r="R36" s="3" t="s">
        <v>56</v>
      </c>
      <c r="S36" s="25"/>
      <c r="T36" s="10"/>
      <c r="U36" s="3">
        <f>COUNTIFS(game4!$E$3:$E$200,U34,game4!$B$3:$B$200,"п",game4!$C$3:$C$200,"+")</f>
        <v>1</v>
      </c>
      <c r="V36" s="3" t="s">
        <v>56</v>
      </c>
      <c r="W36" s="25"/>
      <c r="X36" s="9"/>
      <c r="Y36" s="3">
        <f>COUNTIFS(game4!$E$3:$E$200,Y34,game4!$B$3:$B$200,"п",game4!$C$3:$C$200,"+")</f>
        <v>0</v>
      </c>
      <c r="Z36" s="3" t="s">
        <v>56</v>
      </c>
      <c r="AA36" s="25"/>
      <c r="AB36" s="9"/>
    </row>
    <row r="37" spans="1:28" x14ac:dyDescent="0.3">
      <c r="A37" s="14"/>
      <c r="B37" s="14"/>
      <c r="C37" s="13"/>
      <c r="D37" s="11"/>
      <c r="E37" s="14"/>
      <c r="F37" s="14"/>
      <c r="G37" s="13"/>
      <c r="H37" s="9"/>
      <c r="I37" s="3">
        <f>COUNTIFS(game4!$E$3:$E$200,I34,game4!$B$3:$B$200,"б")</f>
        <v>0</v>
      </c>
      <c r="J37" s="3" t="s">
        <v>53</v>
      </c>
      <c r="K37" s="25">
        <f>IFERROR(I38/I37,0)</f>
        <v>0</v>
      </c>
      <c r="L37" s="10"/>
      <c r="M37" s="3">
        <f>COUNTIFS(game4!$E$3:$E$200,M34,game4!$B$3:$B$200,"б")</f>
        <v>0</v>
      </c>
      <c r="N37" s="3" t="s">
        <v>53</v>
      </c>
      <c r="O37" s="25">
        <f>IFERROR(M38/M37,0)</f>
        <v>0</v>
      </c>
      <c r="P37" s="10"/>
      <c r="Q37" s="3">
        <f>COUNTIFS(game4!$E$3:$E$200,Q34,game4!$B$3:$B$200,"б")</f>
        <v>0</v>
      </c>
      <c r="R37" s="3" t="s">
        <v>53</v>
      </c>
      <c r="S37" s="25">
        <f>IFERROR(Q38/Q37,0)</f>
        <v>0</v>
      </c>
      <c r="T37" s="10"/>
      <c r="U37" s="3">
        <f>COUNTIFS(game4!$E$3:$E$200,U34,game4!$B$3:$B$200,"б")</f>
        <v>0</v>
      </c>
      <c r="V37" s="3" t="s">
        <v>53</v>
      </c>
      <c r="W37" s="25">
        <f>IFERROR(U38/U37,0)</f>
        <v>0</v>
      </c>
      <c r="X37" s="9"/>
      <c r="Y37" s="3">
        <f>COUNTIFS(game4!$E$3:$E$200,Y34,game4!$B$3:$B$200,"б")</f>
        <v>0</v>
      </c>
      <c r="Z37" s="3" t="s">
        <v>53</v>
      </c>
      <c r="AA37" s="25">
        <f>IFERROR(Y38/Y37,0)</f>
        <v>0</v>
      </c>
      <c r="AB37" s="9"/>
    </row>
    <row r="38" spans="1:28" x14ac:dyDescent="0.3">
      <c r="A38" s="14"/>
      <c r="B38" s="14"/>
      <c r="C38" s="13"/>
      <c r="D38" s="11"/>
      <c r="E38" s="14"/>
      <c r="F38" s="14"/>
      <c r="G38" s="13"/>
      <c r="H38" s="9"/>
      <c r="I38" s="3">
        <f>COUNTIFS(game4!$E$3:$E$200,I34,game4!$B$3:$B$200,"б",game4!$C$3:$C$200,"+")</f>
        <v>0</v>
      </c>
      <c r="J38" s="3" t="s">
        <v>57</v>
      </c>
      <c r="K38" s="25"/>
      <c r="L38" s="10"/>
      <c r="M38" s="3">
        <f>COUNTIFS(game4!$E$3:$E$200,M34,game4!$B$3:$B$200,"б",game4!$C$3:$C$200,"+")</f>
        <v>0</v>
      </c>
      <c r="N38" s="3" t="s">
        <v>57</v>
      </c>
      <c r="O38" s="25"/>
      <c r="P38" s="10"/>
      <c r="Q38" s="3">
        <f>COUNTIFS(game4!$E$3:$E$200,Q34,game4!$B$3:$B$200,"б",game4!$C$3:$C$200,"+")</f>
        <v>0</v>
      </c>
      <c r="R38" s="3" t="s">
        <v>57</v>
      </c>
      <c r="S38" s="25"/>
      <c r="T38" s="10"/>
      <c r="U38" s="3">
        <f>COUNTIFS(game4!$E$3:$E$200,U34,game4!$B$3:$B$200,"б",game4!$C$3:$C$200,"+")</f>
        <v>0</v>
      </c>
      <c r="V38" s="3" t="s">
        <v>57</v>
      </c>
      <c r="W38" s="25"/>
      <c r="X38" s="9"/>
      <c r="Y38" s="3">
        <f>COUNTIFS(game4!$E$3:$E$200,Y34,game4!$B$3:$B$200,"б",game4!$C$3:$C$200,"+")</f>
        <v>0</v>
      </c>
      <c r="Z38" s="3" t="s">
        <v>57</v>
      </c>
      <c r="AA38" s="25"/>
      <c r="AB38" s="9"/>
    </row>
    <row r="39" spans="1:28" x14ac:dyDescent="0.3">
      <c r="A39" s="14"/>
      <c r="B39" s="14"/>
      <c r="C39" s="14"/>
      <c r="D39" s="11"/>
      <c r="E39" s="14"/>
      <c r="F39" s="14"/>
      <c r="G39" s="14"/>
      <c r="H39" s="9"/>
      <c r="I39" s="12">
        <f>COUNTIFS(game4!$E$3:$E$200,I34,game4!$B$3:$B$200,"б",game4!$C$3:$C$200,"+",game4!$D$3:$D$200,"+")</f>
        <v>0</v>
      </c>
      <c r="J39" s="3" t="s">
        <v>60</v>
      </c>
      <c r="K39" s="1">
        <f>IFERROR(I39/I38,0)</f>
        <v>0</v>
      </c>
      <c r="L39" s="10"/>
      <c r="M39" s="12">
        <f>COUNTIFS(game4!$E$3:$E$200,M34,game4!$B$3:$B$200,"б",game4!$C$3:$C$200,"+",game4!$D$3:$D$200,"+")</f>
        <v>0</v>
      </c>
      <c r="N39" s="3" t="s">
        <v>60</v>
      </c>
      <c r="O39" s="1">
        <f>IFERROR(M39/M38,0)</f>
        <v>0</v>
      </c>
      <c r="P39" s="10"/>
      <c r="Q39" s="12">
        <f>COUNTIFS(game4!$E$3:$E$200,Q34,game4!$B$3:$B$200,"б",game4!$C$3:$C$200,"+",game4!$D$3:$D$200,"+")</f>
        <v>0</v>
      </c>
      <c r="R39" s="3" t="s">
        <v>60</v>
      </c>
      <c r="S39" s="1">
        <f>IFERROR(Q39/Q38,0)</f>
        <v>0</v>
      </c>
      <c r="T39" s="10"/>
      <c r="U39" s="12">
        <f>COUNTIFS(game4!$E$3:$E$200,U34,game4!$B$3:$B$200,"б",game4!$C$3:$C$200,"+",game4!$D$3:$D$200,"+")</f>
        <v>0</v>
      </c>
      <c r="V39" s="3" t="s">
        <v>60</v>
      </c>
      <c r="W39" s="1">
        <f>IFERROR(U39/U38,0)</f>
        <v>0</v>
      </c>
      <c r="X39" s="9"/>
      <c r="Y39" s="12">
        <f>COUNTIFS(game4!$E$3:$E$200,Y34,game4!$B$3:$B$200,"б",game4!$C$3:$C$200,"+",game4!$D$3:$D$200,"+")</f>
        <v>0</v>
      </c>
      <c r="Z39" s="3" t="s">
        <v>60</v>
      </c>
      <c r="AA39" s="1">
        <f>IFERROR(Y39/Y38,0)</f>
        <v>0</v>
      </c>
      <c r="AB39" s="9"/>
    </row>
    <row r="40" spans="1:28" x14ac:dyDescent="0.3">
      <c r="A40" s="14"/>
      <c r="B40" s="14"/>
      <c r="C40" s="14"/>
      <c r="D40" s="11"/>
      <c r="E40" s="14"/>
      <c r="F40" s="14"/>
      <c r="G40" s="14"/>
      <c r="H40" s="9"/>
      <c r="I40" s="3">
        <f>COUNTIFS(game4!$E$3:$E$200,I34,game4!$B$3:$B$200,"фол",game4!$C$3:$C$200,"+")</f>
        <v>0</v>
      </c>
      <c r="J40" s="3" t="s">
        <v>35</v>
      </c>
      <c r="K40" s="1">
        <f>IFERROR(I40/$A$6,0)</f>
        <v>0</v>
      </c>
      <c r="L40" s="10"/>
      <c r="M40" s="3">
        <f>COUNTIFS(game4!$E$3:$E$200,M34,game4!$B$3:$B$200,"фол",game4!$C$3:$C$200,"+")</f>
        <v>0</v>
      </c>
      <c r="N40" s="3" t="s">
        <v>35</v>
      </c>
      <c r="O40" s="1">
        <f>IFERROR(M40/$A$6,0)</f>
        <v>0</v>
      </c>
      <c r="P40" s="10"/>
      <c r="Q40" s="3">
        <f>COUNTIFS(game4!$E$3:$E$200,Q34,game4!$B$3:$B$200,"фол",game4!$C$3:$C$200,"+")</f>
        <v>0</v>
      </c>
      <c r="R40" s="3" t="s">
        <v>35</v>
      </c>
      <c r="S40" s="1">
        <f>IFERROR(Q40/$A$6,0)</f>
        <v>0</v>
      </c>
      <c r="T40" s="10"/>
      <c r="U40" s="3">
        <f>COUNTIFS(game4!$E$3:$E$200,U34,game4!$B$3:$B$200,"фол",game4!$C$3:$C$200,"+")</f>
        <v>0</v>
      </c>
      <c r="V40" s="3" t="s">
        <v>35</v>
      </c>
      <c r="W40" s="1">
        <f>IFERROR(U40/$A$6,0)</f>
        <v>0</v>
      </c>
      <c r="X40" s="9"/>
      <c r="Y40" s="3">
        <f>COUNTIFS(game4!$E$3:$E$200,Y34,game4!$B$3:$B$200,"фол",game4!$C$3:$C$200,"+")</f>
        <v>0</v>
      </c>
      <c r="Z40" s="3" t="s">
        <v>35</v>
      </c>
      <c r="AA40" s="1">
        <f>IFERROR(Y40/$A$6,0)</f>
        <v>0</v>
      </c>
      <c r="AB40" s="9"/>
    </row>
    <row r="41" spans="1:28" x14ac:dyDescent="0.3">
      <c r="A41" s="14"/>
      <c r="B41" s="14"/>
      <c r="C41" s="14"/>
      <c r="D41" s="11"/>
      <c r="E41" s="14"/>
      <c r="F41" s="14"/>
      <c r="G41" s="14"/>
      <c r="H41" s="9"/>
      <c r="I41" s="12">
        <f>COUNTIF(game4!$F$3:$F$200,I34)</f>
        <v>0</v>
      </c>
      <c r="J41" s="3" t="s">
        <v>63</v>
      </c>
      <c r="K41" s="3"/>
      <c r="L41" s="10"/>
      <c r="M41" s="12">
        <f>COUNTIF(game4!$F$3:$F$200,M34)</f>
        <v>0</v>
      </c>
      <c r="N41" s="3" t="s">
        <v>63</v>
      </c>
      <c r="O41" s="3"/>
      <c r="P41" s="10"/>
      <c r="Q41" s="12">
        <f>COUNTIF(game4!$F$3:$F$200,Q34)</f>
        <v>0</v>
      </c>
      <c r="R41" s="3" t="s">
        <v>63</v>
      </c>
      <c r="S41" s="3"/>
      <c r="T41" s="10"/>
      <c r="U41" s="12">
        <f>COUNTIF(game4!$F$3:$F$200,U34)</f>
        <v>0</v>
      </c>
      <c r="V41" s="3" t="s">
        <v>63</v>
      </c>
      <c r="W41" s="3"/>
      <c r="X41" s="9"/>
      <c r="Y41" s="12">
        <f>COUNTIF(game4!$F$3:$F$200,Y34)</f>
        <v>0</v>
      </c>
      <c r="Z41" s="3" t="s">
        <v>63</v>
      </c>
      <c r="AA41" s="3"/>
      <c r="AB41" s="9"/>
    </row>
    <row r="42" spans="1:28" x14ac:dyDescent="0.3">
      <c r="A42" s="14"/>
      <c r="B42" s="14"/>
      <c r="C42" s="14"/>
      <c r="D42" s="11"/>
      <c r="E42" s="14"/>
      <c r="F42" s="14"/>
      <c r="G42" s="14"/>
      <c r="H42" s="9"/>
      <c r="I42" s="3">
        <f>COUNTIFS(game4!$E$3:$E$200,I34,game4!$B$3:$B$200,"блок",game4!$C$3:$C$200,"+")</f>
        <v>0</v>
      </c>
      <c r="J42" s="3" t="s">
        <v>64</v>
      </c>
      <c r="K42" s="3"/>
      <c r="L42" s="10"/>
      <c r="M42" s="3">
        <f>COUNTIFS(game4!$E$3:$E$200,M34,game4!$B$3:$B$200,"блок",game4!$C$3:$C$200,"+")</f>
        <v>7</v>
      </c>
      <c r="N42" s="3" t="s">
        <v>64</v>
      </c>
      <c r="O42" s="3"/>
      <c r="P42" s="10"/>
      <c r="Q42" s="3">
        <f>COUNTIFS(game4!$E$3:$E$200,Q34,game4!$B$3:$B$200,"блок",game4!$C$3:$C$200,"+")</f>
        <v>0</v>
      </c>
      <c r="R42" s="3" t="s">
        <v>64</v>
      </c>
      <c r="S42" s="3"/>
      <c r="T42" s="10"/>
      <c r="U42" s="3">
        <f>COUNTIFS(game4!$E$3:$E$200,U34,game4!$B$3:$B$200,"блок",game4!$C$3:$C$200,"+")</f>
        <v>0</v>
      </c>
      <c r="V42" s="3" t="s">
        <v>64</v>
      </c>
      <c r="W42" s="3"/>
      <c r="X42" s="9"/>
      <c r="Y42" s="3">
        <f>COUNTIFS(game4!$E$3:$E$200,Y34,game4!$B$3:$B$200,"блок",game4!$C$3:$C$200,"+")</f>
        <v>0</v>
      </c>
      <c r="Z42" s="3" t="s">
        <v>64</v>
      </c>
      <c r="AA42" s="3"/>
      <c r="AB42" s="9"/>
    </row>
    <row r="43" spans="1:28" x14ac:dyDescent="0.3">
      <c r="A43" s="14"/>
      <c r="B43" s="14"/>
      <c r="C43" s="14"/>
      <c r="D43" s="11"/>
      <c r="E43" s="14"/>
      <c r="F43" s="14"/>
      <c r="G43" s="14"/>
      <c r="H43" s="9"/>
      <c r="I43" s="3">
        <f>COUNTIFS(game4!$E$3:$E$200,I34,game4!$B$3:$B$200,"бул",game4!$C$3:$C$200,"+")</f>
        <v>0</v>
      </c>
      <c r="J43" s="3" t="s">
        <v>58</v>
      </c>
      <c r="K43" s="25">
        <f>IFERROR(I44/I43,0)</f>
        <v>0</v>
      </c>
      <c r="L43" s="10"/>
      <c r="M43" s="3">
        <f>COUNTIFS(game4!$E$3:$E$200,M34,game4!$B$3:$B$200,"бул",game4!$C$3:$C$200,"+")</f>
        <v>0</v>
      </c>
      <c r="N43" s="3" t="s">
        <v>58</v>
      </c>
      <c r="O43" s="25">
        <f>IFERROR(M44/M43,0)</f>
        <v>0</v>
      </c>
      <c r="P43" s="10"/>
      <c r="Q43" s="3">
        <f>COUNTIFS(game4!$E$3:$E$200,Q34,game4!$B$3:$B$200,"бул",game4!$C$3:$C$200,"+")</f>
        <v>0</v>
      </c>
      <c r="R43" s="3" t="s">
        <v>58</v>
      </c>
      <c r="S43" s="25">
        <f>IFERROR(Q44/Q43,0)</f>
        <v>0</v>
      </c>
      <c r="T43" s="10"/>
      <c r="U43" s="3">
        <f>COUNTIFS(game4!$E$3:$E$200,U34,game4!$B$3:$B$200,"бул",game4!$C$3:$C$200,"+")</f>
        <v>0</v>
      </c>
      <c r="V43" s="3" t="s">
        <v>58</v>
      </c>
      <c r="W43" s="25">
        <f>IFERROR(U44/U43,0)</f>
        <v>0</v>
      </c>
      <c r="X43" s="9"/>
      <c r="Y43" s="3">
        <f>COUNTIFS(game4!$E$3:$E$200,Y34,game4!$B$3:$B$200,"бул",game4!$C$3:$C$200,"+")</f>
        <v>0</v>
      </c>
      <c r="Z43" s="3" t="s">
        <v>58</v>
      </c>
      <c r="AA43" s="25">
        <f>IFERROR(Y44/Y43,0)</f>
        <v>0</v>
      </c>
      <c r="AB43" s="9"/>
    </row>
    <row r="44" spans="1:28" x14ac:dyDescent="0.3">
      <c r="A44" s="13"/>
      <c r="B44" s="13"/>
      <c r="C44" s="13"/>
      <c r="D44" s="11"/>
      <c r="E44" s="11"/>
      <c r="F44" s="11"/>
      <c r="G44" s="11"/>
      <c r="H44" s="9"/>
      <c r="I44" s="12">
        <f>COUNTIFS(game4!$E$3:$E$200,I34,game4!$B$3:$B$200,"бул",game4!$C$3:$C$200,"+",game4!$D$3:$D$200,"+")</f>
        <v>0</v>
      </c>
      <c r="J44" s="3" t="s">
        <v>60</v>
      </c>
      <c r="K44" s="25"/>
      <c r="L44" s="10"/>
      <c r="M44" s="12">
        <f>COUNTIFS(game4!$E$3:$E$200,M34,game4!$B$3:$B$200,"бул",game4!$C$3:$C$200,"+",game4!$D$3:$D$200,"+")</f>
        <v>0</v>
      </c>
      <c r="N44" s="3" t="s">
        <v>60</v>
      </c>
      <c r="O44" s="25"/>
      <c r="P44" s="10"/>
      <c r="Q44" s="12">
        <f>COUNTIFS(game4!$E$3:$E$200,Q34,game4!$B$3:$B$200,"бул",game4!$C$3:$C$200,"+",game4!$D$3:$D$200,"+")</f>
        <v>0</v>
      </c>
      <c r="R44" s="3" t="s">
        <v>60</v>
      </c>
      <c r="S44" s="25"/>
      <c r="T44" s="10"/>
      <c r="U44" s="12">
        <f>COUNTIFS(game4!$E$3:$E$200,U34,game4!$B$3:$B$200,"бул",game4!$C$3:$C$200,"+",game4!$D$3:$D$200,"+")</f>
        <v>0</v>
      </c>
      <c r="V44" s="3" t="s">
        <v>60</v>
      </c>
      <c r="W44" s="25"/>
      <c r="X44" s="9"/>
      <c r="Y44" s="12">
        <f>COUNTIFS(game4!$E$3:$E$200,Y34,game4!$B$3:$B$200,"бул",game4!$C$3:$C$200,"+",game4!$D$3:$D$200,"+")</f>
        <v>0</v>
      </c>
      <c r="Z44" s="3" t="s">
        <v>60</v>
      </c>
      <c r="AA44" s="25"/>
      <c r="AB44" s="9"/>
    </row>
    <row r="45" spans="1:28" x14ac:dyDescent="0.3">
      <c r="A45" s="16"/>
      <c r="B45" s="16"/>
      <c r="C45" s="16"/>
      <c r="D45" s="11"/>
      <c r="E45" s="16"/>
      <c r="F45" s="16"/>
      <c r="G45" s="16"/>
      <c r="H45" s="9"/>
      <c r="I45" s="3">
        <f>COUNTIFS(game4!$E$3:$E$200,I34,game4!$B$3:$B$200,"вб")</f>
        <v>7</v>
      </c>
      <c r="J45" s="3" t="s">
        <v>66</v>
      </c>
      <c r="K45" s="25">
        <f>IFERROR(I46/I45,0)</f>
        <v>0</v>
      </c>
      <c r="L45" s="10"/>
      <c r="M45" s="3">
        <f>COUNTIFS(game4!$E$3:$E$200,M34,game4!$B$3:$B$200,"вб")</f>
        <v>0</v>
      </c>
      <c r="N45" s="3" t="s">
        <v>66</v>
      </c>
      <c r="O45" s="25">
        <f>IFERROR(M46/M45,0)</f>
        <v>0</v>
      </c>
      <c r="P45" s="10"/>
      <c r="Q45" s="3">
        <f>COUNTIFS(game4!$E$3:$E$200,Q34,game4!$B$3:$B$200,"вб")</f>
        <v>0</v>
      </c>
      <c r="R45" s="3" t="s">
        <v>66</v>
      </c>
      <c r="S45" s="25">
        <f>IFERROR(Q46/Q45,0)</f>
        <v>0</v>
      </c>
      <c r="T45" s="10"/>
      <c r="U45" s="3">
        <f>COUNTIFS(game4!$E$3:$E$200,U34,game4!$B$3:$B$200,"вб")</f>
        <v>0</v>
      </c>
      <c r="V45" s="3" t="s">
        <v>66</v>
      </c>
      <c r="W45" s="25">
        <f>IFERROR(U46/U45,0)</f>
        <v>0</v>
      </c>
      <c r="X45" s="9"/>
      <c r="Y45" s="3">
        <f>COUNTIFS(game4!$E$3:$E$200,Y34,game4!$B$3:$B$200,"вб")</f>
        <v>0</v>
      </c>
      <c r="Z45" s="3" t="s">
        <v>66</v>
      </c>
      <c r="AA45" s="25">
        <f>IFERROR(Y46/Y45,0)</f>
        <v>0</v>
      </c>
      <c r="AB45" s="9"/>
    </row>
    <row r="46" spans="1:28" x14ac:dyDescent="0.3">
      <c r="A46" s="14"/>
      <c r="B46" s="14"/>
      <c r="C46" s="19"/>
      <c r="D46" s="11"/>
      <c r="E46" s="14"/>
      <c r="F46" s="14"/>
      <c r="G46" s="19"/>
      <c r="H46" s="9"/>
      <c r="I46" s="3">
        <f>COUNTIFS(game4!$E$3:$E$200,I34,game4!$B$3:$B$200,"вб",game4!$C$3:$C$200,"+")</f>
        <v>0</v>
      </c>
      <c r="J46" s="3" t="s">
        <v>68</v>
      </c>
      <c r="K46" s="25"/>
      <c r="L46" s="10"/>
      <c r="M46" s="3">
        <f>COUNTIFS(game4!$E$3:$E$200,M34,game4!$B$3:$B$200,"вб",game4!$C$3:$C$200,"+")</f>
        <v>0</v>
      </c>
      <c r="N46" s="3" t="s">
        <v>68</v>
      </c>
      <c r="O46" s="25"/>
      <c r="P46" s="10"/>
      <c r="Q46" s="3">
        <f>COUNTIFS(game4!$E$3:$E$200,Q34,game4!$B$3:$B$200,"вб",game4!$C$3:$C$200,"+")</f>
        <v>0</v>
      </c>
      <c r="R46" s="3" t="s">
        <v>68</v>
      </c>
      <c r="S46" s="25"/>
      <c r="T46" s="10"/>
      <c r="U46" s="3">
        <f>COUNTIFS(game4!$E$3:$E$200,U34,game4!$B$3:$B$200,"вб",game4!$C$3:$C$200,"+")</f>
        <v>0</v>
      </c>
      <c r="V46" s="3" t="s">
        <v>68</v>
      </c>
      <c r="W46" s="25"/>
      <c r="X46" s="9"/>
      <c r="Y46" s="3">
        <f>COUNTIFS(game4!$E$3:$E$200,Y34,game4!$B$3:$B$200,"вб",game4!$C$3:$C$200,"+")</f>
        <v>0</v>
      </c>
      <c r="Z46" s="3" t="s">
        <v>68</v>
      </c>
      <c r="AA46" s="25"/>
      <c r="AB46" s="9"/>
    </row>
    <row r="47" spans="1:28" x14ac:dyDescent="0.3">
      <c r="A47" s="14"/>
      <c r="B47" s="14"/>
      <c r="C47" s="19"/>
      <c r="D47" s="11"/>
      <c r="E47" s="14"/>
      <c r="F47" s="14"/>
      <c r="G47" s="19"/>
      <c r="H47" s="9"/>
      <c r="I47" s="3">
        <f>COUNTIFS(game4!$E$3:$E$200,I34,game4!$B$3:$B$200,"ош",game4!$C$3:$C$200,"+")</f>
        <v>0</v>
      </c>
      <c r="J47" s="3" t="s">
        <v>69</v>
      </c>
      <c r="K47" s="1"/>
      <c r="L47" s="10"/>
      <c r="M47" s="3">
        <f>COUNTIFS(game4!$E$3:$E$200,M34,game4!$B$3:$B$200,"ош",game4!$C$3:$C$200,"+")</f>
        <v>0</v>
      </c>
      <c r="N47" s="3" t="s">
        <v>69</v>
      </c>
      <c r="O47" s="1"/>
      <c r="P47" s="10"/>
      <c r="Q47" s="3">
        <f>COUNTIFS(game4!$E$3:$E$200,Q34,game4!$B$3:$B$200,"ош",game4!$C$3:$C$200,"+")</f>
        <v>0</v>
      </c>
      <c r="R47" s="3" t="s">
        <v>69</v>
      </c>
      <c r="S47" s="1"/>
      <c r="T47" s="10"/>
      <c r="U47" s="3">
        <f>COUNTIFS(game4!$E$3:$E$200,U34,game4!$B$3:$B$200,"ош",game4!$C$3:$C$200,"+")</f>
        <v>0</v>
      </c>
      <c r="V47" s="3" t="s">
        <v>69</v>
      </c>
      <c r="W47" s="1"/>
      <c r="X47" s="9"/>
      <c r="Y47" s="3">
        <f>COUNTIFS(game4!$E$3:$E$200,Y34,game4!$B$3:$B$200,"ош",game4!$C$3:$C$200,"+")</f>
        <v>0</v>
      </c>
      <c r="Z47" s="3" t="s">
        <v>69</v>
      </c>
      <c r="AA47" s="1"/>
      <c r="AB47" s="9"/>
    </row>
    <row r="48" spans="1:28" x14ac:dyDescent="0.3">
      <c r="A48" s="14"/>
      <c r="B48" s="14"/>
      <c r="C48" s="19"/>
      <c r="D48" s="11"/>
      <c r="E48" s="14"/>
      <c r="F48" s="14"/>
      <c r="G48" s="19"/>
      <c r="H48" s="9"/>
      <c r="I48" s="3">
        <f>COUNTIFS(game4!$E$3:$E$200,I34,game4!$B$3:$B$200,"отбор",game4!$C$3:$C$200,"+")</f>
        <v>0</v>
      </c>
      <c r="J48" s="3" t="s">
        <v>71</v>
      </c>
      <c r="K48" s="1"/>
      <c r="L48" s="10"/>
      <c r="M48" s="3">
        <f>COUNTIFS(game4!$E$3:$E$200,M34,game4!$B$3:$B$200,"отбор",game4!$C$3:$C$200,"+")</f>
        <v>0</v>
      </c>
      <c r="N48" s="3" t="s">
        <v>71</v>
      </c>
      <c r="O48" s="1"/>
      <c r="P48" s="10"/>
      <c r="Q48" s="3">
        <f>COUNTIFS(game4!$E$3:$E$200,Q34,game4!$B$3:$B$200,"отбор",game4!$C$3:$C$200,"+")</f>
        <v>0</v>
      </c>
      <c r="R48" s="3" t="s">
        <v>71</v>
      </c>
      <c r="S48" s="1"/>
      <c r="T48" s="10"/>
      <c r="U48" s="3">
        <f>COUNTIFS(game4!$E$3:$E$200,U34,game4!$B$3:$B$200,"отбор",game4!$C$3:$C$200,"+")</f>
        <v>0</v>
      </c>
      <c r="V48" s="3" t="s">
        <v>71</v>
      </c>
      <c r="W48" s="1"/>
      <c r="X48" s="9"/>
      <c r="Y48" s="3">
        <f>COUNTIFS(game4!$E$3:$E$200,Y34,game4!$B$3:$B$200,"отбор",game4!$C$3:$C$200,"+")</f>
        <v>0</v>
      </c>
      <c r="Z48" s="3" t="s">
        <v>71</v>
      </c>
      <c r="AA48" s="1"/>
      <c r="AB48" s="9"/>
    </row>
    <row r="49" spans="1:28" x14ac:dyDescent="0.3">
      <c r="A49" s="14"/>
      <c r="B49" s="14"/>
      <c r="C49" s="19"/>
      <c r="D49" s="11"/>
      <c r="E49" s="14"/>
      <c r="F49" s="14"/>
      <c r="G49" s="19"/>
      <c r="H49" s="9"/>
      <c r="I49" s="3">
        <f ca="1">SUMIF(game4!$O$2:$O$21,I34,game4!$P$2:$P$10)</f>
        <v>-1</v>
      </c>
      <c r="J49" s="3" t="s">
        <v>72</v>
      </c>
      <c r="K49" s="1"/>
      <c r="L49" s="10"/>
      <c r="M49" s="3">
        <f ca="1">SUMIF(game4!$O$2:$O$21,M34,game4!$P$2:$P$10)</f>
        <v>-2</v>
      </c>
      <c r="N49" s="3" t="s">
        <v>72</v>
      </c>
      <c r="O49" s="1"/>
      <c r="P49" s="10"/>
      <c r="Q49" s="3">
        <f ca="1">SUMIF(game4!$O$2:$O$21,Q34,game4!$P$2:$P$10)</f>
        <v>-2</v>
      </c>
      <c r="R49" s="3" t="s">
        <v>72</v>
      </c>
      <c r="S49" s="1"/>
      <c r="T49" s="10"/>
      <c r="U49" s="3">
        <f ca="1">SUMIF(game4!$O$2:$O$21,U34,game4!$P$2:$P$10)</f>
        <v>-1</v>
      </c>
      <c r="V49" s="3" t="s">
        <v>72</v>
      </c>
      <c r="W49" s="1"/>
      <c r="X49" s="9"/>
      <c r="Y49" s="3">
        <f ca="1">SUMIF(game4!$O$2:$O$21,Y34,game4!$P$2:$P$10)</f>
        <v>-2</v>
      </c>
      <c r="Z49" s="3" t="s">
        <v>72</v>
      </c>
      <c r="AA49" s="1"/>
      <c r="AB49" s="9"/>
    </row>
    <row r="50" spans="1:28" ht="7.5" customHeight="1" x14ac:dyDescent="0.3">
      <c r="A50" s="14"/>
      <c r="B50" s="14"/>
      <c r="C50" s="19"/>
      <c r="D50" s="11"/>
      <c r="E50" s="14"/>
      <c r="F50" s="14"/>
      <c r="G50" s="1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3">
      <c r="A51" s="14"/>
      <c r="B51" s="14"/>
      <c r="C51" s="13"/>
      <c r="D51" s="11"/>
      <c r="E51" s="14"/>
      <c r="F51" s="14"/>
      <c r="G51" s="13"/>
    </row>
    <row r="52" spans="1:28" x14ac:dyDescent="0.3">
      <c r="A52" s="14"/>
      <c r="B52" s="14"/>
      <c r="C52" s="13"/>
      <c r="D52" s="11"/>
      <c r="E52" s="14"/>
      <c r="F52" s="14"/>
      <c r="G52" s="13"/>
    </row>
    <row r="53" spans="1:28" x14ac:dyDescent="0.3">
      <c r="A53" s="14"/>
      <c r="B53" s="14"/>
      <c r="C53" s="14"/>
      <c r="D53" s="11"/>
      <c r="E53" s="14"/>
      <c r="F53" s="14"/>
      <c r="G53" s="14"/>
    </row>
    <row r="54" spans="1:28" x14ac:dyDescent="0.3">
      <c r="A54" s="14"/>
      <c r="B54" s="14"/>
      <c r="C54" s="14"/>
      <c r="D54" s="11"/>
      <c r="E54" s="14"/>
      <c r="F54" s="14"/>
      <c r="G54" s="14"/>
    </row>
    <row r="55" spans="1:28" x14ac:dyDescent="0.3">
      <c r="A55" s="14"/>
      <c r="B55" s="14"/>
      <c r="C55" s="14"/>
      <c r="D55" s="11"/>
      <c r="E55" s="14"/>
      <c r="F55" s="14"/>
      <c r="G55" s="14"/>
    </row>
    <row r="56" spans="1:28" x14ac:dyDescent="0.3">
      <c r="A56" s="14"/>
      <c r="B56" s="14"/>
      <c r="C56" s="14"/>
      <c r="D56" s="11"/>
      <c r="E56" s="14"/>
      <c r="F56" s="14"/>
      <c r="G56" s="14"/>
    </row>
    <row r="57" spans="1:28" x14ac:dyDescent="0.3">
      <c r="A57" s="14"/>
      <c r="B57" s="14"/>
      <c r="C57" s="14"/>
      <c r="D57" s="11"/>
      <c r="E57" s="14"/>
      <c r="F57" s="14"/>
      <c r="G57" s="14"/>
    </row>
    <row r="58" spans="1:28" x14ac:dyDescent="0.3">
      <c r="A58" s="11"/>
      <c r="B58" s="11"/>
      <c r="C58" s="11"/>
      <c r="D58" s="11"/>
      <c r="E58" s="11"/>
      <c r="F58" s="11"/>
      <c r="G58" s="11"/>
    </row>
    <row r="59" spans="1:28" x14ac:dyDescent="0.3">
      <c r="A59" s="16"/>
      <c r="B59" s="16"/>
      <c r="C59" s="16"/>
      <c r="D59" s="11"/>
      <c r="E59" s="16"/>
      <c r="F59" s="16"/>
      <c r="G59" s="16"/>
    </row>
    <row r="60" spans="1:28" x14ac:dyDescent="0.3">
      <c r="A60" s="14"/>
      <c r="B60" s="14"/>
      <c r="C60" s="19"/>
      <c r="D60" s="11"/>
      <c r="E60" s="14"/>
      <c r="F60" s="14"/>
      <c r="G60" s="19"/>
    </row>
    <row r="61" spans="1:28" x14ac:dyDescent="0.3">
      <c r="A61" s="14"/>
      <c r="B61" s="14"/>
      <c r="C61" s="19"/>
      <c r="D61" s="11"/>
      <c r="E61" s="14"/>
      <c r="F61" s="14"/>
      <c r="G61" s="19"/>
    </row>
    <row r="62" spans="1:28" x14ac:dyDescent="0.3">
      <c r="A62" s="14"/>
      <c r="B62" s="14"/>
      <c r="C62" s="19"/>
      <c r="D62" s="11"/>
      <c r="E62" s="14"/>
      <c r="F62" s="14"/>
      <c r="G62" s="19"/>
    </row>
    <row r="63" spans="1:28" x14ac:dyDescent="0.3">
      <c r="A63" s="14"/>
      <c r="B63" s="14"/>
      <c r="C63" s="19"/>
      <c r="D63" s="11"/>
      <c r="E63" s="14"/>
      <c r="F63" s="14"/>
      <c r="G63" s="19"/>
    </row>
    <row r="64" spans="1:28" x14ac:dyDescent="0.3">
      <c r="A64" s="14"/>
      <c r="B64" s="14"/>
      <c r="C64" s="13"/>
      <c r="D64" s="11"/>
      <c r="E64" s="14"/>
      <c r="F64" s="14"/>
      <c r="G64" s="13"/>
    </row>
    <row r="65" spans="1:7" x14ac:dyDescent="0.3">
      <c r="A65" s="14"/>
      <c r="B65" s="14"/>
      <c r="C65" s="13"/>
      <c r="D65" s="11"/>
      <c r="E65" s="14"/>
      <c r="F65" s="14"/>
      <c r="G65" s="13"/>
    </row>
    <row r="66" spans="1:7" x14ac:dyDescent="0.3">
      <c r="A66" s="14"/>
      <c r="B66" s="14"/>
      <c r="C66" s="14"/>
      <c r="D66" s="11"/>
      <c r="E66" s="14"/>
      <c r="F66" s="14"/>
      <c r="G66" s="14"/>
    </row>
    <row r="67" spans="1:7" x14ac:dyDescent="0.3">
      <c r="A67" s="14"/>
      <c r="B67" s="14"/>
      <c r="C67" s="14"/>
      <c r="D67" s="11"/>
      <c r="E67" s="14"/>
      <c r="F67" s="14"/>
      <c r="G67" s="14"/>
    </row>
    <row r="68" spans="1:7" x14ac:dyDescent="0.3">
      <c r="A68" s="14"/>
      <c r="B68" s="14"/>
      <c r="C68" s="14"/>
      <c r="D68" s="11"/>
      <c r="E68" s="14"/>
      <c r="F68" s="14"/>
      <c r="G68" s="14"/>
    </row>
    <row r="69" spans="1:7" x14ac:dyDescent="0.3">
      <c r="A69" s="14"/>
      <c r="B69" s="14"/>
      <c r="C69" s="14"/>
      <c r="D69" s="11"/>
      <c r="E69" s="14"/>
      <c r="F69" s="14"/>
      <c r="G69" s="14"/>
    </row>
    <row r="70" spans="1:7" x14ac:dyDescent="0.3">
      <c r="A70" s="14"/>
      <c r="B70" s="14"/>
      <c r="C70" s="14"/>
      <c r="D70" s="11"/>
      <c r="E70" s="14"/>
      <c r="F70" s="14"/>
      <c r="G70" s="14"/>
    </row>
    <row r="71" spans="1:7" x14ac:dyDescent="0.3">
      <c r="A71" s="11"/>
      <c r="B71" s="11"/>
      <c r="C71" s="11"/>
      <c r="D71" s="11"/>
      <c r="E71" s="11"/>
      <c r="F71" s="11"/>
      <c r="G71" s="11"/>
    </row>
    <row r="72" spans="1:7" x14ac:dyDescent="0.3">
      <c r="A72" s="16"/>
      <c r="B72" s="16"/>
      <c r="C72" s="16"/>
      <c r="D72" s="11"/>
      <c r="E72" s="16"/>
      <c r="F72" s="16"/>
      <c r="G72" s="16"/>
    </row>
    <row r="73" spans="1:7" x14ac:dyDescent="0.3">
      <c r="A73" s="14"/>
      <c r="B73" s="14"/>
      <c r="C73" s="19"/>
      <c r="D73" s="11"/>
      <c r="E73" s="14"/>
      <c r="F73" s="14"/>
      <c r="G73" s="19"/>
    </row>
    <row r="74" spans="1:7" x14ac:dyDescent="0.3">
      <c r="A74" s="14"/>
      <c r="B74" s="14"/>
      <c r="C74" s="19"/>
      <c r="D74" s="11"/>
      <c r="E74" s="14"/>
      <c r="F74" s="14"/>
      <c r="G74" s="19"/>
    </row>
    <row r="75" spans="1:7" x14ac:dyDescent="0.3">
      <c r="A75" s="14"/>
      <c r="B75" s="14"/>
      <c r="C75" s="19"/>
      <c r="D75" s="11"/>
      <c r="E75" s="14"/>
      <c r="F75" s="14"/>
      <c r="G75" s="19"/>
    </row>
    <row r="76" spans="1:7" x14ac:dyDescent="0.3">
      <c r="A76" s="14"/>
      <c r="B76" s="14"/>
      <c r="C76" s="19"/>
      <c r="D76" s="11"/>
      <c r="E76" s="14"/>
      <c r="F76" s="14"/>
      <c r="G76" s="19"/>
    </row>
    <row r="77" spans="1:7" x14ac:dyDescent="0.3">
      <c r="A77" s="14"/>
      <c r="B77" s="14"/>
      <c r="C77" s="13"/>
      <c r="D77" s="11"/>
      <c r="E77" s="14"/>
      <c r="F77" s="14"/>
      <c r="G77" s="13"/>
    </row>
    <row r="78" spans="1:7" x14ac:dyDescent="0.3">
      <c r="A78" s="14"/>
      <c r="B78" s="14"/>
      <c r="C78" s="13"/>
      <c r="D78" s="11"/>
      <c r="E78" s="14"/>
      <c r="F78" s="14"/>
      <c r="G78" s="13"/>
    </row>
    <row r="79" spans="1:7" x14ac:dyDescent="0.3">
      <c r="A79" s="14"/>
      <c r="B79" s="14"/>
      <c r="C79" s="14"/>
      <c r="D79" s="11"/>
      <c r="E79" s="14"/>
      <c r="F79" s="14"/>
      <c r="G79" s="14"/>
    </row>
    <row r="80" spans="1:7" x14ac:dyDescent="0.3">
      <c r="A80" s="14"/>
      <c r="B80" s="14"/>
      <c r="C80" s="14"/>
      <c r="D80" s="11"/>
      <c r="E80" s="14"/>
      <c r="F80" s="14"/>
      <c r="G80" s="14"/>
    </row>
    <row r="81" spans="1:7" x14ac:dyDescent="0.3">
      <c r="A81" s="14"/>
      <c r="B81" s="14"/>
      <c r="C81" s="14"/>
      <c r="D81" s="11"/>
      <c r="E81" s="14"/>
      <c r="F81" s="14"/>
      <c r="G81" s="14"/>
    </row>
    <row r="82" spans="1:7" x14ac:dyDescent="0.3">
      <c r="A82" s="14"/>
      <c r="B82" s="14"/>
      <c r="C82" s="14"/>
      <c r="D82" s="11"/>
      <c r="E82" s="14"/>
      <c r="F82" s="14"/>
      <c r="G82" s="14"/>
    </row>
    <row r="83" spans="1:7" x14ac:dyDescent="0.3">
      <c r="A83" s="14"/>
      <c r="B83" s="14"/>
      <c r="C83" s="14"/>
      <c r="D83" s="11"/>
      <c r="E83" s="14"/>
      <c r="F83" s="14"/>
      <c r="G83" s="14"/>
    </row>
  </sheetData>
  <mergeCells count="89">
    <mergeCell ref="K45:K46"/>
    <mergeCell ref="O45:O46"/>
    <mergeCell ref="S45:S46"/>
    <mergeCell ref="W45:W46"/>
    <mergeCell ref="AA45:AA46"/>
    <mergeCell ref="K43:K44"/>
    <mergeCell ref="O43:O44"/>
    <mergeCell ref="S43:S44"/>
    <mergeCell ref="W43:W44"/>
    <mergeCell ref="AA43:AA44"/>
    <mergeCell ref="K37:K38"/>
    <mergeCell ref="O37:O38"/>
    <mergeCell ref="S37:S38"/>
    <mergeCell ref="W37:W38"/>
    <mergeCell ref="AA37:AA38"/>
    <mergeCell ref="K35:K36"/>
    <mergeCell ref="O35:O36"/>
    <mergeCell ref="S35:S36"/>
    <mergeCell ref="W35:W36"/>
    <mergeCell ref="AA35:AA36"/>
    <mergeCell ref="I34:K34"/>
    <mergeCell ref="M34:O34"/>
    <mergeCell ref="Q34:S34"/>
    <mergeCell ref="U34:W34"/>
    <mergeCell ref="Y34:AA34"/>
    <mergeCell ref="AA20:AA21"/>
    <mergeCell ref="G21:G22"/>
    <mergeCell ref="G23:G24"/>
    <mergeCell ref="E26:G26"/>
    <mergeCell ref="K26:K27"/>
    <mergeCell ref="O26:O27"/>
    <mergeCell ref="S26:S27"/>
    <mergeCell ref="W26:W27"/>
    <mergeCell ref="AA26:AA27"/>
    <mergeCell ref="G27:G28"/>
    <mergeCell ref="K28:K29"/>
    <mergeCell ref="O28:O29"/>
    <mergeCell ref="S28:S29"/>
    <mergeCell ref="W28:W29"/>
    <mergeCell ref="AA28:AA29"/>
    <mergeCell ref="G29:G30"/>
    <mergeCell ref="E20:G20"/>
    <mergeCell ref="K20:K21"/>
    <mergeCell ref="O20:O21"/>
    <mergeCell ref="S20:S21"/>
    <mergeCell ref="W20:W21"/>
    <mergeCell ref="K18:K19"/>
    <mergeCell ref="O18:O19"/>
    <mergeCell ref="S18:S19"/>
    <mergeCell ref="W18:W19"/>
    <mergeCell ref="AA18:AA19"/>
    <mergeCell ref="AA12:AA13"/>
    <mergeCell ref="I17:K17"/>
    <mergeCell ref="M17:O17"/>
    <mergeCell ref="Q17:S17"/>
    <mergeCell ref="U17:W17"/>
    <mergeCell ref="Y17:AA17"/>
    <mergeCell ref="C12:C13"/>
    <mergeCell ref="K12:K13"/>
    <mergeCell ref="O12:O13"/>
    <mergeCell ref="S12:S13"/>
    <mergeCell ref="W12:W13"/>
    <mergeCell ref="AA4:AA5"/>
    <mergeCell ref="E7:G7"/>
    <mergeCell ref="G8:G9"/>
    <mergeCell ref="G10:G11"/>
    <mergeCell ref="K10:K11"/>
    <mergeCell ref="O10:O11"/>
    <mergeCell ref="S10:S11"/>
    <mergeCell ref="W10:W11"/>
    <mergeCell ref="AA10:AA11"/>
    <mergeCell ref="G4:G5"/>
    <mergeCell ref="K4:K5"/>
    <mergeCell ref="O4:O5"/>
    <mergeCell ref="S4:S5"/>
    <mergeCell ref="W4:W5"/>
    <mergeCell ref="U1:W1"/>
    <mergeCell ref="Y1:AA1"/>
    <mergeCell ref="G2:G3"/>
    <mergeCell ref="K2:K3"/>
    <mergeCell ref="O2:O3"/>
    <mergeCell ref="S2:S3"/>
    <mergeCell ref="W2:W3"/>
    <mergeCell ref="AA2:AA3"/>
    <mergeCell ref="A1:C1"/>
    <mergeCell ref="E1:G1"/>
    <mergeCell ref="I1:K1"/>
    <mergeCell ref="M1:O1"/>
    <mergeCell ref="Q1:S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83"/>
  <sheetViews>
    <sheetView topLeftCell="A31" zoomScale="120" zoomScaleNormal="120" workbookViewId="0">
      <selection activeCell="B25" sqref="B25"/>
    </sheetView>
  </sheetViews>
  <sheetFormatPr defaultColWidth="8.59765625" defaultRowHeight="14.4" x14ac:dyDescent="0.3"/>
  <cols>
    <col min="1" max="1" width="10.69921875" customWidth="1"/>
    <col min="2" max="2" width="10.296875" customWidth="1"/>
    <col min="3" max="3" width="10.19921875" customWidth="1"/>
    <col min="4" max="4" width="1.69921875" customWidth="1"/>
    <col min="7" max="7" width="10.69921875" customWidth="1"/>
    <col min="8" max="8" width="1.69921875" customWidth="1"/>
    <col min="10" max="10" width="12.59765625" customWidth="1"/>
    <col min="12" max="12" width="1.69921875" customWidth="1"/>
    <col min="14" max="14" width="10.69921875" customWidth="1"/>
    <col min="16" max="16" width="1.69921875" customWidth="1"/>
    <col min="18" max="18" width="10.69921875" customWidth="1"/>
    <col min="20" max="20" width="1.69921875" customWidth="1"/>
    <col min="22" max="22" width="10.69921875" customWidth="1"/>
    <col min="24" max="24" width="1.69921875" customWidth="1"/>
    <col min="26" max="26" width="12.69921875" customWidth="1"/>
    <col min="27" max="27" width="9.69921875" customWidth="1"/>
    <col min="28" max="28" width="1.69921875" customWidth="1"/>
  </cols>
  <sheetData>
    <row r="1" spans="1:28" x14ac:dyDescent="0.3">
      <c r="A1" s="23" t="s">
        <v>93</v>
      </c>
      <c r="B1" s="23"/>
      <c r="C1" s="23"/>
      <c r="D1" s="8"/>
      <c r="E1" s="24" t="s">
        <v>94</v>
      </c>
      <c r="F1" s="24"/>
      <c r="G1" s="24" t="s">
        <v>46</v>
      </c>
      <c r="H1" s="9"/>
      <c r="I1" s="24" t="s">
        <v>75</v>
      </c>
      <c r="J1" s="24"/>
      <c r="K1" s="24" t="s">
        <v>46</v>
      </c>
      <c r="L1" s="10"/>
      <c r="M1" s="24" t="s">
        <v>50</v>
      </c>
      <c r="N1" s="24"/>
      <c r="O1" s="24" t="s">
        <v>46</v>
      </c>
      <c r="P1" s="10"/>
      <c r="Q1" s="24" t="s">
        <v>95</v>
      </c>
      <c r="R1" s="24"/>
      <c r="S1" s="24" t="s">
        <v>46</v>
      </c>
      <c r="T1" s="10"/>
      <c r="U1" s="24" t="s">
        <v>74</v>
      </c>
      <c r="V1" s="24"/>
      <c r="W1" s="24" t="s">
        <v>46</v>
      </c>
      <c r="X1" s="9"/>
      <c r="Y1" s="24" t="s">
        <v>51</v>
      </c>
      <c r="Z1" s="24"/>
      <c r="AA1" s="24" t="s">
        <v>46</v>
      </c>
      <c r="AB1" s="9"/>
    </row>
    <row r="2" spans="1:28" x14ac:dyDescent="0.3">
      <c r="A2" s="2" t="str">
        <f>game5!D1</f>
        <v>Титан</v>
      </c>
      <c r="B2" s="3"/>
      <c r="C2" s="2" t="str">
        <f>game5!G1</f>
        <v>Lion School</v>
      </c>
      <c r="D2" s="8"/>
      <c r="E2" s="3">
        <f>COUNTIFS(game5!I3:I101,"б",game5!J3:J101,"+",game5!M3:M101,E1)+E4</f>
        <v>0</v>
      </c>
      <c r="F2" s="3" t="s">
        <v>53</v>
      </c>
      <c r="G2" s="25" t="e">
        <f>(E2-E3)/E2</f>
        <v>#DIV/0!</v>
      </c>
      <c r="H2" s="9"/>
      <c r="I2" s="3">
        <f>COUNTIFS(game5!$E$3:$E$200,I1,game5!$B$3:$B$200,"п")</f>
        <v>0</v>
      </c>
      <c r="J2" s="3" t="s">
        <v>54</v>
      </c>
      <c r="K2" s="25">
        <f>IFERROR(I3/I2,0)</f>
        <v>0</v>
      </c>
      <c r="L2" s="10"/>
      <c r="M2" s="3">
        <f>COUNTIFS(game5!$E$3:$E$200,M1,game5!$B$3:$B$200,"п")</f>
        <v>0</v>
      </c>
      <c r="N2" s="3" t="s">
        <v>54</v>
      </c>
      <c r="O2" s="25">
        <f>IFERROR(M3/M2,0)</f>
        <v>0</v>
      </c>
      <c r="P2" s="10"/>
      <c r="Q2" s="3">
        <f>COUNTIFS(game5!$E$3:$E$200,Q1,game5!$B$3:$B$200,"п")</f>
        <v>0</v>
      </c>
      <c r="R2" s="3" t="s">
        <v>54</v>
      </c>
      <c r="S2" s="25">
        <f>IFERROR(Q3/Q2,0)</f>
        <v>0</v>
      </c>
      <c r="T2" s="10"/>
      <c r="U2" s="3">
        <f>COUNTIFS(game5!$E$3:$E$200,U1,game5!$B$3:$B$200,"п")</f>
        <v>0</v>
      </c>
      <c r="V2" s="3" t="s">
        <v>54</v>
      </c>
      <c r="W2" s="25">
        <f>IFERROR(U3/U2,0)</f>
        <v>0</v>
      </c>
      <c r="X2" s="9"/>
      <c r="Y2" s="3">
        <f>COUNTIFS(game5!$E$3:$E$200,Y1,game5!$B$3:$B$200,"п")</f>
        <v>0</v>
      </c>
      <c r="Z2" s="3" t="s">
        <v>54</v>
      </c>
      <c r="AA2" s="25">
        <f>IFERROR(Y3/Y2,0)</f>
        <v>0</v>
      </c>
      <c r="AB2" s="9"/>
    </row>
    <row r="3" spans="1:28" x14ac:dyDescent="0.3">
      <c r="A3" s="3">
        <f>I4+I20+M4+M20+Q4+Q20+U4+U20+Y4+Y20+I37+M37+Q37+U37+Y37+E23+E29</f>
        <v>0</v>
      </c>
      <c r="B3" s="2" t="s">
        <v>53</v>
      </c>
      <c r="C3" s="3">
        <f>COUNTIFS(game5!I3:I101,"б",game5!L3:L101,"")+E4+E10</f>
        <v>0</v>
      </c>
      <c r="D3" s="8"/>
      <c r="E3" s="3">
        <f>COUNTIFS(game5!I3:I101,"б",game5!J3:J101,"+",game5!K3:K101,"+",game5!M3:M101,E1)+E5</f>
        <v>0</v>
      </c>
      <c r="F3" s="3" t="s">
        <v>55</v>
      </c>
      <c r="G3" s="25"/>
      <c r="H3" s="9"/>
      <c r="I3" s="3">
        <f>COUNTIFS(game5!$E$3:$E$200,I1,game5!$B$3:$B$200,"п",game5!$C$3:$C$200,"+")</f>
        <v>0</v>
      </c>
      <c r="J3" s="3" t="s">
        <v>56</v>
      </c>
      <c r="K3" s="25"/>
      <c r="L3" s="10"/>
      <c r="M3" s="3">
        <f>COUNTIFS(game5!$E$3:$E$200,M1,game5!$B$3:$B$200,"п",game5!$C$3:$C$200,"+")</f>
        <v>0</v>
      </c>
      <c r="N3" s="3" t="s">
        <v>56</v>
      </c>
      <c r="O3" s="25"/>
      <c r="P3" s="10"/>
      <c r="Q3" s="3">
        <f>COUNTIFS(game5!$E$3:$E$200,Q1,game5!$B$3:$B$200,"п",game5!$C$3:$C$200,"+")</f>
        <v>0</v>
      </c>
      <c r="R3" s="3" t="s">
        <v>56</v>
      </c>
      <c r="S3" s="25"/>
      <c r="T3" s="10"/>
      <c r="U3" s="3">
        <f>COUNTIFS(game5!$E$3:$E$200,U1,game5!$B$3:$B$200,"п",game5!$C$3:$C$200,"+")</f>
        <v>0</v>
      </c>
      <c r="V3" s="3" t="s">
        <v>56</v>
      </c>
      <c r="W3" s="25"/>
      <c r="X3" s="9"/>
      <c r="Y3" s="3">
        <f>COUNTIFS(game5!$E$3:$E$200,Y1,game5!$B$3:$B$200,"п",game5!$C$3:$C$200,"+")</f>
        <v>0</v>
      </c>
      <c r="Z3" s="3" t="s">
        <v>56</v>
      </c>
      <c r="AA3" s="25"/>
      <c r="AB3" s="9"/>
    </row>
    <row r="4" spans="1:28" x14ac:dyDescent="0.3">
      <c r="A4" s="3">
        <f>I5+I21+M5+M21+Q5+Q21+U5+U21+Y5+Y21+I38+M38+Q38+U38+Y38+E23+E29</f>
        <v>0</v>
      </c>
      <c r="B4" s="2" t="s">
        <v>57</v>
      </c>
      <c r="C4" s="3">
        <f>COUNTIFS(game5!I3:I101,"б",game5!J3:J101,"+",game5!L3:L101,"")+E4+E10</f>
        <v>0</v>
      </c>
      <c r="D4" s="8"/>
      <c r="E4" s="3">
        <f>COUNTIFS(game5!I3:I101,"бул",game5!J3:J101,"+",game5!M3:M101,E1)</f>
        <v>0</v>
      </c>
      <c r="F4" s="3" t="s">
        <v>58</v>
      </c>
      <c r="G4" s="25" t="str">
        <f>IFERROR((E4-E5)/E4,"нет бросоков")</f>
        <v>нет бросоков</v>
      </c>
      <c r="H4" s="9"/>
      <c r="I4" s="3">
        <f>COUNTIFS(game5!$E$3:$E$200,I1,game5!$B$3:$B$200,"б")</f>
        <v>0</v>
      </c>
      <c r="J4" s="3" t="s">
        <v>53</v>
      </c>
      <c r="K4" s="25">
        <f>IFERROR(I5/I4,0)</f>
        <v>0</v>
      </c>
      <c r="L4" s="10"/>
      <c r="M4" s="3">
        <f>COUNTIFS(game5!$E$3:$E$200,M1,game5!$B$3:$B$200,"б")</f>
        <v>0</v>
      </c>
      <c r="N4" s="3" t="s">
        <v>53</v>
      </c>
      <c r="O4" s="25">
        <f>IFERROR(M5/M4,0)</f>
        <v>0</v>
      </c>
      <c r="P4" s="10"/>
      <c r="Q4" s="3">
        <f>COUNTIFS(game5!$E$3:$E$200,Q1,game5!$B$3:$B$200,"б")</f>
        <v>0</v>
      </c>
      <c r="R4" s="3" t="s">
        <v>53</v>
      </c>
      <c r="S4" s="25">
        <f>IFERROR(Q5/Q4,0)</f>
        <v>0</v>
      </c>
      <c r="T4" s="10"/>
      <c r="U4" s="3">
        <f>COUNTIFS(game5!$E$3:$E$200,U1,game5!$B$3:$B$200,"б")</f>
        <v>0</v>
      </c>
      <c r="V4" s="3" t="s">
        <v>53</v>
      </c>
      <c r="W4" s="25">
        <f>IFERROR(U5/U4,0)</f>
        <v>0</v>
      </c>
      <c r="X4" s="9"/>
      <c r="Y4" s="3">
        <f>COUNTIFS(game5!$E$3:$E$200,Y1,game5!$B$3:$B$200,"б")</f>
        <v>0</v>
      </c>
      <c r="Z4" s="3" t="s">
        <v>53</v>
      </c>
      <c r="AA4" s="25">
        <f>IFERROR(Y5/Y4,0)</f>
        <v>0</v>
      </c>
      <c r="AB4" s="9"/>
    </row>
    <row r="5" spans="1:28" x14ac:dyDescent="0.3">
      <c r="A5" s="3">
        <f>I6+I22+M6+M22+Q6+Q22+U6+U22+Y22+Y6+I39+M39+Q39+U39+Y39+E24+E30</f>
        <v>0</v>
      </c>
      <c r="B5" s="2" t="s">
        <v>55</v>
      </c>
      <c r="C5" s="3">
        <f>COUNTIFS(game5!I3:I101,"б",game5!J3:J101,"+",game5!K3:K101,"+")+COUNTIFS(game5!I3:I101,"бул",game5!J3:J101,"+",game5!K3:K101,"+")</f>
        <v>0</v>
      </c>
      <c r="D5" s="8"/>
      <c r="E5" s="3">
        <f>COUNTIFS(game5!I3:I101,"бул",game5!J3:J101,"+",game5!K3:K101,"+",game5!M3:M101,E1)</f>
        <v>0</v>
      </c>
      <c r="F5" s="3" t="s">
        <v>59</v>
      </c>
      <c r="G5" s="25"/>
      <c r="H5" s="9"/>
      <c r="I5" s="3">
        <f>COUNTIFS(game5!$E$3:$E$200,I1,game5!$B$3:$B$200,"б",game5!$C$3:$C$200,"+")</f>
        <v>0</v>
      </c>
      <c r="J5" s="3" t="s">
        <v>57</v>
      </c>
      <c r="K5" s="25"/>
      <c r="L5" s="10"/>
      <c r="M5" s="3">
        <f>COUNTIFS(game5!$E$3:$E$200,M1,game5!$B$3:$B$200,"б",game5!$C$3:$C$200,"+")</f>
        <v>0</v>
      </c>
      <c r="N5" s="3" t="s">
        <v>57</v>
      </c>
      <c r="O5" s="25"/>
      <c r="P5" s="10"/>
      <c r="Q5" s="3">
        <f>COUNTIFS(game5!$E$3:$E$200,Q1,game5!$B$3:$B$200,"б",game5!$C$3:$C$200,"+")</f>
        <v>0</v>
      </c>
      <c r="R5" s="3" t="s">
        <v>57</v>
      </c>
      <c r="S5" s="25"/>
      <c r="T5" s="10"/>
      <c r="U5" s="3">
        <f>COUNTIFS(game5!$E$3:$E$200,U1,game5!$B$3:$B$200,"б",game5!$C$3:$C$200,"+")</f>
        <v>0</v>
      </c>
      <c r="V5" s="3" t="s">
        <v>57</v>
      </c>
      <c r="W5" s="25"/>
      <c r="X5" s="9"/>
      <c r="Y5" s="3">
        <f>COUNTIFS(game5!$E$3:$E$200,Y1,game5!$B$3:$B$200,"б",game5!$C$3:$C$200,"+")</f>
        <v>0</v>
      </c>
      <c r="Z5" s="3" t="s">
        <v>57</v>
      </c>
      <c r="AA5" s="25"/>
      <c r="AB5" s="9"/>
    </row>
    <row r="6" spans="1:28" x14ac:dyDescent="0.3">
      <c r="A6" s="3">
        <f>I7+I23+M7+M23+Q7+Q23+U7+U23+Y23+Y7+I40+M40+Q40+U40+Y40</f>
        <v>0</v>
      </c>
      <c r="B6" s="2" t="s">
        <v>35</v>
      </c>
      <c r="C6" s="3">
        <f>COUNTIFS(game5!$E$3:$E$201,"соперник",game5!$B$3:$B$201,"фол",game5!$C$3:$C$201,"+")</f>
        <v>0</v>
      </c>
      <c r="D6" s="8"/>
      <c r="E6" s="11"/>
      <c r="F6" s="11"/>
      <c r="G6" s="11"/>
      <c r="H6" s="9"/>
      <c r="I6" s="12">
        <f>COUNTIFS(game5!$E$3:$E$200,I1,game5!$B$3:$B$200,"б",game5!$C$3:$C$200,"+",game5!$D$3:$D$200,"+")</f>
        <v>0</v>
      </c>
      <c r="J6" s="3" t="s">
        <v>60</v>
      </c>
      <c r="K6" s="1">
        <f>IFERROR(I6/I5,0)</f>
        <v>0</v>
      </c>
      <c r="L6" s="10"/>
      <c r="M6" s="12">
        <f>COUNTIFS(game5!$E$3:$E$200,M1,game5!$B$3:$B$200,"б",game5!$C$3:$C$200,"+",game5!$D$3:$D$200,"+")</f>
        <v>0</v>
      </c>
      <c r="N6" s="3" t="s">
        <v>60</v>
      </c>
      <c r="O6" s="1">
        <f>IFERROR(M6/M5,0)</f>
        <v>0</v>
      </c>
      <c r="P6" s="10"/>
      <c r="Q6" s="12">
        <f>COUNTIFS(game5!$E$3:$E$200,Q1,game5!$B$3:$B$200,"б",game5!$C$3:$C$200,"+",game5!$D$3:$D$200,"+")</f>
        <v>0</v>
      </c>
      <c r="R6" s="3" t="s">
        <v>60</v>
      </c>
      <c r="S6" s="1">
        <f>IFERROR(Q6/Q5,0)</f>
        <v>0</v>
      </c>
      <c r="T6" s="10"/>
      <c r="U6" s="12">
        <f>COUNTIFS(game5!$E$3:$E$200,U1,game5!$B$3:$B$200,"б",game5!$C$3:$C$200,"+",game5!$D$3:$D$200,"+")</f>
        <v>0</v>
      </c>
      <c r="V6" s="3" t="s">
        <v>60</v>
      </c>
      <c r="W6" s="1">
        <f>IFERROR(U6/U5,0)</f>
        <v>0</v>
      </c>
      <c r="X6" s="9"/>
      <c r="Y6" s="12">
        <f>COUNTIFS(game5!$E$3:$E$200,Y1,game5!$B$3:$B$200,"б",game5!$C$3:$C$200,"+",game5!$D$3:$D$200,"+")</f>
        <v>0</v>
      </c>
      <c r="Z6" s="3" t="s">
        <v>60</v>
      </c>
      <c r="AA6" s="1">
        <f>IFERROR(Y6/Y5,0)</f>
        <v>0</v>
      </c>
      <c r="AB6" s="9"/>
    </row>
    <row r="7" spans="1:28" x14ac:dyDescent="0.3">
      <c r="A7" s="1" t="e">
        <f>A5/A4</f>
        <v>#DIV/0!</v>
      </c>
      <c r="B7" s="2" t="s">
        <v>60</v>
      </c>
      <c r="C7" s="1" t="e">
        <f>C5/C4</f>
        <v>#DIV/0!</v>
      </c>
      <c r="D7" s="8"/>
      <c r="E7" s="24" t="s">
        <v>91</v>
      </c>
      <c r="F7" s="24"/>
      <c r="G7" s="24" t="s">
        <v>46</v>
      </c>
      <c r="H7" s="9"/>
      <c r="I7" s="3">
        <f>COUNTIFS(game5!$E$3:$E$200,I1,game5!$B$3:$B$200,"фол",game5!$C$3:$C$200,"+")</f>
        <v>0</v>
      </c>
      <c r="J7" s="3" t="s">
        <v>35</v>
      </c>
      <c r="K7" s="1">
        <f>IFERROR(I7/$A$6,0)</f>
        <v>0</v>
      </c>
      <c r="L7" s="10"/>
      <c r="M7" s="3">
        <f>COUNTIFS(game5!$E$3:$E$200,M1,game5!$B$3:$B$200,"фол",game5!$C$3:$C$200,"+")</f>
        <v>0</v>
      </c>
      <c r="N7" s="3" t="s">
        <v>35</v>
      </c>
      <c r="O7" s="1">
        <f>IFERROR(M7/$A$6,0)</f>
        <v>0</v>
      </c>
      <c r="P7" s="10"/>
      <c r="Q7" s="3">
        <f>COUNTIFS(game5!$E$3:$E$200,Q1,game5!$B$3:$B$200,"фол",game5!$C$3:$C$200,"+")</f>
        <v>0</v>
      </c>
      <c r="R7" s="3" t="s">
        <v>35</v>
      </c>
      <c r="S7" s="1">
        <f>IFERROR(Q7/$A$6,0)</f>
        <v>0</v>
      </c>
      <c r="T7" s="10"/>
      <c r="U7" s="3">
        <f>COUNTIFS(game5!$E$3:$E$200,U1,game5!$B$3:$B$200,"фол",game5!$C$3:$C$200,"+")</f>
        <v>0</v>
      </c>
      <c r="V7" s="3" t="s">
        <v>35</v>
      </c>
      <c r="W7" s="1">
        <f>IFERROR(U7/$A$6,0)</f>
        <v>0</v>
      </c>
      <c r="X7" s="9"/>
      <c r="Y7" s="3">
        <f>COUNTIFS(game5!$E$3:$E$200,Y1,game5!$B$3:$B$200,"фол",game5!$C$3:$C$200,"+")</f>
        <v>0</v>
      </c>
      <c r="Z7" s="3" t="s">
        <v>35</v>
      </c>
      <c r="AA7" s="1">
        <f>IFERROR(Y7/$A$6,0)</f>
        <v>0</v>
      </c>
      <c r="AB7" s="9"/>
    </row>
    <row r="8" spans="1:28" x14ac:dyDescent="0.3">
      <c r="A8" s="3">
        <f>I2+I18+M2+M18+Q2+Q18+U2+U18+Y18+Y2+I35+M35+Q35+U35+Y35</f>
        <v>0</v>
      </c>
      <c r="B8" s="2" t="s">
        <v>62</v>
      </c>
      <c r="C8" s="1"/>
      <c r="D8" s="8"/>
      <c r="E8" s="3">
        <f>COUNTIFS(game5!I3:I101,"б",game5!J3:J101,"+",game5!M3:M101,E7)+E10</f>
        <v>0</v>
      </c>
      <c r="F8" s="3" t="s">
        <v>53</v>
      </c>
      <c r="G8" s="25" t="e">
        <f>(E8-E9)/E8</f>
        <v>#DIV/0!</v>
      </c>
      <c r="H8" s="9"/>
      <c r="I8" s="12">
        <f>COUNTIF(game5!$F$3:$F$200,I1)</f>
        <v>0</v>
      </c>
      <c r="J8" s="3" t="s">
        <v>63</v>
      </c>
      <c r="K8" s="3"/>
      <c r="L8" s="10"/>
      <c r="M8" s="12">
        <f>COUNTIF(game5!$F$3:$F$200,M1)</f>
        <v>0</v>
      </c>
      <c r="N8" s="3" t="s">
        <v>63</v>
      </c>
      <c r="O8" s="3"/>
      <c r="P8" s="10"/>
      <c r="Q8" s="12">
        <f>COUNTIF(game5!$F$3:$F$200,Q1)</f>
        <v>0</v>
      </c>
      <c r="R8" s="3" t="s">
        <v>63</v>
      </c>
      <c r="S8" s="3"/>
      <c r="T8" s="10"/>
      <c r="U8" s="12">
        <f>COUNTIF(game5!$F$3:$F$200,U1)</f>
        <v>0</v>
      </c>
      <c r="V8" s="3" t="s">
        <v>63</v>
      </c>
      <c r="W8" s="3"/>
      <c r="X8" s="9"/>
      <c r="Y8" s="12">
        <f>COUNTIF(game5!$F$3:$F$200,Y1)</f>
        <v>0</v>
      </c>
      <c r="Z8" s="3" t="s">
        <v>63</v>
      </c>
      <c r="AA8" s="3"/>
      <c r="AB8" s="9"/>
    </row>
    <row r="9" spans="1:28" x14ac:dyDescent="0.3">
      <c r="A9" s="3">
        <f>I3+I19+M3+M19+Q3+Q19+U3+U19+Y19+Y3+I36+M36+Q36+U36+Y36</f>
        <v>0</v>
      </c>
      <c r="B9" s="2" t="s">
        <v>56</v>
      </c>
      <c r="C9" s="1"/>
      <c r="D9" s="8"/>
      <c r="E9" s="3">
        <f>COUNTIFS(game5!I3:I101,"б",game5!J3:J101,"+",game5!K3:K101,"+",game5!M3:M101,E7)+E11</f>
        <v>0</v>
      </c>
      <c r="F9" s="3" t="s">
        <v>55</v>
      </c>
      <c r="G9" s="25"/>
      <c r="H9" s="9"/>
      <c r="I9" s="3">
        <f>COUNTIFS(game5!$E$3:$E$200,I1,game5!$B$3:$B$200,"блок",game5!$C$3:$C$200,"+")</f>
        <v>0</v>
      </c>
      <c r="J9" s="3" t="s">
        <v>64</v>
      </c>
      <c r="K9" s="3"/>
      <c r="L9" s="10"/>
      <c r="M9" s="3">
        <f>COUNTIFS(game5!$E$3:$E$200,M1,game5!$B$3:$B$200,"блок",game5!$C$3:$C$200,"+")</f>
        <v>0</v>
      </c>
      <c r="N9" s="3" t="s">
        <v>64</v>
      </c>
      <c r="O9" s="3"/>
      <c r="P9" s="10"/>
      <c r="Q9" s="3">
        <f>COUNTIFS(game5!$E$3:$E$200,Q1,game5!$B$3:$B$200,"блок",game5!$C$3:$C$200,"+")</f>
        <v>0</v>
      </c>
      <c r="R9" s="3" t="s">
        <v>64</v>
      </c>
      <c r="S9" s="3"/>
      <c r="T9" s="10"/>
      <c r="U9" s="3">
        <f>COUNTIFS(game5!$E$3:$E$200,U1,game5!$B$3:$B$200,"блок",game5!$C$3:$C$200,"+")</f>
        <v>0</v>
      </c>
      <c r="V9" s="3" t="s">
        <v>64</v>
      </c>
      <c r="W9" s="3"/>
      <c r="X9" s="9"/>
      <c r="Y9" s="3">
        <f>COUNTIFS(game5!$E$3:$E$200,Y1,game5!$B$3:$B$200,"блок",game5!$C$3:$C$200,"+")</f>
        <v>0</v>
      </c>
      <c r="Z9" s="3" t="s">
        <v>64</v>
      </c>
      <c r="AA9" s="3"/>
      <c r="AB9" s="9"/>
    </row>
    <row r="10" spans="1:28" x14ac:dyDescent="0.3">
      <c r="A10" s="1" t="e">
        <f>A9/A8</f>
        <v>#DIV/0!</v>
      </c>
      <c r="B10" s="2" t="s">
        <v>5</v>
      </c>
      <c r="C10" s="1"/>
      <c r="D10" s="8"/>
      <c r="E10" s="3">
        <f>COUNTIFS(game5!I3:I101,"бул",game5!J3:J101,"+",game5!M3:M101,E7)</f>
        <v>0</v>
      </c>
      <c r="F10" s="3" t="s">
        <v>58</v>
      </c>
      <c r="G10" s="25" t="str">
        <f>IFERROR((E10-E11)/E10,"нет бросоков")</f>
        <v>нет бросоков</v>
      </c>
      <c r="H10" s="9"/>
      <c r="I10" s="3">
        <f>COUNTIFS(game5!$E$3:$E$200,I1,game5!$B$3:$B$200,"бул",game5!$C$3:$C$200,"+")</f>
        <v>0</v>
      </c>
      <c r="J10" s="3" t="s">
        <v>58</v>
      </c>
      <c r="K10" s="25">
        <f>IFERROR(I11/I10,0)</f>
        <v>0</v>
      </c>
      <c r="L10" s="10"/>
      <c r="M10" s="3">
        <f>COUNTIFS(game5!$E$3:$E$200,M1,game5!$B$3:$B$200,"бул",game5!$C$3:$C$200,"+")</f>
        <v>0</v>
      </c>
      <c r="N10" s="3" t="s">
        <v>58</v>
      </c>
      <c r="O10" s="25">
        <f>IFERROR(M11/M10,0)</f>
        <v>0</v>
      </c>
      <c r="P10" s="10"/>
      <c r="Q10" s="3">
        <f>COUNTIFS(game5!$E$3:$E$200,Q1,game5!$B$3:$B$200,"бул",game5!$C$3:$C$200,"+")</f>
        <v>0</v>
      </c>
      <c r="R10" s="3" t="s">
        <v>58</v>
      </c>
      <c r="S10" s="25">
        <f>IFERROR(Q11/Q10,0)</f>
        <v>0</v>
      </c>
      <c r="T10" s="10"/>
      <c r="U10" s="3">
        <f>COUNTIFS(game5!$E$3:$E$200,U1,game5!$B$3:$B$200,"бул",game5!$C$3:$C$200,"+")</f>
        <v>0</v>
      </c>
      <c r="V10" s="3" t="s">
        <v>58</v>
      </c>
      <c r="W10" s="25">
        <f>IFERROR(U11/U10,0)</f>
        <v>0</v>
      </c>
      <c r="X10" s="9"/>
      <c r="Y10" s="3">
        <f>COUNTIFS(game5!$E$3:$E$200,Y1,game5!$B$3:$B$200,"бул",game5!$C$3:$C$200,"+")</f>
        <v>0</v>
      </c>
      <c r="Z10" s="3" t="s">
        <v>58</v>
      </c>
      <c r="AA10" s="25">
        <f>IFERROR(Y11/Y10,0)</f>
        <v>0</v>
      </c>
      <c r="AB10" s="9"/>
    </row>
    <row r="11" spans="1:28" x14ac:dyDescent="0.3">
      <c r="A11" s="13"/>
      <c r="B11" s="13"/>
      <c r="C11" s="13"/>
      <c r="D11" s="8"/>
      <c r="E11" s="3">
        <f>COUNTIFS(game5!I3:I101,"бул",game5!J3:J101,"+",game5!K3:K101,"+",game5!M3:M101,E7)</f>
        <v>0</v>
      </c>
      <c r="F11" s="3" t="s">
        <v>59</v>
      </c>
      <c r="G11" s="25"/>
      <c r="H11" s="9"/>
      <c r="I11" s="12">
        <f>COUNTIFS(game5!$E$3:$E$200,I1,game5!$B$3:$B$200,"бул",game5!$C$3:$C$200,"+",game5!$D$3:$D$200,"+")</f>
        <v>0</v>
      </c>
      <c r="J11" s="3" t="s">
        <v>60</v>
      </c>
      <c r="K11" s="25"/>
      <c r="L11" s="10"/>
      <c r="M11" s="12">
        <f>COUNTIFS(game5!$E$3:$E$200,M1,game5!$B$3:$B$200,"бул",game5!$C$3:$C$200,"+",game5!$D$3:$D$200,"+")</f>
        <v>0</v>
      </c>
      <c r="N11" s="3" t="s">
        <v>60</v>
      </c>
      <c r="O11" s="25"/>
      <c r="P11" s="10"/>
      <c r="Q11" s="12">
        <f>COUNTIFS(game5!$E$3:$E$200,Q1,game5!$B$3:$B$200,"бул",game5!$C$3:$C$200,"+",game5!$D$3:$D$200,"+")</f>
        <v>0</v>
      </c>
      <c r="R11" s="3" t="s">
        <v>60</v>
      </c>
      <c r="S11" s="25"/>
      <c r="T11" s="10"/>
      <c r="U11" s="12">
        <f>COUNTIFS(game5!$E$3:$E$200,U1,game5!$B$3:$B$200,"бул",game5!$C$3:$C$200,"+",game5!$D$3:$D$200,"+")</f>
        <v>0</v>
      </c>
      <c r="V11" s="3" t="s">
        <v>60</v>
      </c>
      <c r="W11" s="25"/>
      <c r="X11" s="9"/>
      <c r="Y11" s="12">
        <f>COUNTIFS(game5!$E$3:$E$200,Y1,game5!$B$3:$B$200,"бул",game5!$C$3:$C$200,"+",game5!$D$3:$D$200,"+")</f>
        <v>0</v>
      </c>
      <c r="Z11" s="3" t="s">
        <v>60</v>
      </c>
      <c r="AA11" s="25"/>
      <c r="AB11" s="9"/>
    </row>
    <row r="12" spans="1:28" x14ac:dyDescent="0.3">
      <c r="A12" s="3">
        <f>I12+I28+M12+M28+Q12+Q28+U12+U28+Y28+Y12+I45+M45+Q45+U45+Y45</f>
        <v>0</v>
      </c>
      <c r="B12" s="3" t="s">
        <v>65</v>
      </c>
      <c r="C12" s="25" t="e">
        <f>A13/A12</f>
        <v>#DIV/0!</v>
      </c>
      <c r="D12" s="8"/>
      <c r="H12" s="9"/>
      <c r="I12" s="3">
        <f>COUNTIFS(game5!$E$3:$E$200,I1,game5!$B$3:$B$200,"вб")</f>
        <v>0</v>
      </c>
      <c r="J12" s="3" t="s">
        <v>66</v>
      </c>
      <c r="K12" s="25">
        <f>IFERROR(I13/I12,0)</f>
        <v>0</v>
      </c>
      <c r="L12" s="10"/>
      <c r="M12" s="3">
        <f>COUNTIFS(game5!$E$3:$E$200,M1,game5!$B$3:$B$200,"вб")</f>
        <v>0</v>
      </c>
      <c r="N12" s="3" t="s">
        <v>66</v>
      </c>
      <c r="O12" s="25">
        <f>IFERROR(M13/M12,0)</f>
        <v>0</v>
      </c>
      <c r="P12" s="10"/>
      <c r="Q12" s="3">
        <f>COUNTIFS(game5!$E$3:$E$200,Q1,game5!$B$3:$B$200,"вб")</f>
        <v>0</v>
      </c>
      <c r="R12" s="3" t="s">
        <v>66</v>
      </c>
      <c r="S12" s="25">
        <f>IFERROR(Q13/Q12,0)</f>
        <v>0</v>
      </c>
      <c r="T12" s="10"/>
      <c r="U12" s="3">
        <f>COUNTIFS(game5!$E$3:$E$200,U1,game5!$B$3:$B$200,"вб")</f>
        <v>0</v>
      </c>
      <c r="V12" s="3" t="s">
        <v>66</v>
      </c>
      <c r="W12" s="25">
        <f>IFERROR(U13/U12,0)</f>
        <v>0</v>
      </c>
      <c r="X12" s="9"/>
      <c r="Y12" s="3">
        <f>COUNTIFS(game5!$E$3:$E$200,Y1,game5!$B$3:$B$200,"вб")</f>
        <v>0</v>
      </c>
      <c r="Z12" s="3" t="s">
        <v>66</v>
      </c>
      <c r="AA12" s="25">
        <f>IFERROR(Y13/Y12,0)</f>
        <v>0</v>
      </c>
      <c r="AB12" s="9"/>
    </row>
    <row r="13" spans="1:28" x14ac:dyDescent="0.3">
      <c r="A13" s="3">
        <f>I13+I29+M13+M29+Q13+Q29+U13+U29+Y29+Y13+I46+M46+Q46+U46+Y46</f>
        <v>0</v>
      </c>
      <c r="B13" s="3" t="s">
        <v>67</v>
      </c>
      <c r="C13" s="25"/>
      <c r="D13" s="8"/>
      <c r="H13" s="9"/>
      <c r="I13" s="3">
        <f>COUNTIFS(game5!$E$3:$E$200,I1,game5!$B$3:$B$200,"вб",game5!$C$3:$C$200,"+")</f>
        <v>0</v>
      </c>
      <c r="J13" s="3" t="s">
        <v>68</v>
      </c>
      <c r="K13" s="25"/>
      <c r="L13" s="10"/>
      <c r="M13" s="3">
        <f>COUNTIFS(game5!$E$3:$E$200,M1,game5!$B$3:$B$200,"вб",game5!$C$3:$C$200,"+")</f>
        <v>0</v>
      </c>
      <c r="N13" s="3" t="s">
        <v>68</v>
      </c>
      <c r="O13" s="25"/>
      <c r="P13" s="10"/>
      <c r="Q13" s="3">
        <f>COUNTIFS(game5!$E$3:$E$200,Q1,game5!$B$3:$B$200,"вб",game5!$C$3:$C$200,"+")</f>
        <v>0</v>
      </c>
      <c r="R13" s="3" t="s">
        <v>68</v>
      </c>
      <c r="S13" s="25"/>
      <c r="T13" s="10"/>
      <c r="U13" s="3">
        <f>COUNTIFS(game5!$E$3:$E$200,U1,game5!$B$3:$B$200,"вб",game5!$C$3:$C$200,"+")</f>
        <v>0</v>
      </c>
      <c r="V13" s="3" t="s">
        <v>68</v>
      </c>
      <c r="W13" s="25"/>
      <c r="X13" s="9"/>
      <c r="Y13" s="3">
        <f>COUNTIFS(game5!$E$3:$E$200,Y1,game5!$B$3:$B$200,"вб",game5!$C$3:$C$200,"+")</f>
        <v>0</v>
      </c>
      <c r="Z13" s="3" t="s">
        <v>68</v>
      </c>
      <c r="AA13" s="25"/>
      <c r="AB13" s="9"/>
    </row>
    <row r="14" spans="1:28" x14ac:dyDescent="0.3">
      <c r="A14" s="3"/>
      <c r="B14" s="3"/>
      <c r="C14" s="1"/>
      <c r="D14" s="8"/>
      <c r="H14" s="9"/>
      <c r="I14" s="3">
        <f>COUNTIFS(game5!$E$3:$E$200,I1,game5!$B$3:$B$200,"ош",game5!$C$3:$C$200,"+")</f>
        <v>0</v>
      </c>
      <c r="J14" s="3" t="s">
        <v>69</v>
      </c>
      <c r="K14" s="1"/>
      <c r="L14" s="10"/>
      <c r="M14" s="3">
        <f>COUNTIFS(game5!$E$3:$E$200,M1,game5!$B$3:$B$200,"ош",game5!$C$3:$C$200,"+")</f>
        <v>0</v>
      </c>
      <c r="N14" s="3" t="s">
        <v>69</v>
      </c>
      <c r="O14" s="1"/>
      <c r="P14" s="10"/>
      <c r="Q14" s="3">
        <f>COUNTIFS(game5!$E$3:$E$200,Q1,game5!$B$3:$B$200,"ош",game5!$C$3:$C$200,"+")</f>
        <v>0</v>
      </c>
      <c r="R14" s="3" t="s">
        <v>69</v>
      </c>
      <c r="S14" s="1"/>
      <c r="T14" s="10"/>
      <c r="U14" s="3">
        <f>COUNTIFS(game5!$E$3:$E$200,U1,game5!$B$3:$B$200,"ош",game5!$C$3:$C$200,"+")</f>
        <v>0</v>
      </c>
      <c r="V14" s="3" t="s">
        <v>69</v>
      </c>
      <c r="W14" s="1"/>
      <c r="X14" s="9"/>
      <c r="Y14" s="3">
        <f>COUNTIFS(game5!$E$3:$E$200,Y1,game5!$B$3:$B$200,"ош",game5!$C$3:$C$200,"+")</f>
        <v>0</v>
      </c>
      <c r="Z14" s="3" t="s">
        <v>69</v>
      </c>
      <c r="AA14" s="1"/>
      <c r="AB14" s="9"/>
    </row>
    <row r="15" spans="1:28" x14ac:dyDescent="0.3">
      <c r="A15" s="3">
        <f>I14+I30+M14+M30+Q14+Q30+U14+U30+Y30+Y14+I47+M47+Q47+U47+Y47</f>
        <v>0</v>
      </c>
      <c r="B15" s="3" t="s">
        <v>70</v>
      </c>
      <c r="C15" s="1"/>
      <c r="D15" s="8"/>
      <c r="H15" s="9"/>
      <c r="I15" s="3">
        <f>COUNTIFS(game5!$E$3:$E$200,I1,game5!$B$3:$B$200,"отбор",game5!$C$3:$C$200,"+")</f>
        <v>0</v>
      </c>
      <c r="J15" s="3" t="s">
        <v>71</v>
      </c>
      <c r="K15" s="1"/>
      <c r="L15" s="10"/>
      <c r="M15" s="3">
        <f>COUNTIFS(game5!$E$3:$E$200,M1,game5!$B$3:$B$200,"отбор",game5!$C$3:$C$200,"+")</f>
        <v>0</v>
      </c>
      <c r="N15" s="3" t="s">
        <v>71</v>
      </c>
      <c r="O15" s="1"/>
      <c r="P15" s="10"/>
      <c r="Q15" s="3">
        <f>COUNTIFS(game5!$E$3:$E$200,Q1,game5!$B$3:$B$200,"отбор",game5!$C$3:$C$200,"+")</f>
        <v>0</v>
      </c>
      <c r="R15" s="3" t="s">
        <v>71</v>
      </c>
      <c r="S15" s="1"/>
      <c r="T15" s="10"/>
      <c r="U15" s="3">
        <f>COUNTIFS(game5!$E$3:$E$200,U1,game5!$B$3:$B$200,"отбор",game5!$C$3:$C$200,"+")</f>
        <v>0</v>
      </c>
      <c r="V15" s="3" t="s">
        <v>71</v>
      </c>
      <c r="W15" s="1"/>
      <c r="X15" s="9"/>
      <c r="Y15" s="3">
        <f>COUNTIFS(game5!$E$3:$E$200,Y1,game5!$B$3:$B$200,"отбор",game5!$C$3:$C$200,"+")</f>
        <v>0</v>
      </c>
      <c r="Z15" s="3" t="s">
        <v>71</v>
      </c>
      <c r="AA15" s="1"/>
      <c r="AB15" s="9"/>
    </row>
    <row r="16" spans="1:28" x14ac:dyDescent="0.3">
      <c r="A16" s="3"/>
      <c r="B16" s="3"/>
      <c r="C16" s="1"/>
      <c r="D16" s="8"/>
      <c r="H16" s="9"/>
      <c r="I16" s="3">
        <f ca="1">SUMIF(game5!$O$2:$O$21,I1,game5!$P$2:$P$10)</f>
        <v>0</v>
      </c>
      <c r="J16" s="3" t="s">
        <v>72</v>
      </c>
      <c r="K16" s="1"/>
      <c r="L16" s="10"/>
      <c r="M16" s="3">
        <f ca="1">SUMIF(game5!$O$2:$O$21,M1,game5!$P$2:$P$10)</f>
        <v>0</v>
      </c>
      <c r="N16" s="3" t="s">
        <v>72</v>
      </c>
      <c r="O16" s="1"/>
      <c r="P16" s="10"/>
      <c r="Q16" s="3">
        <f ca="1">SUMIF(game5!$O$2:$O$21,Q1,game5!$P$2:$P$10)</f>
        <v>0</v>
      </c>
      <c r="R16" s="3" t="s">
        <v>72</v>
      </c>
      <c r="S16" s="1"/>
      <c r="T16" s="10"/>
      <c r="U16" s="3">
        <f ca="1">SUMIF(game5!$O$2:$O$21,U1,game5!$P$2:$P$10)</f>
        <v>0</v>
      </c>
      <c r="V16" s="3" t="s">
        <v>72</v>
      </c>
      <c r="W16" s="1"/>
      <c r="X16" s="9"/>
      <c r="Y16" s="3">
        <f ca="1">SUMIF(game5!$O$2:$O$21,Y1,game5!$P$2:$P$10)</f>
        <v>0</v>
      </c>
      <c r="Z16" s="3" t="s">
        <v>72</v>
      </c>
      <c r="AA16" s="1"/>
      <c r="AB16" s="9"/>
    </row>
    <row r="17" spans="1:28" x14ac:dyDescent="0.3">
      <c r="A17" s="3">
        <f>I15+I31+M15+M31+Q15+Q31+U15+U31+Y31+Y15+I48+M48+Q48+U48+Y48</f>
        <v>0</v>
      </c>
      <c r="B17" s="3" t="s">
        <v>73</v>
      </c>
      <c r="C17" s="3"/>
      <c r="D17" s="8"/>
      <c r="H17" s="9"/>
      <c r="I17" s="24" t="s">
        <v>96</v>
      </c>
      <c r="J17" s="24"/>
      <c r="K17" s="24" t="s">
        <v>46</v>
      </c>
      <c r="L17" s="10"/>
      <c r="M17" s="24" t="s">
        <v>77</v>
      </c>
      <c r="N17" s="24"/>
      <c r="O17" s="24" t="s">
        <v>46</v>
      </c>
      <c r="P17" s="10"/>
      <c r="Q17" s="24" t="s">
        <v>49</v>
      </c>
      <c r="R17" s="24"/>
      <c r="S17" s="24" t="s">
        <v>46</v>
      </c>
      <c r="T17" s="10"/>
      <c r="U17" s="24" t="s">
        <v>76</v>
      </c>
      <c r="V17" s="24"/>
      <c r="W17" s="24" t="s">
        <v>46</v>
      </c>
      <c r="X17" s="9"/>
      <c r="Y17" s="24" t="s">
        <v>91</v>
      </c>
      <c r="Z17" s="24"/>
      <c r="AA17" s="24" t="s">
        <v>46</v>
      </c>
      <c r="AB17" s="9"/>
    </row>
    <row r="18" spans="1:28" x14ac:dyDescent="0.3">
      <c r="A18" s="3">
        <f>I9+I25+M9+M25+Q9+Q25+U9+U25+Y25+Y9+I42+M42+Q42+U42+Y42</f>
        <v>0</v>
      </c>
      <c r="B18" s="3" t="s">
        <v>79</v>
      </c>
      <c r="C18" s="3"/>
      <c r="D18" s="8"/>
      <c r="H18" s="9"/>
      <c r="I18" s="3">
        <f>COUNTIFS(game5!$E$3:$E$200,I17,game5!$B$3:$B$200,"п")</f>
        <v>0</v>
      </c>
      <c r="J18" s="3" t="s">
        <v>54</v>
      </c>
      <c r="K18" s="25">
        <f>IFERROR(I19/I18,0)</f>
        <v>0</v>
      </c>
      <c r="L18" s="10"/>
      <c r="M18" s="3">
        <f>COUNTIFS(game5!$E$3:$E$200,M17,game5!$B$3:$B$200,"п")</f>
        <v>0</v>
      </c>
      <c r="N18" s="3" t="s">
        <v>54</v>
      </c>
      <c r="O18" s="25">
        <f>IFERROR(M19/M18,0)</f>
        <v>0</v>
      </c>
      <c r="P18" s="10"/>
      <c r="Q18" s="3">
        <f>COUNTIFS(game5!$E$3:$E$200,Q17,game5!$B$3:$B$200,"п")</f>
        <v>0</v>
      </c>
      <c r="R18" s="3" t="s">
        <v>54</v>
      </c>
      <c r="S18" s="25">
        <f>IFERROR(Q19/Q18,0)</f>
        <v>0</v>
      </c>
      <c r="T18" s="10"/>
      <c r="U18" s="3">
        <f>COUNTIFS(game5!$E$3:$E$200,U17,game5!$B$3:$B$200,"п")</f>
        <v>0</v>
      </c>
      <c r="V18" s="3" t="s">
        <v>54</v>
      </c>
      <c r="W18" s="25">
        <f>IFERROR(U19/U18,0)</f>
        <v>0</v>
      </c>
      <c r="X18" s="9"/>
      <c r="Y18" s="3">
        <f>COUNTIFS(game5!$E$3:$E$200,Y17,game5!$B$3:$B$200,"п")</f>
        <v>0</v>
      </c>
      <c r="Z18" s="3" t="s">
        <v>54</v>
      </c>
      <c r="AA18" s="25">
        <f>IFERROR(Y19/Y18,0)</f>
        <v>0</v>
      </c>
      <c r="AB18" s="9"/>
    </row>
    <row r="19" spans="1:28" x14ac:dyDescent="0.3">
      <c r="A19" s="14"/>
      <c r="B19" s="14"/>
      <c r="C19" s="14"/>
      <c r="D19" s="8"/>
      <c r="H19" s="9"/>
      <c r="I19" s="3">
        <f>COUNTIFS(game5!$E$3:$E$200,I17,game5!$B$3:$B$200,"п",game5!$C$3:$C$200,"+")</f>
        <v>0</v>
      </c>
      <c r="J19" s="3" t="s">
        <v>56</v>
      </c>
      <c r="K19" s="25"/>
      <c r="L19" s="10"/>
      <c r="M19" s="3">
        <f>COUNTIFS(game5!$E$3:$E$200,M17,game5!$B$3:$B$200,"п",game5!$C$3:$C$200,"+")</f>
        <v>0</v>
      </c>
      <c r="N19" s="3" t="s">
        <v>56</v>
      </c>
      <c r="O19" s="25"/>
      <c r="P19" s="10"/>
      <c r="Q19" s="3">
        <f>COUNTIFS(game5!$E$3:$E$200,Q17,game5!$B$3:$B$200,"п",game5!$C$3:$C$200,"+")</f>
        <v>0</v>
      </c>
      <c r="R19" s="3" t="s">
        <v>56</v>
      </c>
      <c r="S19" s="25"/>
      <c r="T19" s="10"/>
      <c r="U19" s="3">
        <f>COUNTIFS(game5!$E$3:$E$200,U17,game5!$B$3:$B$200,"п",game5!$C$3:$C$200,"+")</f>
        <v>0</v>
      </c>
      <c r="V19" s="3" t="s">
        <v>56</v>
      </c>
      <c r="W19" s="25"/>
      <c r="X19" s="9"/>
      <c r="Y19" s="3">
        <f>COUNTIFS(game5!$E$3:$E$200,Y17,game5!$B$3:$B$200,"п",game5!$C$3:$C$200,"+")</f>
        <v>0</v>
      </c>
      <c r="Z19" s="3" t="s">
        <v>56</v>
      </c>
      <c r="AA19" s="25"/>
      <c r="AB19" s="9"/>
    </row>
    <row r="20" spans="1:28" x14ac:dyDescent="0.3">
      <c r="A20" s="14"/>
      <c r="B20" s="14"/>
      <c r="C20" s="14"/>
      <c r="D20" s="8"/>
      <c r="E20" s="24" t="s">
        <v>97</v>
      </c>
      <c r="F20" s="24"/>
      <c r="G20" s="24" t="s">
        <v>46</v>
      </c>
      <c r="H20" s="9"/>
      <c r="I20" s="3">
        <f>COUNTIFS(game5!$E$3:$E$200,I17,game5!$B$3:$B$200,"б")</f>
        <v>0</v>
      </c>
      <c r="J20" s="3" t="s">
        <v>53</v>
      </c>
      <c r="K20" s="25">
        <f>IFERROR(I21/I20,0)</f>
        <v>0</v>
      </c>
      <c r="L20" s="10"/>
      <c r="M20" s="3">
        <f>COUNTIFS(game5!$E$3:$E$200,M17,game5!$B$3:$B$200,"б")</f>
        <v>0</v>
      </c>
      <c r="N20" s="3" t="s">
        <v>53</v>
      </c>
      <c r="O20" s="25">
        <f>IFERROR(M21/M20,0)</f>
        <v>0</v>
      </c>
      <c r="P20" s="10"/>
      <c r="Q20" s="3">
        <f>COUNTIFS(game5!$E$3:$E$200,Q17,game5!$B$3:$B$200,"б")</f>
        <v>0</v>
      </c>
      <c r="R20" s="3" t="s">
        <v>53</v>
      </c>
      <c r="S20" s="25">
        <f>IFERROR(Q21/Q20,0)</f>
        <v>0</v>
      </c>
      <c r="T20" s="10"/>
      <c r="U20" s="3">
        <f>COUNTIFS(game5!$E$3:$E$200,U17,game5!$B$3:$B$200,"б")</f>
        <v>0</v>
      </c>
      <c r="V20" s="3" t="s">
        <v>53</v>
      </c>
      <c r="W20" s="25">
        <f>IFERROR(U21/U20,0)</f>
        <v>0</v>
      </c>
      <c r="X20" s="9"/>
      <c r="Y20" s="3">
        <f>COUNTIFS(game5!$E$3:$E$200,Y17,game5!$B$3:$B$200,"б")</f>
        <v>0</v>
      </c>
      <c r="Z20" s="3" t="s">
        <v>53</v>
      </c>
      <c r="AA20" s="25">
        <f>IFERROR(Y21/Y20,0)</f>
        <v>0</v>
      </c>
      <c r="AB20" s="9"/>
    </row>
    <row r="21" spans="1:28" x14ac:dyDescent="0.3">
      <c r="A21" s="2" t="s">
        <v>80</v>
      </c>
      <c r="B21" s="3" t="s">
        <v>81</v>
      </c>
      <c r="C21" s="3" t="s">
        <v>72</v>
      </c>
      <c r="D21" s="8"/>
      <c r="E21" s="3">
        <f>COUNTIFS(game5!$B$3:$B$201,"б",game5!$C$3:$C$201,"+",game5!$G$3:$G$201,E20)+E23</f>
        <v>0</v>
      </c>
      <c r="F21" s="3" t="s">
        <v>53</v>
      </c>
      <c r="G21" s="25" t="e">
        <f>(E21-E22)/E21</f>
        <v>#DIV/0!</v>
      </c>
      <c r="H21" s="9"/>
      <c r="I21" s="3">
        <f>COUNTIFS(game5!$E$3:$E$200,I17,game5!$B$3:$B$200,"б",game5!$C$3:$C$200,"+")</f>
        <v>0</v>
      </c>
      <c r="J21" s="3" t="s">
        <v>57</v>
      </c>
      <c r="K21" s="25"/>
      <c r="L21" s="10"/>
      <c r="M21" s="3">
        <f>COUNTIFS(game5!$E$3:$E$200,M17,game5!$B$3:$B$200,"б",game5!$C$3:$C$200,"+")</f>
        <v>0</v>
      </c>
      <c r="N21" s="3" t="s">
        <v>57</v>
      </c>
      <c r="O21" s="25"/>
      <c r="P21" s="10"/>
      <c r="Q21" s="3">
        <f>COUNTIFS(game5!$E$3:$E$200,Q17,game5!$B$3:$B$200,"б",game5!$C$3:$C$200,"+")</f>
        <v>0</v>
      </c>
      <c r="R21" s="3" t="s">
        <v>57</v>
      </c>
      <c r="S21" s="25"/>
      <c r="T21" s="10"/>
      <c r="U21" s="3">
        <f>COUNTIFS(game5!$E$3:$E$200,U17,game5!$B$3:$B$200,"б",game5!$C$3:$C$200,"+")</f>
        <v>0</v>
      </c>
      <c r="V21" s="3" t="s">
        <v>57</v>
      </c>
      <c r="W21" s="25"/>
      <c r="X21" s="9"/>
      <c r="Y21" s="3">
        <f>COUNTIFS(game5!$E$3:$E$200,Y17,game5!$B$3:$B$200,"б",game5!$C$3:$C$200,"+")</f>
        <v>0</v>
      </c>
      <c r="Z21" s="3" t="s">
        <v>57</v>
      </c>
      <c r="AA21" s="25"/>
      <c r="AB21" s="9"/>
    </row>
    <row r="22" spans="1:28" x14ac:dyDescent="0.3">
      <c r="A22" s="3"/>
      <c r="B22" s="3"/>
      <c r="C22" s="3">
        <f ca="1">U16</f>
        <v>0</v>
      </c>
      <c r="D22" s="8"/>
      <c r="E22" s="3">
        <f>COUNTIFS(game5!$B$3:$B$201,"б",game5!$C$3:$C$201,"+",game5!$D$3:D201,"+",game5!$G$3:$G$201,E20)+E24</f>
        <v>0</v>
      </c>
      <c r="F22" s="3" t="s">
        <v>55</v>
      </c>
      <c r="G22" s="25"/>
      <c r="H22" s="9"/>
      <c r="I22" s="12">
        <f>COUNTIFS(game5!$E$3:$E$200,I17,game5!$B$3:$B$200,"б",game5!$C$3:$C$200,"+",game5!$D$3:$D$200,"+")</f>
        <v>0</v>
      </c>
      <c r="J22" s="3" t="s">
        <v>60</v>
      </c>
      <c r="K22" s="1">
        <f>IFERROR(I22/I21,0)</f>
        <v>0</v>
      </c>
      <c r="L22" s="10"/>
      <c r="M22" s="12">
        <f>COUNTIFS(game5!$E$3:$E$200,M17,game5!$B$3:$B$200,"б",game5!$C$3:$C$200,"+",game5!$D$3:$D$200,"+")</f>
        <v>0</v>
      </c>
      <c r="N22" s="3" t="s">
        <v>60</v>
      </c>
      <c r="O22" s="1">
        <f>IFERROR(M22/M21,0)</f>
        <v>0</v>
      </c>
      <c r="P22" s="10"/>
      <c r="Q22" s="12">
        <f>COUNTIFS(game5!$E$3:$E$200,Q17,game5!$B$3:$B$200,"б",game5!$C$3:$C$200,"+",game5!$D$3:$D$200,"+")</f>
        <v>0</v>
      </c>
      <c r="R22" s="3" t="s">
        <v>60</v>
      </c>
      <c r="S22" s="1">
        <f>IFERROR(Q22/Q21,0)</f>
        <v>0</v>
      </c>
      <c r="T22" s="10"/>
      <c r="U22" s="12">
        <f>COUNTIFS(game5!$E$3:$E$200,U17,game5!$B$3:$B$200,"б",game5!$C$3:$C$200,"+",game5!$D$3:$D$200,"+")</f>
        <v>0</v>
      </c>
      <c r="V22" s="3" t="s">
        <v>60</v>
      </c>
      <c r="W22" s="1">
        <f>IFERROR(U22/U21,0)</f>
        <v>0</v>
      </c>
      <c r="X22" s="9"/>
      <c r="Y22" s="12">
        <f>COUNTIFS(game5!$E$3:$E$200,Y17,game5!$B$3:$B$200,"б",game5!$C$3:$C$200,"+",game5!$D$3:$D$200,"+")</f>
        <v>0</v>
      </c>
      <c r="Z22" s="3" t="s">
        <v>60</v>
      </c>
      <c r="AA22" s="1">
        <f>IFERROR(Y22/Y21,0)</f>
        <v>0</v>
      </c>
      <c r="AB22" s="9"/>
    </row>
    <row r="23" spans="1:28" x14ac:dyDescent="0.3">
      <c r="A23" s="3"/>
      <c r="B23" s="3"/>
      <c r="C23" s="3">
        <f ca="1">I32</f>
        <v>0</v>
      </c>
      <c r="D23" s="8"/>
      <c r="E23" s="3">
        <f>COUNTIFS(game5!$B$3:$B$201,"бул",game5!$C$3:$C$201,"+",game5!$G$3:$G$201,E20)</f>
        <v>0</v>
      </c>
      <c r="F23" s="3" t="s">
        <v>58</v>
      </c>
      <c r="G23" s="25" t="str">
        <f>IFERROR((E23-E24)/E23,"нет бросоков")</f>
        <v>нет бросоков</v>
      </c>
      <c r="H23" s="9"/>
      <c r="I23" s="3">
        <f>COUNTIFS(game5!$E$3:$E$200,I17,game5!$B$3:$B$200,"фол",game5!$C$3:$C$200,"+")</f>
        <v>0</v>
      </c>
      <c r="J23" s="3" t="s">
        <v>35</v>
      </c>
      <c r="K23" s="1">
        <f>IFERROR(I23/$A$6,0)</f>
        <v>0</v>
      </c>
      <c r="L23" s="10"/>
      <c r="M23" s="3">
        <f>COUNTIFS(game5!$E$3:$E$200,M17,game5!$B$3:$B$200,"фол",game5!$C$3:$C$200,"+")</f>
        <v>0</v>
      </c>
      <c r="N23" s="3" t="s">
        <v>35</v>
      </c>
      <c r="O23" s="1">
        <f>IFERROR(M23/$A$6,0)</f>
        <v>0</v>
      </c>
      <c r="P23" s="10"/>
      <c r="Q23" s="3">
        <f>COUNTIFS(game5!$E$3:$E$200,Q17,game5!$B$3:$B$200,"фол",game5!$C$3:$C$200,"+")</f>
        <v>0</v>
      </c>
      <c r="R23" s="3" t="s">
        <v>35</v>
      </c>
      <c r="S23" s="1">
        <f>IFERROR(Q23/$A$6,0)</f>
        <v>0</v>
      </c>
      <c r="T23" s="10"/>
      <c r="U23" s="3">
        <f>COUNTIFS(game5!$E$3:$E$200,U17,game5!$B$3:$B$200,"фол",game5!$C$3:$C$200,"+")</f>
        <v>0</v>
      </c>
      <c r="V23" s="3" t="s">
        <v>35</v>
      </c>
      <c r="W23" s="1">
        <f>IFERROR(U23/$A$6,0)</f>
        <v>0</v>
      </c>
      <c r="X23" s="9"/>
      <c r="Y23" s="3">
        <f>COUNTIFS(game5!$E$3:$E$200,Y17,game5!$B$3:$B$200,"фол",game5!$C$3:$C$200,"+")</f>
        <v>0</v>
      </c>
      <c r="Z23" s="3" t="s">
        <v>35</v>
      </c>
      <c r="AA23" s="1">
        <f>IFERROR(Y23/$A$6,0)</f>
        <v>0</v>
      </c>
      <c r="AB23" s="9"/>
    </row>
    <row r="24" spans="1:28" x14ac:dyDescent="0.3">
      <c r="A24" s="3"/>
      <c r="B24" s="3"/>
      <c r="C24" s="3">
        <f ca="1">U32</f>
        <v>0</v>
      </c>
      <c r="D24" s="8"/>
      <c r="E24" s="3">
        <f>COUNTIFS(game5!$B$3:$B$201,"бул",game5!$C$3:$C$201,"+",game5!$D$3:$D$201,"+",game5!$G$3:$G$201,E20)</f>
        <v>0</v>
      </c>
      <c r="F24" s="3" t="s">
        <v>59</v>
      </c>
      <c r="G24" s="25"/>
      <c r="H24" s="9"/>
      <c r="I24" s="12">
        <f>COUNTIF(game5!$F$3:$F$200,I17)</f>
        <v>0</v>
      </c>
      <c r="J24" s="3" t="s">
        <v>63</v>
      </c>
      <c r="K24" s="3"/>
      <c r="L24" s="10"/>
      <c r="M24" s="12">
        <f>COUNTIF(game5!$F$3:$F$200,M17)</f>
        <v>0</v>
      </c>
      <c r="N24" s="3" t="s">
        <v>63</v>
      </c>
      <c r="O24" s="3"/>
      <c r="P24" s="10"/>
      <c r="Q24" s="12">
        <f>COUNTIF(game5!$F$3:$F$200,Q17)</f>
        <v>0</v>
      </c>
      <c r="R24" s="3" t="s">
        <v>63</v>
      </c>
      <c r="S24" s="3"/>
      <c r="T24" s="10"/>
      <c r="U24" s="12">
        <f>COUNTIF(game5!$F$3:$F$200,U17)</f>
        <v>0</v>
      </c>
      <c r="V24" s="3" t="s">
        <v>63</v>
      </c>
      <c r="W24" s="3"/>
      <c r="X24" s="9"/>
      <c r="Y24" s="12">
        <f>COUNTIF(game5!$F$3:$F$200,Y17)</f>
        <v>0</v>
      </c>
      <c r="Z24" s="3" t="s">
        <v>63</v>
      </c>
      <c r="AA24" s="3"/>
      <c r="AB24" s="9"/>
    </row>
    <row r="25" spans="1:28" x14ac:dyDescent="0.3">
      <c r="A25" s="3"/>
      <c r="B25" s="3"/>
      <c r="C25" s="3">
        <f ca="1">I16</f>
        <v>0</v>
      </c>
      <c r="D25" s="8"/>
      <c r="H25" s="9"/>
      <c r="I25" s="3">
        <f>COUNTIFS(game5!$E$3:$E$200,I17,game5!$B$3:$B$200,"блок",game5!$C$3:$C$200,"+")</f>
        <v>0</v>
      </c>
      <c r="J25" s="3" t="s">
        <v>64</v>
      </c>
      <c r="K25" s="3"/>
      <c r="L25" s="10"/>
      <c r="M25" s="3">
        <f>COUNTIFS(game5!$E$3:$E$200,M17,game5!$B$3:$B$200,"блок",game5!$C$3:$C$200,"+")</f>
        <v>0</v>
      </c>
      <c r="N25" s="3" t="s">
        <v>64</v>
      </c>
      <c r="O25" s="3"/>
      <c r="P25" s="10"/>
      <c r="Q25" s="3">
        <f>COUNTIFS(game5!$E$3:$E$200,Q17,game5!$B$3:$B$200,"блок",game5!$C$3:$C$200,"+")</f>
        <v>0</v>
      </c>
      <c r="R25" s="3" t="s">
        <v>64</v>
      </c>
      <c r="S25" s="3"/>
      <c r="T25" s="10"/>
      <c r="U25" s="3">
        <f>COUNTIFS(game5!$E$3:$E$200,U17,game5!$B$3:$B$200,"блок",game5!$C$3:$C$200,"+")</f>
        <v>0</v>
      </c>
      <c r="V25" s="3" t="s">
        <v>64</v>
      </c>
      <c r="W25" s="3"/>
      <c r="X25" s="9"/>
      <c r="Y25" s="3">
        <f>COUNTIFS(game5!$E$3:$E$200,Y17,game5!$B$3:$B$200,"блок",game5!$C$3:$C$200,"+")</f>
        <v>0</v>
      </c>
      <c r="Z25" s="3" t="s">
        <v>64</v>
      </c>
      <c r="AA25" s="3"/>
      <c r="AB25" s="9"/>
    </row>
    <row r="26" spans="1:28" x14ac:dyDescent="0.3">
      <c r="A26" s="3"/>
      <c r="B26" s="3"/>
      <c r="C26" s="3">
        <f ca="1">M16</f>
        <v>0</v>
      </c>
      <c r="D26" s="8"/>
      <c r="E26" s="24" t="s">
        <v>91</v>
      </c>
      <c r="F26" s="24"/>
      <c r="G26" s="24" t="s">
        <v>46</v>
      </c>
      <c r="H26" s="9"/>
      <c r="I26" s="3">
        <f>COUNTIFS(game5!$E$3:$E$200,I17,game5!$B$3:$B$200,"бул",game5!$C$3:$C$200,"+")</f>
        <v>0</v>
      </c>
      <c r="J26" s="3" t="s">
        <v>58</v>
      </c>
      <c r="K26" s="25">
        <f>IFERROR(I27/I26,0)</f>
        <v>0</v>
      </c>
      <c r="L26" s="10"/>
      <c r="M26" s="3">
        <f>COUNTIFS(game5!$E$3:$E$200,M17,game5!$B$3:$B$200,"бул",game5!$C$3:$C$200,"+")</f>
        <v>0</v>
      </c>
      <c r="N26" s="3" t="s">
        <v>58</v>
      </c>
      <c r="O26" s="25">
        <f>IFERROR(M27/M26,0)</f>
        <v>0</v>
      </c>
      <c r="P26" s="10"/>
      <c r="Q26" s="3">
        <f>COUNTIFS(game5!$E$3:$E$200,Q17,game5!$B$3:$B$200,"бул",game5!$C$3:$C$200,"+")</f>
        <v>0</v>
      </c>
      <c r="R26" s="3" t="s">
        <v>58</v>
      </c>
      <c r="S26" s="25">
        <f>IFERROR(Q27/Q26,0)</f>
        <v>0</v>
      </c>
      <c r="T26" s="10"/>
      <c r="U26" s="3">
        <f>COUNTIFS(game5!$E$3:$E$200,U17,game5!$B$3:$B$200,"бул",game5!$C$3:$C$200,"+")</f>
        <v>0</v>
      </c>
      <c r="V26" s="3" t="s">
        <v>58</v>
      </c>
      <c r="W26" s="25">
        <f>IFERROR(U27/U26,0)</f>
        <v>0</v>
      </c>
      <c r="X26" s="9"/>
      <c r="Y26" s="3">
        <f>COUNTIFS(game5!$E$3:$E$200,Y17,game5!$B$3:$B$200,"бул",game5!$C$3:$C$200,"+")</f>
        <v>0</v>
      </c>
      <c r="Z26" s="3" t="s">
        <v>58</v>
      </c>
      <c r="AA26" s="25">
        <f>IFERROR(Y27/Y26,0)</f>
        <v>0</v>
      </c>
      <c r="AB26" s="9"/>
    </row>
    <row r="27" spans="1:28" x14ac:dyDescent="0.3">
      <c r="A27" s="3"/>
      <c r="B27" s="3"/>
      <c r="C27" s="3">
        <f ca="1">Q16</f>
        <v>0</v>
      </c>
      <c r="D27" s="8"/>
      <c r="E27" s="3">
        <f>COUNTIFS(game5!$B$3:$B$201,"б",game5!$C$3:$C$201,"+",game5!$G$3:$G$201,E26)+E29</f>
        <v>0</v>
      </c>
      <c r="F27" s="3" t="s">
        <v>53</v>
      </c>
      <c r="G27" s="25" t="e">
        <f>(E27-E28)/E27</f>
        <v>#DIV/0!</v>
      </c>
      <c r="H27" s="9"/>
      <c r="I27" s="12">
        <f>COUNTIFS(game5!$E$3:$E$200,I17,game5!$B$3:$B$200,"бул",game5!$C$3:$C$200,"+",game5!$D$3:$D$200,"+")</f>
        <v>0</v>
      </c>
      <c r="J27" s="3" t="s">
        <v>60</v>
      </c>
      <c r="K27" s="25"/>
      <c r="L27" s="10"/>
      <c r="M27" s="12">
        <f>COUNTIFS(game5!$E$3:$E$200,M17,game5!$B$3:$B$200,"бул",game5!$C$3:$C$200,"+",game5!$D$3:$D$200,"+")</f>
        <v>0</v>
      </c>
      <c r="N27" s="3" t="s">
        <v>60</v>
      </c>
      <c r="O27" s="25"/>
      <c r="P27" s="10"/>
      <c r="Q27" s="12">
        <f>COUNTIFS(game5!$E$3:$E$200,Q17,game5!$B$3:$B$200,"бул",game5!$C$3:$C$200,"+",game5!$D$3:$D$200,"+")</f>
        <v>0</v>
      </c>
      <c r="R27" s="3" t="s">
        <v>60</v>
      </c>
      <c r="S27" s="25"/>
      <c r="T27" s="10"/>
      <c r="U27" s="12">
        <f>COUNTIFS(game5!$E$3:$E$200,U17,game5!$B$3:$B$200,"бул",game5!$C$3:$C$200,"+",game5!$D$3:$D$200,"+")</f>
        <v>0</v>
      </c>
      <c r="V27" s="3" t="s">
        <v>60</v>
      </c>
      <c r="W27" s="25"/>
      <c r="X27" s="9"/>
      <c r="Y27" s="12">
        <f>COUNTIFS(game5!$E$3:$E$200,Y17,game5!$B$3:$B$200,"бул",game5!$C$3:$C$200,"+",game5!$D$3:$D$200,"+")</f>
        <v>0</v>
      </c>
      <c r="Z27" s="3" t="s">
        <v>60</v>
      </c>
      <c r="AA27" s="25"/>
      <c r="AB27" s="9"/>
    </row>
    <row r="28" spans="1:28" x14ac:dyDescent="0.3">
      <c r="A28" s="3"/>
      <c r="B28" s="3"/>
      <c r="C28" s="3">
        <f ca="1">Q32</f>
        <v>0</v>
      </c>
      <c r="D28" s="8"/>
      <c r="E28" s="3">
        <f>COUNTIFS(game5!$B$3:$B$201,"б",game5!$C$3:$C$201,"+",game5!$D$3:D201,"+",game5!$G$3:$G$201,E26)+E30</f>
        <v>0</v>
      </c>
      <c r="F28" s="3" t="s">
        <v>55</v>
      </c>
      <c r="G28" s="25"/>
      <c r="H28" s="9"/>
      <c r="I28" s="3">
        <f>COUNTIFS(game5!$E$3:$E$200,I17,game5!$B$3:$B$200,"вб")</f>
        <v>0</v>
      </c>
      <c r="J28" s="3" t="s">
        <v>66</v>
      </c>
      <c r="K28" s="25">
        <f>IFERROR(I29/I28,0)</f>
        <v>0</v>
      </c>
      <c r="L28" s="10"/>
      <c r="M28" s="3">
        <f>COUNTIFS(game5!$E$3:$E$200,M17,game5!$B$3:$B$200,"вб")</f>
        <v>0</v>
      </c>
      <c r="N28" s="3" t="s">
        <v>66</v>
      </c>
      <c r="O28" s="25">
        <f>IFERROR(M29/M28,0)</f>
        <v>0</v>
      </c>
      <c r="P28" s="10"/>
      <c r="Q28" s="3">
        <f>COUNTIFS(game5!$E$3:$E$200,Q17,game5!$B$3:$B$200,"вб")</f>
        <v>0</v>
      </c>
      <c r="R28" s="3" t="s">
        <v>66</v>
      </c>
      <c r="S28" s="25">
        <f>IFERROR(Q29/Q28,0)</f>
        <v>0</v>
      </c>
      <c r="T28" s="10"/>
      <c r="U28" s="3">
        <f>COUNTIFS(game5!$E$3:$E$200,U17,game5!$B$3:$B$200,"вб")</f>
        <v>0</v>
      </c>
      <c r="V28" s="3" t="s">
        <v>66</v>
      </c>
      <c r="W28" s="25">
        <f>IFERROR(U29/U28,0)</f>
        <v>0</v>
      </c>
      <c r="X28" s="9"/>
      <c r="Y28" s="3">
        <f>COUNTIFS(game5!$E$3:$E$200,Y17,game5!$B$3:$B$200,"вб")</f>
        <v>0</v>
      </c>
      <c r="Z28" s="3" t="s">
        <v>66</v>
      </c>
      <c r="AA28" s="25">
        <f>IFERROR(Y29/Y28,0)</f>
        <v>0</v>
      </c>
      <c r="AB28" s="9"/>
    </row>
    <row r="29" spans="1:28" x14ac:dyDescent="0.3">
      <c r="A29" s="3"/>
      <c r="B29" s="3"/>
      <c r="C29" s="3">
        <f ca="1">Y16</f>
        <v>0</v>
      </c>
      <c r="D29" s="8"/>
      <c r="E29" s="3">
        <f>COUNTIFS(game5!$B$3:$B$201,"бул",game5!$C$3:$C$201,"+",game5!$G$3:$G$201,E26)</f>
        <v>0</v>
      </c>
      <c r="F29" s="3" t="s">
        <v>58</v>
      </c>
      <c r="G29" s="25" t="str">
        <f>IFERROR((E29-E30)/E29,"нет бросоков")</f>
        <v>нет бросоков</v>
      </c>
      <c r="H29" s="9"/>
      <c r="I29" s="3">
        <f>COUNTIFS(game5!$E$3:$E$200,I17,game5!$B$3:$B$200,"вб",game5!$C$3:$C$200,"+")</f>
        <v>0</v>
      </c>
      <c r="J29" s="3" t="s">
        <v>68</v>
      </c>
      <c r="K29" s="25"/>
      <c r="L29" s="10"/>
      <c r="M29" s="3">
        <f>COUNTIFS(game5!$E$3:$E$200,M17,game5!$B$3:$B$200,"вб",game5!$C$3:$C$200,"+")</f>
        <v>0</v>
      </c>
      <c r="N29" s="3" t="s">
        <v>68</v>
      </c>
      <c r="O29" s="25"/>
      <c r="P29" s="10"/>
      <c r="Q29" s="3">
        <f>COUNTIFS(game5!$E$3:$E$200,Q17,game5!$B$3:$B$200,"вб",game5!$C$3:$C$200,"+")</f>
        <v>0</v>
      </c>
      <c r="R29" s="3" t="s">
        <v>68</v>
      </c>
      <c r="S29" s="25"/>
      <c r="T29" s="10"/>
      <c r="U29" s="3">
        <f>COUNTIFS(game5!$E$3:$E$200,U17,game5!$B$3:$B$200,"вб",game5!$C$3:$C$200,"+")</f>
        <v>0</v>
      </c>
      <c r="V29" s="3" t="s">
        <v>68</v>
      </c>
      <c r="W29" s="25"/>
      <c r="X29" s="9"/>
      <c r="Y29" s="3">
        <f>COUNTIFS(game5!$E$3:$E$200,Y17,game5!$B$3:$B$200,"вб",game5!$C$3:$C$200,"+")</f>
        <v>0</v>
      </c>
      <c r="Z29" s="3" t="s">
        <v>68</v>
      </c>
      <c r="AA29" s="25"/>
      <c r="AB29" s="9"/>
    </row>
    <row r="30" spans="1:28" x14ac:dyDescent="0.3">
      <c r="A30" s="3"/>
      <c r="B30" s="3"/>
      <c r="C30" s="3">
        <f ca="1">M32</f>
        <v>0</v>
      </c>
      <c r="D30" s="8"/>
      <c r="E30" s="3">
        <f>COUNTIFS(game5!$B$3:$B$201,"бул",game5!$C$3:$C$201,"+",game5!$D$3:$D$201,"+",game5!$G$3:$G$201,E26)</f>
        <v>0</v>
      </c>
      <c r="F30" s="3" t="s">
        <v>59</v>
      </c>
      <c r="G30" s="25"/>
      <c r="H30" s="9"/>
      <c r="I30" s="3">
        <f>COUNTIFS(game5!$E$3:$E$200,I17,game5!$B$3:$B$200,"ош",game5!$C$3:$C$200,"+")</f>
        <v>0</v>
      </c>
      <c r="J30" s="3" t="s">
        <v>69</v>
      </c>
      <c r="K30" s="1"/>
      <c r="L30" s="10"/>
      <c r="M30" s="3">
        <f>COUNTIFS(game5!$E$3:$E$200,M17,game5!$B$3:$B$200,"ош",game5!$C$3:$C$200,"+")</f>
        <v>0</v>
      </c>
      <c r="N30" s="3" t="s">
        <v>69</v>
      </c>
      <c r="O30" s="1"/>
      <c r="P30" s="10"/>
      <c r="Q30" s="3">
        <f>COUNTIFS(game5!$E$3:$E$200,Q17,game5!$B$3:$B$200,"ош",game5!$C$3:$C$200,"+")</f>
        <v>0</v>
      </c>
      <c r="R30" s="3" t="s">
        <v>69</v>
      </c>
      <c r="S30" s="1"/>
      <c r="T30" s="10"/>
      <c r="U30" s="3">
        <f>COUNTIFS(game5!$E$3:$E$200,U17,game5!$B$3:$B$200,"ош",game5!$C$3:$C$200,"+")</f>
        <v>0</v>
      </c>
      <c r="V30" s="3" t="s">
        <v>69</v>
      </c>
      <c r="W30" s="1"/>
      <c r="X30" s="9"/>
      <c r="Y30" s="3">
        <f>COUNTIFS(game5!$E$3:$E$200,Y17,game5!$B$3:$B$200,"ош",game5!$C$3:$C$200,"+")</f>
        <v>0</v>
      </c>
      <c r="Z30" s="3" t="s">
        <v>69</v>
      </c>
      <c r="AA30" s="1"/>
      <c r="AB30" s="9"/>
    </row>
    <row r="31" spans="1:28" x14ac:dyDescent="0.3">
      <c r="A31" s="3"/>
      <c r="B31" s="3"/>
      <c r="C31" s="3"/>
      <c r="D31" s="8"/>
      <c r="E31" s="16"/>
      <c r="F31" s="16"/>
      <c r="G31" s="16"/>
      <c r="H31" s="9"/>
      <c r="I31" s="3">
        <f>COUNTIFS(game5!$E$3:$E$200,I17,game5!$B$3:$B$200,"отбор",game5!$C$3:$C$200,"+")</f>
        <v>0</v>
      </c>
      <c r="J31" s="3" t="s">
        <v>71</v>
      </c>
      <c r="K31" s="1"/>
      <c r="L31" s="10"/>
      <c r="M31" s="3">
        <f>COUNTIFS(game5!$E$3:$E$200,M17,game5!$B$3:$B$200,"отбор",game5!$C$3:$C$200,"+")</f>
        <v>0</v>
      </c>
      <c r="N31" s="3" t="s">
        <v>71</v>
      </c>
      <c r="O31" s="1"/>
      <c r="P31" s="10"/>
      <c r="Q31" s="3">
        <f>COUNTIFS(game5!$E$3:$E$200,Q17,game5!$B$3:$B$200,"отбор",game5!$C$3:$C$200,"+")</f>
        <v>0</v>
      </c>
      <c r="R31" s="3" t="s">
        <v>71</v>
      </c>
      <c r="S31" s="1"/>
      <c r="T31" s="10"/>
      <c r="U31" s="3">
        <f>COUNTIFS(game5!$E$3:$E$200,U17,game5!$B$3:$B$200,"отбор",game5!$C$3:$C$200,"+")</f>
        <v>0</v>
      </c>
      <c r="V31" s="3" t="s">
        <v>71</v>
      </c>
      <c r="W31" s="1"/>
      <c r="X31" s="9"/>
      <c r="Y31" s="3">
        <f>COUNTIFS(game5!$E$3:$E$200,Y17,game5!$B$3:$B$200,"отбор",game5!$C$3:$C$200,"+")</f>
        <v>0</v>
      </c>
      <c r="Z31" s="3" t="s">
        <v>71</v>
      </c>
      <c r="AA31" s="1"/>
      <c r="AB31" s="9"/>
    </row>
    <row r="32" spans="1:28" x14ac:dyDescent="0.3">
      <c r="A32" s="14"/>
      <c r="B32" s="14"/>
      <c r="C32" s="14"/>
      <c r="D32" s="8"/>
      <c r="E32" s="16"/>
      <c r="F32" s="16"/>
      <c r="G32" s="16"/>
      <c r="H32" s="9"/>
      <c r="I32" s="3">
        <f ca="1">SUMIF(game5!$O$2:$O$21,I17,game5!$P$2:$P$10)</f>
        <v>0</v>
      </c>
      <c r="J32" s="3" t="s">
        <v>72</v>
      </c>
      <c r="K32" s="1"/>
      <c r="L32" s="10"/>
      <c r="M32" s="3">
        <f ca="1">SUMIF(game5!$O$2:$O$21,M17,game5!$P$2:$P$10)</f>
        <v>0</v>
      </c>
      <c r="N32" s="3" t="s">
        <v>72</v>
      </c>
      <c r="O32" s="1"/>
      <c r="P32" s="10"/>
      <c r="Q32" s="3">
        <f ca="1">SUMIF(game5!$O$2:$O$21,Q17,game5!$P$2:$P$10)</f>
        <v>0</v>
      </c>
      <c r="R32" s="3" t="s">
        <v>72</v>
      </c>
      <c r="S32" s="1"/>
      <c r="T32" s="10"/>
      <c r="U32" s="3">
        <f ca="1">SUMIF(game5!$O$2:$O$21,U17,game5!$P$2:$P$10)</f>
        <v>0</v>
      </c>
      <c r="V32" s="3" t="s">
        <v>72</v>
      </c>
      <c r="W32" s="1"/>
      <c r="X32" s="9"/>
      <c r="Y32" s="3">
        <f ca="1">SUMIF(game5!$O$2:$O$21,Y17,game5!$P$2:$P$10)</f>
        <v>0</v>
      </c>
      <c r="Z32" s="3" t="s">
        <v>72</v>
      </c>
      <c r="AA32" s="1"/>
      <c r="AB32" s="9"/>
    </row>
    <row r="33" spans="1:28" ht="7.5" customHeight="1" x14ac:dyDescent="0.3">
      <c r="A33" s="17"/>
      <c r="B33" s="17"/>
      <c r="C33" s="18"/>
      <c r="D33" s="8"/>
      <c r="E33" s="17"/>
      <c r="F33" s="17"/>
      <c r="G33" s="1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3">
      <c r="A34" s="14"/>
      <c r="B34" s="14"/>
      <c r="C34" s="19"/>
      <c r="D34" s="11"/>
      <c r="E34" s="14"/>
      <c r="F34" s="14"/>
      <c r="G34" s="19"/>
      <c r="H34" s="9"/>
      <c r="I34" s="24" t="s">
        <v>91</v>
      </c>
      <c r="J34" s="24"/>
      <c r="K34" s="24" t="s">
        <v>46</v>
      </c>
      <c r="L34" s="10"/>
      <c r="M34" s="24" t="s">
        <v>91</v>
      </c>
      <c r="N34" s="24"/>
      <c r="O34" s="24" t="s">
        <v>46</v>
      </c>
      <c r="P34" s="10"/>
      <c r="Q34" s="24" t="s">
        <v>91</v>
      </c>
      <c r="R34" s="24"/>
      <c r="S34" s="24" t="s">
        <v>46</v>
      </c>
      <c r="T34" s="10"/>
      <c r="U34" s="24" t="s">
        <v>91</v>
      </c>
      <c r="V34" s="24"/>
      <c r="W34" s="24" t="s">
        <v>46</v>
      </c>
      <c r="X34" s="9"/>
      <c r="Y34" s="24" t="s">
        <v>91</v>
      </c>
      <c r="Z34" s="24"/>
      <c r="AA34" s="24" t="s">
        <v>46</v>
      </c>
      <c r="AB34" s="9"/>
    </row>
    <row r="35" spans="1:28" x14ac:dyDescent="0.3">
      <c r="A35" s="14"/>
      <c r="B35" s="14"/>
      <c r="C35" s="19"/>
      <c r="D35" s="11"/>
      <c r="E35" s="14"/>
      <c r="F35" s="14"/>
      <c r="G35" s="19"/>
      <c r="H35" s="9"/>
      <c r="I35" s="3">
        <f>COUNTIFS(game5!$E$3:$E$200,I34,game5!$B$3:$B$200,"п")</f>
        <v>0</v>
      </c>
      <c r="J35" s="3" t="s">
        <v>54</v>
      </c>
      <c r="K35" s="25">
        <f>IFERROR(I36/I35,0)</f>
        <v>0</v>
      </c>
      <c r="L35" s="10"/>
      <c r="M35" s="3">
        <f>COUNTIFS(game5!$E$3:$E$200,M34,game5!$B$3:$B$200,"п")</f>
        <v>0</v>
      </c>
      <c r="N35" s="3" t="s">
        <v>54</v>
      </c>
      <c r="O35" s="25">
        <f>IFERROR(M36/M35,0)</f>
        <v>0</v>
      </c>
      <c r="P35" s="10"/>
      <c r="Q35" s="3">
        <f>COUNTIFS(game5!$E$3:$E$200,Q34,game5!$B$3:$B$200,"п")</f>
        <v>0</v>
      </c>
      <c r="R35" s="3" t="s">
        <v>54</v>
      </c>
      <c r="S35" s="25">
        <f>IFERROR(Q36/Q35,0)</f>
        <v>0</v>
      </c>
      <c r="T35" s="10"/>
      <c r="U35" s="3">
        <f>COUNTIFS(game5!$E$3:$E$200,U34,game5!$B$3:$B$200,"п")</f>
        <v>0</v>
      </c>
      <c r="V35" s="3" t="s">
        <v>54</v>
      </c>
      <c r="W35" s="25">
        <f>IFERROR(U36/U35,0)</f>
        <v>0</v>
      </c>
      <c r="X35" s="9"/>
      <c r="Y35" s="3">
        <f>COUNTIFS(game5!$E$3:$E$200,Y34,game5!$B$3:$B$200,"п")</f>
        <v>0</v>
      </c>
      <c r="Z35" s="3" t="s">
        <v>54</v>
      </c>
      <c r="AA35" s="25">
        <f>IFERROR(Y36/Y35,0)</f>
        <v>0</v>
      </c>
      <c r="AB35" s="9"/>
    </row>
    <row r="36" spans="1:28" x14ac:dyDescent="0.3">
      <c r="A36" s="14"/>
      <c r="B36" s="14"/>
      <c r="C36" s="19"/>
      <c r="D36" s="11"/>
      <c r="E36" s="14"/>
      <c r="F36" s="14"/>
      <c r="G36" s="19"/>
      <c r="H36" s="9"/>
      <c r="I36" s="3">
        <f>COUNTIFS(game5!$E$3:$E$200,I34,game5!$B$3:$B$200,"п",game5!$C$3:$C$200,"+")</f>
        <v>0</v>
      </c>
      <c r="J36" s="3" t="s">
        <v>56</v>
      </c>
      <c r="K36" s="25"/>
      <c r="L36" s="10"/>
      <c r="M36" s="3">
        <f>COUNTIFS(game5!$E$3:$E$200,M34,game5!$B$3:$B$200,"п",game5!$C$3:$C$200,"+")</f>
        <v>0</v>
      </c>
      <c r="N36" s="3" t="s">
        <v>56</v>
      </c>
      <c r="O36" s="25"/>
      <c r="P36" s="10"/>
      <c r="Q36" s="3">
        <f>COUNTIFS(game5!$E$3:$E$200,Q34,game5!$B$3:$B$200,"п",game5!$C$3:$C$200,"+")</f>
        <v>0</v>
      </c>
      <c r="R36" s="3" t="s">
        <v>56</v>
      </c>
      <c r="S36" s="25"/>
      <c r="T36" s="10"/>
      <c r="U36" s="3">
        <f>COUNTIFS(game5!$E$3:$E$200,U34,game5!$B$3:$B$200,"п",game5!$C$3:$C$200,"+")</f>
        <v>0</v>
      </c>
      <c r="V36" s="3" t="s">
        <v>56</v>
      </c>
      <c r="W36" s="25"/>
      <c r="X36" s="9"/>
      <c r="Y36" s="3">
        <f>COUNTIFS(game5!$E$3:$E$200,Y34,game5!$B$3:$B$200,"п",game5!$C$3:$C$200,"+")</f>
        <v>0</v>
      </c>
      <c r="Z36" s="3" t="s">
        <v>56</v>
      </c>
      <c r="AA36" s="25"/>
      <c r="AB36" s="9"/>
    </row>
    <row r="37" spans="1:28" x14ac:dyDescent="0.3">
      <c r="A37" s="14"/>
      <c r="B37" s="14"/>
      <c r="C37" s="13"/>
      <c r="D37" s="11"/>
      <c r="E37" s="14"/>
      <c r="F37" s="14"/>
      <c r="G37" s="13"/>
      <c r="H37" s="9"/>
      <c r="I37" s="3">
        <f>COUNTIFS(game5!$E$3:$E$200,I34,game5!$B$3:$B$200,"б")</f>
        <v>0</v>
      </c>
      <c r="J37" s="3" t="s">
        <v>53</v>
      </c>
      <c r="K37" s="25">
        <f>IFERROR(I38/I37,0)</f>
        <v>0</v>
      </c>
      <c r="L37" s="10"/>
      <c r="M37" s="3">
        <f>COUNTIFS(game5!$E$3:$E$200,M34,game5!$B$3:$B$200,"б")</f>
        <v>0</v>
      </c>
      <c r="N37" s="3" t="s">
        <v>53</v>
      </c>
      <c r="O37" s="25">
        <f>IFERROR(M38/M37,0)</f>
        <v>0</v>
      </c>
      <c r="P37" s="10"/>
      <c r="Q37" s="3">
        <f>COUNTIFS(game5!$E$3:$E$200,Q34,game5!$B$3:$B$200,"б")</f>
        <v>0</v>
      </c>
      <c r="R37" s="3" t="s">
        <v>53</v>
      </c>
      <c r="S37" s="25">
        <f>IFERROR(Q38/Q37,0)</f>
        <v>0</v>
      </c>
      <c r="T37" s="10"/>
      <c r="U37" s="3">
        <f>COUNTIFS(game5!$E$3:$E$200,U34,game5!$B$3:$B$200,"б")</f>
        <v>0</v>
      </c>
      <c r="V37" s="3" t="s">
        <v>53</v>
      </c>
      <c r="W37" s="25">
        <f>IFERROR(U38/U37,0)</f>
        <v>0</v>
      </c>
      <c r="X37" s="9"/>
      <c r="Y37" s="3">
        <f>COUNTIFS(game5!$E$3:$E$200,Y34,game5!$B$3:$B$200,"б")</f>
        <v>0</v>
      </c>
      <c r="Z37" s="3" t="s">
        <v>53</v>
      </c>
      <c r="AA37" s="25">
        <f>IFERROR(Y38/Y37,0)</f>
        <v>0</v>
      </c>
      <c r="AB37" s="9"/>
    </row>
    <row r="38" spans="1:28" x14ac:dyDescent="0.3">
      <c r="A38" s="14"/>
      <c r="B38" s="14"/>
      <c r="C38" s="13"/>
      <c r="D38" s="11"/>
      <c r="E38" s="14"/>
      <c r="F38" s="14"/>
      <c r="G38" s="13"/>
      <c r="H38" s="9"/>
      <c r="I38" s="3">
        <f>COUNTIFS(game5!$E$3:$E$200,I34,game5!$B$3:$B$200,"б",game5!$C$3:$C$200,"+")</f>
        <v>0</v>
      </c>
      <c r="J38" s="3" t="s">
        <v>57</v>
      </c>
      <c r="K38" s="25"/>
      <c r="L38" s="10"/>
      <c r="M38" s="3">
        <f>COUNTIFS(game5!$E$3:$E$200,M34,game5!$B$3:$B$200,"б",game5!$C$3:$C$200,"+")</f>
        <v>0</v>
      </c>
      <c r="N38" s="3" t="s">
        <v>57</v>
      </c>
      <c r="O38" s="25"/>
      <c r="P38" s="10"/>
      <c r="Q38" s="3">
        <f>COUNTIFS(game5!$E$3:$E$200,Q34,game5!$B$3:$B$200,"б",game5!$C$3:$C$200,"+")</f>
        <v>0</v>
      </c>
      <c r="R38" s="3" t="s">
        <v>57</v>
      </c>
      <c r="S38" s="25"/>
      <c r="T38" s="10"/>
      <c r="U38" s="3">
        <f>COUNTIFS(game5!$E$3:$E$200,U34,game5!$B$3:$B$200,"б",game5!$C$3:$C$200,"+")</f>
        <v>0</v>
      </c>
      <c r="V38" s="3" t="s">
        <v>57</v>
      </c>
      <c r="W38" s="25"/>
      <c r="X38" s="9"/>
      <c r="Y38" s="3">
        <f>COUNTIFS(game5!$E$3:$E$200,Y34,game5!$B$3:$B$200,"б",game5!$C$3:$C$200,"+")</f>
        <v>0</v>
      </c>
      <c r="Z38" s="3" t="s">
        <v>57</v>
      </c>
      <c r="AA38" s="25"/>
      <c r="AB38" s="9"/>
    </row>
    <row r="39" spans="1:28" x14ac:dyDescent="0.3">
      <c r="A39" s="14"/>
      <c r="B39" s="14"/>
      <c r="C39" s="14"/>
      <c r="D39" s="11"/>
      <c r="E39" s="14"/>
      <c r="F39" s="14"/>
      <c r="G39" s="14"/>
      <c r="H39" s="9"/>
      <c r="I39" s="12">
        <f>COUNTIFS(game5!$E$3:$E$200,I34,game5!$B$3:$B$200,"б",game5!$C$3:$C$200,"+",game5!$D$3:$D$200,"+")</f>
        <v>0</v>
      </c>
      <c r="J39" s="3" t="s">
        <v>60</v>
      </c>
      <c r="K39" s="1">
        <f>IFERROR(I39/I38,0)</f>
        <v>0</v>
      </c>
      <c r="L39" s="10"/>
      <c r="M39" s="12">
        <f>COUNTIFS(game5!$E$3:$E$200,M34,game5!$B$3:$B$200,"б",game5!$C$3:$C$200,"+",game5!$D$3:$D$200,"+")</f>
        <v>0</v>
      </c>
      <c r="N39" s="3" t="s">
        <v>60</v>
      </c>
      <c r="O39" s="1">
        <f>IFERROR(M39/M38,0)</f>
        <v>0</v>
      </c>
      <c r="P39" s="10"/>
      <c r="Q39" s="12">
        <f>COUNTIFS(game5!$E$3:$E$200,Q34,game5!$B$3:$B$200,"б",game5!$C$3:$C$200,"+",game5!$D$3:$D$200,"+")</f>
        <v>0</v>
      </c>
      <c r="R39" s="3" t="s">
        <v>60</v>
      </c>
      <c r="S39" s="1">
        <f>IFERROR(Q39/Q38,0)</f>
        <v>0</v>
      </c>
      <c r="T39" s="10"/>
      <c r="U39" s="12">
        <f>COUNTIFS(game5!$E$3:$E$200,U34,game5!$B$3:$B$200,"б",game5!$C$3:$C$200,"+",game5!$D$3:$D$200,"+")</f>
        <v>0</v>
      </c>
      <c r="V39" s="3" t="s">
        <v>60</v>
      </c>
      <c r="W39" s="1">
        <f>IFERROR(U39/U38,0)</f>
        <v>0</v>
      </c>
      <c r="X39" s="9"/>
      <c r="Y39" s="12">
        <f>COUNTIFS(game5!$E$3:$E$200,Y34,game5!$B$3:$B$200,"б",game5!$C$3:$C$200,"+",game5!$D$3:$D$200,"+")</f>
        <v>0</v>
      </c>
      <c r="Z39" s="3" t="s">
        <v>60</v>
      </c>
      <c r="AA39" s="1">
        <f>IFERROR(Y39/Y38,0)</f>
        <v>0</v>
      </c>
      <c r="AB39" s="9"/>
    </row>
    <row r="40" spans="1:28" x14ac:dyDescent="0.3">
      <c r="A40" s="14"/>
      <c r="B40" s="14"/>
      <c r="C40" s="14"/>
      <c r="D40" s="11"/>
      <c r="E40" s="14"/>
      <c r="F40" s="14"/>
      <c r="G40" s="14"/>
      <c r="H40" s="9"/>
      <c r="I40" s="3">
        <f>COUNTIFS(game5!$E$3:$E$200,I34,game5!$B$3:$B$200,"фол",game5!$C$3:$C$200,"+")</f>
        <v>0</v>
      </c>
      <c r="J40" s="3" t="s">
        <v>35</v>
      </c>
      <c r="K40" s="1">
        <f>IFERROR(I40/$A$6,0)</f>
        <v>0</v>
      </c>
      <c r="L40" s="10"/>
      <c r="M40" s="3">
        <f>COUNTIFS(game5!$E$3:$E$200,M34,game5!$B$3:$B$200,"фол",game5!$C$3:$C$200,"+")</f>
        <v>0</v>
      </c>
      <c r="N40" s="3" t="s">
        <v>35</v>
      </c>
      <c r="O40" s="1">
        <f>IFERROR(M40/$A$6,0)</f>
        <v>0</v>
      </c>
      <c r="P40" s="10"/>
      <c r="Q40" s="3">
        <f>COUNTIFS(game5!$E$3:$E$200,Q34,game5!$B$3:$B$200,"фол",game5!$C$3:$C$200,"+")</f>
        <v>0</v>
      </c>
      <c r="R40" s="3" t="s">
        <v>35</v>
      </c>
      <c r="S40" s="1">
        <f>IFERROR(Q40/$A$6,0)</f>
        <v>0</v>
      </c>
      <c r="T40" s="10"/>
      <c r="U40" s="3">
        <f>COUNTIFS(game5!$E$3:$E$200,U34,game5!$B$3:$B$200,"фол",game5!$C$3:$C$200,"+")</f>
        <v>0</v>
      </c>
      <c r="V40" s="3" t="s">
        <v>35</v>
      </c>
      <c r="W40" s="1">
        <f>IFERROR(U40/$A$6,0)</f>
        <v>0</v>
      </c>
      <c r="X40" s="9"/>
      <c r="Y40" s="3">
        <f>COUNTIFS(game5!$E$3:$E$200,Y34,game5!$B$3:$B$200,"фол",game5!$C$3:$C$200,"+")</f>
        <v>0</v>
      </c>
      <c r="Z40" s="3" t="s">
        <v>35</v>
      </c>
      <c r="AA40" s="1">
        <f>IFERROR(Y40/$A$6,0)</f>
        <v>0</v>
      </c>
      <c r="AB40" s="9"/>
    </row>
    <row r="41" spans="1:28" x14ac:dyDescent="0.3">
      <c r="A41" s="14"/>
      <c r="B41" s="14"/>
      <c r="C41" s="14"/>
      <c r="D41" s="11"/>
      <c r="E41" s="14"/>
      <c r="F41" s="14"/>
      <c r="G41" s="14"/>
      <c r="H41" s="9"/>
      <c r="I41" s="12">
        <f>COUNTIF(game5!$F$3:$F$200,I34)</f>
        <v>0</v>
      </c>
      <c r="J41" s="3" t="s">
        <v>63</v>
      </c>
      <c r="K41" s="3"/>
      <c r="L41" s="10"/>
      <c r="M41" s="12">
        <f>COUNTIF(game5!$F$3:$F$200,M34)</f>
        <v>0</v>
      </c>
      <c r="N41" s="3" t="s">
        <v>63</v>
      </c>
      <c r="O41" s="3"/>
      <c r="P41" s="10"/>
      <c r="Q41" s="12">
        <f>COUNTIF(game5!$F$3:$F$200,Q34)</f>
        <v>0</v>
      </c>
      <c r="R41" s="3" t="s">
        <v>63</v>
      </c>
      <c r="S41" s="3"/>
      <c r="T41" s="10"/>
      <c r="U41" s="12">
        <f>COUNTIF(game5!$F$3:$F$200,U34)</f>
        <v>0</v>
      </c>
      <c r="V41" s="3" t="s">
        <v>63</v>
      </c>
      <c r="W41" s="3"/>
      <c r="X41" s="9"/>
      <c r="Y41" s="12">
        <f>COUNTIF(game5!$F$3:$F$200,Y34)</f>
        <v>0</v>
      </c>
      <c r="Z41" s="3" t="s">
        <v>63</v>
      </c>
      <c r="AA41" s="3"/>
      <c r="AB41" s="9"/>
    </row>
    <row r="42" spans="1:28" x14ac:dyDescent="0.3">
      <c r="A42" s="14"/>
      <c r="B42" s="14"/>
      <c r="C42" s="14"/>
      <c r="D42" s="11"/>
      <c r="E42" s="14"/>
      <c r="F42" s="14"/>
      <c r="G42" s="14"/>
      <c r="H42" s="9"/>
      <c r="I42" s="3">
        <f>COUNTIFS(game5!$E$3:$E$200,I34,game5!$B$3:$B$200,"блок",game5!$C$3:$C$200,"+")</f>
        <v>0</v>
      </c>
      <c r="J42" s="3" t="s">
        <v>64</v>
      </c>
      <c r="K42" s="3"/>
      <c r="L42" s="10"/>
      <c r="M42" s="3">
        <f>COUNTIFS(game5!$E$3:$E$200,M34,game5!$B$3:$B$200,"блок",game5!$C$3:$C$200,"+")</f>
        <v>0</v>
      </c>
      <c r="N42" s="3" t="s">
        <v>64</v>
      </c>
      <c r="O42" s="3"/>
      <c r="P42" s="10"/>
      <c r="Q42" s="3">
        <f>COUNTIFS(game5!$E$3:$E$200,Q34,game5!$B$3:$B$200,"блок",game5!$C$3:$C$200,"+")</f>
        <v>0</v>
      </c>
      <c r="R42" s="3" t="s">
        <v>64</v>
      </c>
      <c r="S42" s="3"/>
      <c r="T42" s="10"/>
      <c r="U42" s="3">
        <f>COUNTIFS(game5!$E$3:$E$200,U34,game5!$B$3:$B$200,"блок",game5!$C$3:$C$200,"+")</f>
        <v>0</v>
      </c>
      <c r="V42" s="3" t="s">
        <v>64</v>
      </c>
      <c r="W42" s="3"/>
      <c r="X42" s="9"/>
      <c r="Y42" s="3">
        <f>COUNTIFS(game5!$E$3:$E$200,Y34,game5!$B$3:$B$200,"блок",game5!$C$3:$C$200,"+")</f>
        <v>0</v>
      </c>
      <c r="Z42" s="3" t="s">
        <v>64</v>
      </c>
      <c r="AA42" s="3"/>
      <c r="AB42" s="9"/>
    </row>
    <row r="43" spans="1:28" x14ac:dyDescent="0.3">
      <c r="A43" s="14"/>
      <c r="B43" s="14"/>
      <c r="C43" s="14"/>
      <c r="D43" s="11"/>
      <c r="E43" s="14"/>
      <c r="F43" s="14"/>
      <c r="G43" s="14"/>
      <c r="H43" s="9"/>
      <c r="I43" s="3">
        <f>COUNTIFS(game5!$E$3:$E$200,I34,game5!$B$3:$B$200,"бул",game5!$C$3:$C$200,"+")</f>
        <v>0</v>
      </c>
      <c r="J43" s="3" t="s">
        <v>58</v>
      </c>
      <c r="K43" s="25">
        <f>IFERROR(I44/I43,0)</f>
        <v>0</v>
      </c>
      <c r="L43" s="10"/>
      <c r="M43" s="3">
        <f>COUNTIFS(game5!$E$3:$E$200,M34,game5!$B$3:$B$200,"бул",game5!$C$3:$C$200,"+")</f>
        <v>0</v>
      </c>
      <c r="N43" s="3" t="s">
        <v>58</v>
      </c>
      <c r="O43" s="25">
        <f>IFERROR(M44/M43,0)</f>
        <v>0</v>
      </c>
      <c r="P43" s="10"/>
      <c r="Q43" s="3">
        <f>COUNTIFS(game5!$E$3:$E$200,Q34,game5!$B$3:$B$200,"бул",game5!$C$3:$C$200,"+")</f>
        <v>0</v>
      </c>
      <c r="R43" s="3" t="s">
        <v>58</v>
      </c>
      <c r="S43" s="25">
        <f>IFERROR(Q44/Q43,0)</f>
        <v>0</v>
      </c>
      <c r="T43" s="10"/>
      <c r="U43" s="3">
        <f>COUNTIFS(game5!$E$3:$E$200,U34,game5!$B$3:$B$200,"бул",game5!$C$3:$C$200,"+")</f>
        <v>0</v>
      </c>
      <c r="V43" s="3" t="s">
        <v>58</v>
      </c>
      <c r="W43" s="25">
        <f>IFERROR(U44/U43,0)</f>
        <v>0</v>
      </c>
      <c r="X43" s="9"/>
      <c r="Y43" s="3">
        <f>COUNTIFS(game5!$E$3:$E$200,Y34,game5!$B$3:$B$200,"бул",game5!$C$3:$C$200,"+")</f>
        <v>0</v>
      </c>
      <c r="Z43" s="3" t="s">
        <v>58</v>
      </c>
      <c r="AA43" s="25">
        <f>IFERROR(Y44/Y43,0)</f>
        <v>0</v>
      </c>
      <c r="AB43" s="9"/>
    </row>
    <row r="44" spans="1:28" x14ac:dyDescent="0.3">
      <c r="A44" s="13"/>
      <c r="B44" s="13"/>
      <c r="C44" s="13"/>
      <c r="D44" s="11"/>
      <c r="E44" s="11"/>
      <c r="F44" s="11"/>
      <c r="G44" s="11"/>
      <c r="H44" s="9"/>
      <c r="I44" s="12">
        <f>COUNTIFS(game5!$E$3:$E$200,I34,game5!$B$3:$B$200,"бул",game5!$C$3:$C$200,"+",game5!$D$3:$D$200,"+")</f>
        <v>0</v>
      </c>
      <c r="J44" s="3" t="s">
        <v>60</v>
      </c>
      <c r="K44" s="25"/>
      <c r="L44" s="10"/>
      <c r="M44" s="12">
        <f>COUNTIFS(game5!$E$3:$E$200,M34,game5!$B$3:$B$200,"бул",game5!$C$3:$C$200,"+",game5!$D$3:$D$200,"+")</f>
        <v>0</v>
      </c>
      <c r="N44" s="3" t="s">
        <v>60</v>
      </c>
      <c r="O44" s="25"/>
      <c r="P44" s="10"/>
      <c r="Q44" s="12">
        <f>COUNTIFS(game5!$E$3:$E$200,Q34,game5!$B$3:$B$200,"бул",game5!$C$3:$C$200,"+",game5!$D$3:$D$200,"+")</f>
        <v>0</v>
      </c>
      <c r="R44" s="3" t="s">
        <v>60</v>
      </c>
      <c r="S44" s="25"/>
      <c r="T44" s="10"/>
      <c r="U44" s="12">
        <f>COUNTIFS(game5!$E$3:$E$200,U34,game5!$B$3:$B$200,"бул",game5!$C$3:$C$200,"+",game5!$D$3:$D$200,"+")</f>
        <v>0</v>
      </c>
      <c r="V44" s="3" t="s">
        <v>60</v>
      </c>
      <c r="W44" s="25"/>
      <c r="X44" s="9"/>
      <c r="Y44" s="12">
        <f>COUNTIFS(game5!$E$3:$E$200,Y34,game5!$B$3:$B$200,"бул",game5!$C$3:$C$200,"+",game5!$D$3:$D$200,"+")</f>
        <v>0</v>
      </c>
      <c r="Z44" s="3" t="s">
        <v>60</v>
      </c>
      <c r="AA44" s="25"/>
      <c r="AB44" s="9"/>
    </row>
    <row r="45" spans="1:28" x14ac:dyDescent="0.3">
      <c r="A45" s="16"/>
      <c r="B45" s="16"/>
      <c r="C45" s="16"/>
      <c r="D45" s="11"/>
      <c r="E45" s="16"/>
      <c r="F45" s="16"/>
      <c r="G45" s="16"/>
      <c r="H45" s="9"/>
      <c r="I45" s="3">
        <f>COUNTIFS(game5!$E$3:$E$200,I34,game5!$B$3:$B$200,"вб")</f>
        <v>0</v>
      </c>
      <c r="J45" s="3" t="s">
        <v>66</v>
      </c>
      <c r="K45" s="25">
        <f>IFERROR(I46/I45,0)</f>
        <v>0</v>
      </c>
      <c r="L45" s="10"/>
      <c r="M45" s="3">
        <f>COUNTIFS(game5!$E$3:$E$200,M34,game5!$B$3:$B$200,"вб")</f>
        <v>0</v>
      </c>
      <c r="N45" s="3" t="s">
        <v>66</v>
      </c>
      <c r="O45" s="25">
        <f>IFERROR(M46/M45,0)</f>
        <v>0</v>
      </c>
      <c r="P45" s="10"/>
      <c r="Q45" s="3">
        <f>COUNTIFS(game5!$E$3:$E$200,Q34,game5!$B$3:$B$200,"вб")</f>
        <v>0</v>
      </c>
      <c r="R45" s="3" t="s">
        <v>66</v>
      </c>
      <c r="S45" s="25">
        <f>IFERROR(Q46/Q45,0)</f>
        <v>0</v>
      </c>
      <c r="T45" s="10"/>
      <c r="U45" s="3">
        <f>COUNTIFS(game5!$E$3:$E$200,U34,game5!$B$3:$B$200,"вб")</f>
        <v>0</v>
      </c>
      <c r="V45" s="3" t="s">
        <v>66</v>
      </c>
      <c r="W45" s="25">
        <f>IFERROR(U46/U45,0)</f>
        <v>0</v>
      </c>
      <c r="X45" s="9"/>
      <c r="Y45" s="3">
        <f>COUNTIFS(game5!$E$3:$E$200,Y34,game5!$B$3:$B$200,"вб")</f>
        <v>0</v>
      </c>
      <c r="Z45" s="3" t="s">
        <v>66</v>
      </c>
      <c r="AA45" s="25">
        <f>IFERROR(Y46/Y45,0)</f>
        <v>0</v>
      </c>
      <c r="AB45" s="9"/>
    </row>
    <row r="46" spans="1:28" x14ac:dyDescent="0.3">
      <c r="A46" s="14"/>
      <c r="B46" s="14"/>
      <c r="C46" s="19"/>
      <c r="D46" s="11"/>
      <c r="E46" s="14"/>
      <c r="F46" s="14"/>
      <c r="G46" s="19"/>
      <c r="H46" s="9"/>
      <c r="I46" s="3">
        <f>COUNTIFS(game5!$E$3:$E$200,I34,game5!$B$3:$B$200,"вб",game5!$C$3:$C$200,"+")</f>
        <v>0</v>
      </c>
      <c r="J46" s="3" t="s">
        <v>68</v>
      </c>
      <c r="K46" s="25"/>
      <c r="L46" s="10"/>
      <c r="M46" s="3">
        <f>COUNTIFS(game5!$E$3:$E$200,M34,game5!$B$3:$B$200,"вб",game5!$C$3:$C$200,"+")</f>
        <v>0</v>
      </c>
      <c r="N46" s="3" t="s">
        <v>68</v>
      </c>
      <c r="O46" s="25"/>
      <c r="P46" s="10"/>
      <c r="Q46" s="3">
        <f>COUNTIFS(game5!$E$3:$E$200,Q34,game5!$B$3:$B$200,"вб",game5!$C$3:$C$200,"+")</f>
        <v>0</v>
      </c>
      <c r="R46" s="3" t="s">
        <v>68</v>
      </c>
      <c r="S46" s="25"/>
      <c r="T46" s="10"/>
      <c r="U46" s="3">
        <f>COUNTIFS(game5!$E$3:$E$200,U34,game5!$B$3:$B$200,"вб",game5!$C$3:$C$200,"+")</f>
        <v>0</v>
      </c>
      <c r="V46" s="3" t="s">
        <v>68</v>
      </c>
      <c r="W46" s="25"/>
      <c r="X46" s="9"/>
      <c r="Y46" s="3">
        <f>COUNTIFS(game5!$E$3:$E$200,Y34,game5!$B$3:$B$200,"вб",game5!$C$3:$C$200,"+")</f>
        <v>0</v>
      </c>
      <c r="Z46" s="3" t="s">
        <v>68</v>
      </c>
      <c r="AA46" s="25"/>
      <c r="AB46" s="9"/>
    </row>
    <row r="47" spans="1:28" x14ac:dyDescent="0.3">
      <c r="A47" s="14"/>
      <c r="B47" s="14"/>
      <c r="C47" s="19"/>
      <c r="D47" s="11"/>
      <c r="E47" s="14"/>
      <c r="F47" s="14"/>
      <c r="G47" s="19"/>
      <c r="H47" s="9"/>
      <c r="I47" s="3">
        <f>COUNTIFS(game5!$E$3:$E$200,I34,game5!$B$3:$B$200,"ош",game5!$C$3:$C$200,"+")</f>
        <v>0</v>
      </c>
      <c r="J47" s="3" t="s">
        <v>69</v>
      </c>
      <c r="K47" s="1"/>
      <c r="L47" s="10"/>
      <c r="M47" s="3">
        <f>COUNTIFS(game5!$E$3:$E$200,M34,game5!$B$3:$B$200,"ош",game5!$C$3:$C$200,"+")</f>
        <v>0</v>
      </c>
      <c r="N47" s="3" t="s">
        <v>69</v>
      </c>
      <c r="O47" s="1"/>
      <c r="P47" s="10"/>
      <c r="Q47" s="3">
        <f>COUNTIFS(game5!$E$3:$E$200,Q34,game5!$B$3:$B$200,"ош",game5!$C$3:$C$200,"+")</f>
        <v>0</v>
      </c>
      <c r="R47" s="3" t="s">
        <v>69</v>
      </c>
      <c r="S47" s="1"/>
      <c r="T47" s="10"/>
      <c r="U47" s="3">
        <f>COUNTIFS(game5!$E$3:$E$200,U34,game5!$B$3:$B$200,"ош",game5!$C$3:$C$200,"+")</f>
        <v>0</v>
      </c>
      <c r="V47" s="3" t="s">
        <v>69</v>
      </c>
      <c r="W47" s="1"/>
      <c r="X47" s="9"/>
      <c r="Y47" s="3">
        <f>COUNTIFS(game5!$E$3:$E$200,Y34,game5!$B$3:$B$200,"ош",game5!$C$3:$C$200,"+")</f>
        <v>0</v>
      </c>
      <c r="Z47" s="3" t="s">
        <v>69</v>
      </c>
      <c r="AA47" s="1"/>
      <c r="AB47" s="9"/>
    </row>
    <row r="48" spans="1:28" x14ac:dyDescent="0.3">
      <c r="A48" s="14"/>
      <c r="B48" s="14"/>
      <c r="C48" s="19"/>
      <c r="D48" s="11"/>
      <c r="E48" s="14"/>
      <c r="F48" s="14"/>
      <c r="G48" s="19"/>
      <c r="H48" s="9"/>
      <c r="I48" s="3">
        <f>COUNTIFS(game5!$E$3:$E$200,I34,game5!$B$3:$B$200,"отбор",game5!$C$3:$C$200,"+")</f>
        <v>0</v>
      </c>
      <c r="J48" s="3" t="s">
        <v>71</v>
      </c>
      <c r="K48" s="1"/>
      <c r="L48" s="10"/>
      <c r="M48" s="3">
        <f>COUNTIFS(game5!$E$3:$E$200,M34,game5!$B$3:$B$200,"отбор",game5!$C$3:$C$200,"+")</f>
        <v>0</v>
      </c>
      <c r="N48" s="3" t="s">
        <v>71</v>
      </c>
      <c r="O48" s="1"/>
      <c r="P48" s="10"/>
      <c r="Q48" s="3">
        <f>COUNTIFS(game5!$E$3:$E$200,Q34,game5!$B$3:$B$200,"отбор",game5!$C$3:$C$200,"+")</f>
        <v>0</v>
      </c>
      <c r="R48" s="3" t="s">
        <v>71</v>
      </c>
      <c r="S48" s="1"/>
      <c r="T48" s="10"/>
      <c r="U48" s="3">
        <f>COUNTIFS(game5!$E$3:$E$200,U34,game5!$B$3:$B$200,"отбор",game5!$C$3:$C$200,"+")</f>
        <v>0</v>
      </c>
      <c r="V48" s="3" t="s">
        <v>71</v>
      </c>
      <c r="W48" s="1"/>
      <c r="X48" s="9"/>
      <c r="Y48" s="3">
        <f>COUNTIFS(game5!$E$3:$E$200,Y34,game5!$B$3:$B$200,"отбор",game5!$C$3:$C$200,"+")</f>
        <v>0</v>
      </c>
      <c r="Z48" s="3" t="s">
        <v>71</v>
      </c>
      <c r="AA48" s="1"/>
      <c r="AB48" s="9"/>
    </row>
    <row r="49" spans="1:28" x14ac:dyDescent="0.3">
      <c r="A49" s="14"/>
      <c r="B49" s="14"/>
      <c r="C49" s="19"/>
      <c r="D49" s="11"/>
      <c r="E49" s="14"/>
      <c r="F49" s="14"/>
      <c r="G49" s="19"/>
      <c r="H49" s="9"/>
      <c r="I49" s="3">
        <f ca="1">SUMIF(game5!$O$2:$O$21,I34,game5!$P$2:$P$10)</f>
        <v>0</v>
      </c>
      <c r="J49" s="3" t="s">
        <v>72</v>
      </c>
      <c r="K49" s="1"/>
      <c r="L49" s="10"/>
      <c r="M49" s="3">
        <f ca="1">SUMIF(game5!$O$2:$O$21,M34,game5!$P$2:$P$10)</f>
        <v>0</v>
      </c>
      <c r="N49" s="3" t="s">
        <v>72</v>
      </c>
      <c r="O49" s="1"/>
      <c r="P49" s="10"/>
      <c r="Q49" s="3">
        <f ca="1">SUMIF(game5!$O$2:$O$21,Q34,game5!$P$2:$P$10)</f>
        <v>0</v>
      </c>
      <c r="R49" s="3" t="s">
        <v>72</v>
      </c>
      <c r="S49" s="1"/>
      <c r="T49" s="10"/>
      <c r="U49" s="3">
        <f ca="1">SUMIF(game5!$O$2:$O$21,U34,game5!$P$2:$P$10)</f>
        <v>0</v>
      </c>
      <c r="V49" s="3" t="s">
        <v>72</v>
      </c>
      <c r="W49" s="1"/>
      <c r="X49" s="9"/>
      <c r="Y49" s="3">
        <f ca="1">SUMIF(game5!$O$2:$O$21,Y34,game5!$P$2:$P$10)</f>
        <v>0</v>
      </c>
      <c r="Z49" s="3" t="s">
        <v>72</v>
      </c>
      <c r="AA49" s="1"/>
      <c r="AB49" s="9"/>
    </row>
    <row r="50" spans="1:28" ht="7.5" customHeight="1" x14ac:dyDescent="0.3">
      <c r="A50" s="14"/>
      <c r="B50" s="14"/>
      <c r="C50" s="19"/>
      <c r="D50" s="11"/>
      <c r="E50" s="14"/>
      <c r="F50" s="14"/>
      <c r="G50" s="1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3">
      <c r="A51" s="14"/>
      <c r="B51" s="14"/>
      <c r="C51" s="13"/>
      <c r="D51" s="11"/>
      <c r="E51" s="14"/>
      <c r="F51" s="14"/>
      <c r="G51" s="13"/>
    </row>
    <row r="52" spans="1:28" x14ac:dyDescent="0.3">
      <c r="A52" s="14"/>
      <c r="B52" s="14"/>
      <c r="C52" s="13"/>
      <c r="D52" s="11"/>
      <c r="E52" s="14"/>
      <c r="F52" s="14"/>
      <c r="G52" s="13"/>
    </row>
    <row r="53" spans="1:28" x14ac:dyDescent="0.3">
      <c r="A53" s="14"/>
      <c r="B53" s="14"/>
      <c r="C53" s="14"/>
      <c r="D53" s="11"/>
      <c r="E53" s="14"/>
      <c r="F53" s="14"/>
      <c r="G53" s="14"/>
    </row>
    <row r="54" spans="1:28" x14ac:dyDescent="0.3">
      <c r="A54" s="14"/>
      <c r="B54" s="14"/>
      <c r="C54" s="14"/>
      <c r="D54" s="11"/>
      <c r="E54" s="14"/>
      <c r="F54" s="14"/>
      <c r="G54" s="14"/>
    </row>
    <row r="55" spans="1:28" x14ac:dyDescent="0.3">
      <c r="A55" s="14"/>
      <c r="B55" s="14"/>
      <c r="C55" s="14"/>
      <c r="D55" s="11"/>
      <c r="E55" s="14"/>
      <c r="F55" s="14"/>
      <c r="G55" s="14"/>
    </row>
    <row r="56" spans="1:28" x14ac:dyDescent="0.3">
      <c r="A56" s="14"/>
      <c r="B56" s="14"/>
      <c r="C56" s="14"/>
      <c r="D56" s="11"/>
      <c r="E56" s="14"/>
      <c r="F56" s="14"/>
      <c r="G56" s="14"/>
    </row>
    <row r="57" spans="1:28" x14ac:dyDescent="0.3">
      <c r="A57" s="14"/>
      <c r="B57" s="14"/>
      <c r="C57" s="14"/>
      <c r="D57" s="11"/>
      <c r="E57" s="14"/>
      <c r="F57" s="14"/>
      <c r="G57" s="14"/>
    </row>
    <row r="58" spans="1:28" x14ac:dyDescent="0.3">
      <c r="A58" s="11"/>
      <c r="B58" s="11"/>
      <c r="C58" s="11"/>
      <c r="D58" s="11"/>
      <c r="E58" s="11"/>
      <c r="F58" s="11"/>
      <c r="G58" s="11"/>
    </row>
    <row r="59" spans="1:28" x14ac:dyDescent="0.3">
      <c r="A59" s="16"/>
      <c r="B59" s="16"/>
      <c r="C59" s="16"/>
      <c r="D59" s="11"/>
      <c r="E59" s="16"/>
      <c r="F59" s="16"/>
      <c r="G59" s="16"/>
    </row>
    <row r="60" spans="1:28" x14ac:dyDescent="0.3">
      <c r="A60" s="14"/>
      <c r="B60" s="14"/>
      <c r="C60" s="19"/>
      <c r="D60" s="11"/>
      <c r="E60" s="14"/>
      <c r="F60" s="14"/>
      <c r="G60" s="19"/>
    </row>
    <row r="61" spans="1:28" x14ac:dyDescent="0.3">
      <c r="A61" s="14"/>
      <c r="B61" s="14"/>
      <c r="C61" s="19"/>
      <c r="D61" s="11"/>
      <c r="E61" s="14"/>
      <c r="F61" s="14"/>
      <c r="G61" s="19"/>
    </row>
    <row r="62" spans="1:28" x14ac:dyDescent="0.3">
      <c r="A62" s="14"/>
      <c r="B62" s="14"/>
      <c r="C62" s="19"/>
      <c r="D62" s="11"/>
      <c r="E62" s="14"/>
      <c r="F62" s="14"/>
      <c r="G62" s="19"/>
    </row>
    <row r="63" spans="1:28" x14ac:dyDescent="0.3">
      <c r="A63" s="14"/>
      <c r="B63" s="14"/>
      <c r="C63" s="19"/>
      <c r="D63" s="11"/>
      <c r="E63" s="14"/>
      <c r="F63" s="14"/>
      <c r="G63" s="19"/>
    </row>
    <row r="64" spans="1:28" x14ac:dyDescent="0.3">
      <c r="A64" s="14"/>
      <c r="B64" s="14"/>
      <c r="C64" s="13"/>
      <c r="D64" s="11"/>
      <c r="E64" s="14"/>
      <c r="F64" s="14"/>
      <c r="G64" s="13"/>
    </row>
    <row r="65" spans="1:7" x14ac:dyDescent="0.3">
      <c r="A65" s="14"/>
      <c r="B65" s="14"/>
      <c r="C65" s="13"/>
      <c r="D65" s="11"/>
      <c r="E65" s="14"/>
      <c r="F65" s="14"/>
      <c r="G65" s="13"/>
    </row>
    <row r="66" spans="1:7" x14ac:dyDescent="0.3">
      <c r="A66" s="14"/>
      <c r="B66" s="14"/>
      <c r="C66" s="14"/>
      <c r="D66" s="11"/>
      <c r="E66" s="14"/>
      <c r="F66" s="14"/>
      <c r="G66" s="14"/>
    </row>
    <row r="67" spans="1:7" x14ac:dyDescent="0.3">
      <c r="A67" s="14"/>
      <c r="B67" s="14"/>
      <c r="C67" s="14"/>
      <c r="D67" s="11"/>
      <c r="E67" s="14"/>
      <c r="F67" s="14"/>
      <c r="G67" s="14"/>
    </row>
    <row r="68" spans="1:7" x14ac:dyDescent="0.3">
      <c r="A68" s="14"/>
      <c r="B68" s="14"/>
      <c r="C68" s="14"/>
      <c r="D68" s="11"/>
      <c r="E68" s="14"/>
      <c r="F68" s="14"/>
      <c r="G68" s="14"/>
    </row>
    <row r="69" spans="1:7" x14ac:dyDescent="0.3">
      <c r="A69" s="14"/>
      <c r="B69" s="14"/>
      <c r="C69" s="14"/>
      <c r="D69" s="11"/>
      <c r="E69" s="14"/>
      <c r="F69" s="14"/>
      <c r="G69" s="14"/>
    </row>
    <row r="70" spans="1:7" x14ac:dyDescent="0.3">
      <c r="A70" s="14"/>
      <c r="B70" s="14"/>
      <c r="C70" s="14"/>
      <c r="D70" s="11"/>
      <c r="E70" s="14"/>
      <c r="F70" s="14"/>
      <c r="G70" s="14"/>
    </row>
    <row r="71" spans="1:7" x14ac:dyDescent="0.3">
      <c r="A71" s="11"/>
      <c r="B71" s="11"/>
      <c r="C71" s="11"/>
      <c r="D71" s="11"/>
      <c r="E71" s="11"/>
      <c r="F71" s="11"/>
      <c r="G71" s="11"/>
    </row>
    <row r="72" spans="1:7" x14ac:dyDescent="0.3">
      <c r="A72" s="16"/>
      <c r="B72" s="16"/>
      <c r="C72" s="16"/>
      <c r="D72" s="11"/>
      <c r="E72" s="16"/>
      <c r="F72" s="16"/>
      <c r="G72" s="16"/>
    </row>
    <row r="73" spans="1:7" x14ac:dyDescent="0.3">
      <c r="A73" s="14"/>
      <c r="B73" s="14"/>
      <c r="C73" s="19"/>
      <c r="D73" s="11"/>
      <c r="E73" s="14"/>
      <c r="F73" s="14"/>
      <c r="G73" s="19"/>
    </row>
    <row r="74" spans="1:7" x14ac:dyDescent="0.3">
      <c r="A74" s="14"/>
      <c r="B74" s="14"/>
      <c r="C74" s="19"/>
      <c r="D74" s="11"/>
      <c r="E74" s="14"/>
      <c r="F74" s="14"/>
      <c r="G74" s="19"/>
    </row>
    <row r="75" spans="1:7" x14ac:dyDescent="0.3">
      <c r="A75" s="14"/>
      <c r="B75" s="14"/>
      <c r="C75" s="19"/>
      <c r="D75" s="11"/>
      <c r="E75" s="14"/>
      <c r="F75" s="14"/>
      <c r="G75" s="19"/>
    </row>
    <row r="76" spans="1:7" x14ac:dyDescent="0.3">
      <c r="A76" s="14"/>
      <c r="B76" s="14"/>
      <c r="C76" s="19"/>
      <c r="D76" s="11"/>
      <c r="E76" s="14"/>
      <c r="F76" s="14"/>
      <c r="G76" s="19"/>
    </row>
    <row r="77" spans="1:7" x14ac:dyDescent="0.3">
      <c r="A77" s="14"/>
      <c r="B77" s="14"/>
      <c r="C77" s="13"/>
      <c r="D77" s="11"/>
      <c r="E77" s="14"/>
      <c r="F77" s="14"/>
      <c r="G77" s="13"/>
    </row>
    <row r="78" spans="1:7" x14ac:dyDescent="0.3">
      <c r="A78" s="14"/>
      <c r="B78" s="14"/>
      <c r="C78" s="13"/>
      <c r="D78" s="11"/>
      <c r="E78" s="14"/>
      <c r="F78" s="14"/>
      <c r="G78" s="13"/>
    </row>
    <row r="79" spans="1:7" x14ac:dyDescent="0.3">
      <c r="A79" s="14"/>
      <c r="B79" s="14"/>
      <c r="C79" s="14"/>
      <c r="D79" s="11"/>
      <c r="E79" s="14"/>
      <c r="F79" s="14"/>
      <c r="G79" s="14"/>
    </row>
    <row r="80" spans="1:7" x14ac:dyDescent="0.3">
      <c r="A80" s="14"/>
      <c r="B80" s="14"/>
      <c r="C80" s="14"/>
      <c r="D80" s="11"/>
      <c r="E80" s="14"/>
      <c r="F80" s="14"/>
      <c r="G80" s="14"/>
    </row>
    <row r="81" spans="1:7" x14ac:dyDescent="0.3">
      <c r="A81" s="14"/>
      <c r="B81" s="14"/>
      <c r="C81" s="14"/>
      <c r="D81" s="11"/>
      <c r="E81" s="14"/>
      <c r="F81" s="14"/>
      <c r="G81" s="14"/>
    </row>
    <row r="82" spans="1:7" x14ac:dyDescent="0.3">
      <c r="A82" s="14"/>
      <c r="B82" s="14"/>
      <c r="C82" s="14"/>
      <c r="D82" s="11"/>
      <c r="E82" s="14"/>
      <c r="F82" s="14"/>
      <c r="G82" s="14"/>
    </row>
    <row r="83" spans="1:7" x14ac:dyDescent="0.3">
      <c r="A83" s="14"/>
      <c r="B83" s="14"/>
      <c r="C83" s="14"/>
      <c r="D83" s="11"/>
      <c r="E83" s="14"/>
      <c r="F83" s="14"/>
      <c r="G83" s="14"/>
    </row>
  </sheetData>
  <mergeCells count="89">
    <mergeCell ref="K45:K46"/>
    <mergeCell ref="O45:O46"/>
    <mergeCell ref="S45:S46"/>
    <mergeCell ref="W45:W46"/>
    <mergeCell ref="AA45:AA46"/>
    <mergeCell ref="K43:K44"/>
    <mergeCell ref="O43:O44"/>
    <mergeCell ref="S43:S44"/>
    <mergeCell ref="W43:W44"/>
    <mergeCell ref="AA43:AA44"/>
    <mergeCell ref="K37:K38"/>
    <mergeCell ref="O37:O38"/>
    <mergeCell ref="S37:S38"/>
    <mergeCell ref="W37:W38"/>
    <mergeCell ref="AA37:AA38"/>
    <mergeCell ref="K35:K36"/>
    <mergeCell ref="O35:O36"/>
    <mergeCell ref="S35:S36"/>
    <mergeCell ref="W35:W36"/>
    <mergeCell ref="AA35:AA36"/>
    <mergeCell ref="I34:K34"/>
    <mergeCell ref="M34:O34"/>
    <mergeCell ref="Q34:S34"/>
    <mergeCell ref="U34:W34"/>
    <mergeCell ref="Y34:AA34"/>
    <mergeCell ref="AA20:AA21"/>
    <mergeCell ref="G21:G22"/>
    <mergeCell ref="G23:G24"/>
    <mergeCell ref="E26:G26"/>
    <mergeCell ref="K26:K27"/>
    <mergeCell ref="O26:O27"/>
    <mergeCell ref="S26:S27"/>
    <mergeCell ref="W26:W27"/>
    <mergeCell ref="AA26:AA27"/>
    <mergeCell ref="G27:G28"/>
    <mergeCell ref="K28:K29"/>
    <mergeCell ref="O28:O29"/>
    <mergeCell ref="S28:S29"/>
    <mergeCell ref="W28:W29"/>
    <mergeCell ref="AA28:AA29"/>
    <mergeCell ref="G29:G30"/>
    <mergeCell ref="E20:G20"/>
    <mergeCell ref="K20:K21"/>
    <mergeCell ref="O20:O21"/>
    <mergeCell ref="S20:S21"/>
    <mergeCell ref="W20:W21"/>
    <mergeCell ref="K18:K19"/>
    <mergeCell ref="O18:O19"/>
    <mergeCell ref="S18:S19"/>
    <mergeCell ref="W18:W19"/>
    <mergeCell ref="AA18:AA19"/>
    <mergeCell ref="AA12:AA13"/>
    <mergeCell ref="I17:K17"/>
    <mergeCell ref="M17:O17"/>
    <mergeCell ref="Q17:S17"/>
    <mergeCell ref="U17:W17"/>
    <mergeCell ref="Y17:AA17"/>
    <mergeCell ref="C12:C13"/>
    <mergeCell ref="K12:K13"/>
    <mergeCell ref="O12:O13"/>
    <mergeCell ref="S12:S13"/>
    <mergeCell ref="W12:W13"/>
    <mergeCell ref="AA4:AA5"/>
    <mergeCell ref="E7:G7"/>
    <mergeCell ref="G8:G9"/>
    <mergeCell ref="G10:G11"/>
    <mergeCell ref="K10:K11"/>
    <mergeCell ref="O10:O11"/>
    <mergeCell ref="S10:S11"/>
    <mergeCell ref="W10:W11"/>
    <mergeCell ref="AA10:AA11"/>
    <mergeCell ref="G4:G5"/>
    <mergeCell ref="K4:K5"/>
    <mergeCell ref="O4:O5"/>
    <mergeCell ref="S4:S5"/>
    <mergeCell ref="W4:W5"/>
    <mergeCell ref="U1:W1"/>
    <mergeCell ref="Y1:AA1"/>
    <mergeCell ref="G2:G3"/>
    <mergeCell ref="K2:K3"/>
    <mergeCell ref="O2:O3"/>
    <mergeCell ref="S2:S3"/>
    <mergeCell ref="W2:W3"/>
    <mergeCell ref="AA2:AA3"/>
    <mergeCell ref="A1:C1"/>
    <mergeCell ref="E1:G1"/>
    <mergeCell ref="I1:K1"/>
    <mergeCell ref="M1:O1"/>
    <mergeCell ref="Q1:S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83"/>
  <sheetViews>
    <sheetView topLeftCell="A13" zoomScale="120" zoomScaleNormal="120" workbookViewId="0">
      <selection activeCell="G14" sqref="G14"/>
    </sheetView>
  </sheetViews>
  <sheetFormatPr defaultColWidth="8.59765625" defaultRowHeight="14.4" x14ac:dyDescent="0.3"/>
  <cols>
    <col min="1" max="1" width="10.69921875" customWidth="1"/>
    <col min="2" max="2" width="10.296875" customWidth="1"/>
    <col min="3" max="3" width="10.19921875" customWidth="1"/>
    <col min="4" max="4" width="1.69921875" customWidth="1"/>
    <col min="7" max="7" width="10.69921875" customWidth="1"/>
    <col min="8" max="8" width="1.69921875" customWidth="1"/>
    <col min="10" max="10" width="12.59765625" customWidth="1"/>
    <col min="12" max="12" width="1.69921875" customWidth="1"/>
    <col min="14" max="14" width="10.69921875" customWidth="1"/>
    <col min="16" max="16" width="1.69921875" customWidth="1"/>
    <col min="18" max="18" width="10.69921875" customWidth="1"/>
    <col min="20" max="20" width="1.69921875" customWidth="1"/>
    <col min="22" max="22" width="10.69921875" customWidth="1"/>
    <col min="24" max="24" width="1.69921875" customWidth="1"/>
    <col min="26" max="26" width="12.69921875" customWidth="1"/>
    <col min="27" max="27" width="9.69921875" customWidth="1"/>
    <col min="28" max="28" width="1.69921875" customWidth="1"/>
  </cols>
  <sheetData>
    <row r="1" spans="1:28" x14ac:dyDescent="0.3">
      <c r="A1" s="23" t="s">
        <v>98</v>
      </c>
      <c r="B1" s="23"/>
      <c r="C1" s="23"/>
      <c r="D1" s="8"/>
      <c r="E1" s="24" t="s">
        <v>94</v>
      </c>
      <c r="F1" s="24"/>
      <c r="G1" s="24" t="s">
        <v>46</v>
      </c>
      <c r="H1" s="9"/>
      <c r="I1" s="24" t="s">
        <v>75</v>
      </c>
      <c r="J1" s="24"/>
      <c r="K1" s="24" t="s">
        <v>46</v>
      </c>
      <c r="L1" s="10"/>
      <c r="M1" s="24" t="s">
        <v>50</v>
      </c>
      <c r="N1" s="24"/>
      <c r="O1" s="24" t="s">
        <v>46</v>
      </c>
      <c r="P1" s="10"/>
      <c r="Q1" s="24" t="s">
        <v>95</v>
      </c>
      <c r="R1" s="24"/>
      <c r="S1" s="24" t="s">
        <v>46</v>
      </c>
      <c r="T1" s="10"/>
      <c r="U1" s="24" t="s">
        <v>74</v>
      </c>
      <c r="V1" s="24"/>
      <c r="W1" s="24" t="s">
        <v>46</v>
      </c>
      <c r="X1" s="9"/>
      <c r="Y1" s="24" t="s">
        <v>51</v>
      </c>
      <c r="Z1" s="24"/>
      <c r="AA1" s="24" t="s">
        <v>46</v>
      </c>
      <c r="AB1" s="9"/>
    </row>
    <row r="2" spans="1:28" x14ac:dyDescent="0.3">
      <c r="A2" s="2" t="str">
        <f>game6!D1</f>
        <v>Титан</v>
      </c>
      <c r="B2" s="3"/>
      <c r="C2" s="2" t="str">
        <f>game6!G1</f>
        <v>Волки</v>
      </c>
      <c r="D2" s="8"/>
      <c r="E2" s="3">
        <f>COUNTIFS(game6!I3:I101,"б",game6!J3:J101,"+",game6!M3:M101,E1)+E4</f>
        <v>0</v>
      </c>
      <c r="F2" s="3" t="s">
        <v>53</v>
      </c>
      <c r="G2" s="25" t="e">
        <f>(E2-E3)/E2</f>
        <v>#DIV/0!</v>
      </c>
      <c r="H2" s="9"/>
      <c r="I2" s="3">
        <f>COUNTIFS(game6!$E$3:$E$200,I1,game6!$B$3:$B$200,"п")</f>
        <v>0</v>
      </c>
      <c r="J2" s="3" t="s">
        <v>54</v>
      </c>
      <c r="K2" s="25">
        <f>IFERROR(I3/I2,0)</f>
        <v>0</v>
      </c>
      <c r="L2" s="10"/>
      <c r="M2" s="3">
        <f>COUNTIFS(game6!$E$3:$E$200,M1,game6!$B$3:$B$200,"п")</f>
        <v>0</v>
      </c>
      <c r="N2" s="3" t="s">
        <v>54</v>
      </c>
      <c r="O2" s="25">
        <f>IFERROR(M3/M2,0)</f>
        <v>0</v>
      </c>
      <c r="P2" s="10"/>
      <c r="Q2" s="3">
        <f>COUNTIFS(game6!$E$3:$E$200,Q1,game6!$B$3:$B$200,"п")</f>
        <v>0</v>
      </c>
      <c r="R2" s="3" t="s">
        <v>54</v>
      </c>
      <c r="S2" s="25">
        <f>IFERROR(Q3/Q2,0)</f>
        <v>0</v>
      </c>
      <c r="T2" s="10"/>
      <c r="U2" s="3">
        <f>COUNTIFS(game6!$E$3:$E$200,U1,game6!$B$3:$B$200,"п")</f>
        <v>0</v>
      </c>
      <c r="V2" s="3" t="s">
        <v>54</v>
      </c>
      <c r="W2" s="25">
        <f>IFERROR(U3/U2,0)</f>
        <v>0</v>
      </c>
      <c r="X2" s="9"/>
      <c r="Y2" s="3">
        <f>COUNTIFS(game6!$E$3:$E$200,Y1,game6!$B$3:$B$200,"п")</f>
        <v>0</v>
      </c>
      <c r="Z2" s="3" t="s">
        <v>54</v>
      </c>
      <c r="AA2" s="25">
        <f>IFERROR(Y3/Y2,0)</f>
        <v>0</v>
      </c>
      <c r="AB2" s="9"/>
    </row>
    <row r="3" spans="1:28" x14ac:dyDescent="0.3">
      <c r="A3" s="3">
        <f>I4+I20+M4+M20+Q4+Q20+U4+U20+Y4+Y20+I37+M37+Q37+U37+Y37+E23+E29</f>
        <v>0</v>
      </c>
      <c r="B3" s="2" t="s">
        <v>53</v>
      </c>
      <c r="C3" s="3">
        <f>COUNTIFS(game6!I3:I101,"б",game6!L3:L101,"")+E4+E10</f>
        <v>0</v>
      </c>
      <c r="D3" s="8"/>
      <c r="E3" s="3">
        <f>COUNTIFS(game6!I3:I101,"б",game6!J3:J101,"+",game6!K3:K101,"+",game6!M3:M101,E1)+E5</f>
        <v>0</v>
      </c>
      <c r="F3" s="3" t="s">
        <v>55</v>
      </c>
      <c r="G3" s="25"/>
      <c r="H3" s="9"/>
      <c r="I3" s="3">
        <f>COUNTIFS(game6!$E$3:$E$200,I1,game6!$B$3:$B$200,"п",game6!$C$3:$C$200,"+")</f>
        <v>0</v>
      </c>
      <c r="J3" s="3" t="s">
        <v>56</v>
      </c>
      <c r="K3" s="25"/>
      <c r="L3" s="10"/>
      <c r="M3" s="3">
        <f>COUNTIFS(game6!$E$3:$E$200,M1,game6!$B$3:$B$200,"п",game6!$C$3:$C$200,"+")</f>
        <v>0</v>
      </c>
      <c r="N3" s="3" t="s">
        <v>56</v>
      </c>
      <c r="O3" s="25"/>
      <c r="P3" s="10"/>
      <c r="Q3" s="3">
        <f>COUNTIFS(game6!$E$3:$E$200,Q1,game6!$B$3:$B$200,"п",game6!$C$3:$C$200,"+")</f>
        <v>0</v>
      </c>
      <c r="R3" s="3" t="s">
        <v>56</v>
      </c>
      <c r="S3" s="25"/>
      <c r="T3" s="10"/>
      <c r="U3" s="3">
        <f>COUNTIFS(game6!$E$3:$E$200,U1,game6!$B$3:$B$200,"п",game6!$C$3:$C$200,"+")</f>
        <v>0</v>
      </c>
      <c r="V3" s="3" t="s">
        <v>56</v>
      </c>
      <c r="W3" s="25"/>
      <c r="X3" s="9"/>
      <c r="Y3" s="3">
        <f>COUNTIFS(game6!$E$3:$E$200,Y1,game6!$B$3:$B$200,"п",game6!$C$3:$C$200,"+")</f>
        <v>0</v>
      </c>
      <c r="Z3" s="3" t="s">
        <v>56</v>
      </c>
      <c r="AA3" s="25"/>
      <c r="AB3" s="9"/>
    </row>
    <row r="4" spans="1:28" x14ac:dyDescent="0.3">
      <c r="A4" s="3">
        <f>I5+I21+M5+M21+Q5+Q21+U5+U21+Y5+Y21+I38+M38+Q38+U38+Y38+E23+E29</f>
        <v>0</v>
      </c>
      <c r="B4" s="2" t="s">
        <v>57</v>
      </c>
      <c r="C4" s="3">
        <f>COUNTIFS(game6!I3:I101,"б",game6!J3:J101,"+",game6!L3:L101,"")+E4+E10</f>
        <v>0</v>
      </c>
      <c r="D4" s="8"/>
      <c r="E4" s="3">
        <f>COUNTIFS(game6!I3:I101,"бул",game6!J3:J101,"+",game6!M3:M101,E1)</f>
        <v>0</v>
      </c>
      <c r="F4" s="3" t="s">
        <v>58</v>
      </c>
      <c r="G4" s="25" t="str">
        <f>IFERROR((E4-E5)/E4,"нет бросоков")</f>
        <v>нет бросоков</v>
      </c>
      <c r="H4" s="9"/>
      <c r="I4" s="3">
        <f>COUNTIFS(game6!$E$3:$E$200,I1,game6!$B$3:$B$200,"б")</f>
        <v>0</v>
      </c>
      <c r="J4" s="3" t="s">
        <v>53</v>
      </c>
      <c r="K4" s="25">
        <f>IFERROR(I5/I4,0)</f>
        <v>0</v>
      </c>
      <c r="L4" s="10"/>
      <c r="M4" s="3">
        <f>COUNTIFS(game6!$E$3:$E$200,M1,game6!$B$3:$B$200,"б")</f>
        <v>0</v>
      </c>
      <c r="N4" s="3" t="s">
        <v>53</v>
      </c>
      <c r="O4" s="25">
        <f>IFERROR(M5/M4,0)</f>
        <v>0</v>
      </c>
      <c r="P4" s="10"/>
      <c r="Q4" s="3">
        <f>COUNTIFS(game6!$E$3:$E$200,Q1,game6!$B$3:$B$200,"б")</f>
        <v>0</v>
      </c>
      <c r="R4" s="3" t="s">
        <v>53</v>
      </c>
      <c r="S4" s="25">
        <f>IFERROR(Q5/Q4,0)</f>
        <v>0</v>
      </c>
      <c r="T4" s="10"/>
      <c r="U4" s="3">
        <f>COUNTIFS(game6!$E$3:$E$200,U1,game6!$B$3:$B$200,"б")</f>
        <v>0</v>
      </c>
      <c r="V4" s="3" t="s">
        <v>53</v>
      </c>
      <c r="W4" s="25">
        <f>IFERROR(U5/U4,0)</f>
        <v>0</v>
      </c>
      <c r="X4" s="9"/>
      <c r="Y4" s="3">
        <f>COUNTIFS(game6!$E$3:$E$200,Y1,game6!$B$3:$B$200,"б")</f>
        <v>0</v>
      </c>
      <c r="Z4" s="3" t="s">
        <v>53</v>
      </c>
      <c r="AA4" s="25">
        <f>IFERROR(Y5/Y4,0)</f>
        <v>0</v>
      </c>
      <c r="AB4" s="9"/>
    </row>
    <row r="5" spans="1:28" x14ac:dyDescent="0.3">
      <c r="A5" s="3">
        <f>I6+I22+M6+M22+Q6+Q22+U6+U22+Y22+Y6+I39+M39+Q39+U39+Y39+E24+E30</f>
        <v>0</v>
      </c>
      <c r="B5" s="2" t="s">
        <v>55</v>
      </c>
      <c r="C5" s="3">
        <f>COUNTIFS(game6!I3:I101,"б",game6!J3:J101,"+",game6!K3:K101,"+")+COUNTIFS(game6!I3:I101,"бул",game6!J3:J101,"+",game6!K3:K101,"+")</f>
        <v>0</v>
      </c>
      <c r="D5" s="8"/>
      <c r="E5" s="3">
        <f>COUNTIFS(game6!I3:I101,"бул",game6!J3:J101,"+",game6!K3:K101,"+",game6!M3:M101,E1)</f>
        <v>0</v>
      </c>
      <c r="F5" s="3" t="s">
        <v>59</v>
      </c>
      <c r="G5" s="25"/>
      <c r="H5" s="9"/>
      <c r="I5" s="3">
        <f>COUNTIFS(game6!$E$3:$E$200,I1,game6!$B$3:$B$200,"б",game6!$C$3:$C$200,"+")</f>
        <v>0</v>
      </c>
      <c r="J5" s="3" t="s">
        <v>57</v>
      </c>
      <c r="K5" s="25"/>
      <c r="L5" s="10"/>
      <c r="M5" s="3">
        <f>COUNTIFS(game6!$E$3:$E$200,M1,game6!$B$3:$B$200,"б",game6!$C$3:$C$200,"+")</f>
        <v>0</v>
      </c>
      <c r="N5" s="3" t="s">
        <v>57</v>
      </c>
      <c r="O5" s="25"/>
      <c r="P5" s="10"/>
      <c r="Q5" s="3">
        <f>COUNTIFS(game6!$E$3:$E$200,Q1,game6!$B$3:$B$200,"б",game6!$C$3:$C$200,"+")</f>
        <v>0</v>
      </c>
      <c r="R5" s="3" t="s">
        <v>57</v>
      </c>
      <c r="S5" s="25"/>
      <c r="T5" s="10"/>
      <c r="U5" s="3">
        <f>COUNTIFS(game6!$E$3:$E$200,U1,game6!$B$3:$B$200,"б",game6!$C$3:$C$200,"+")</f>
        <v>0</v>
      </c>
      <c r="V5" s="3" t="s">
        <v>57</v>
      </c>
      <c r="W5" s="25"/>
      <c r="X5" s="9"/>
      <c r="Y5" s="3">
        <f>COUNTIFS(game6!$E$3:$E$200,Y1,game6!$B$3:$B$200,"б",game6!$C$3:$C$200,"+")</f>
        <v>0</v>
      </c>
      <c r="Z5" s="3" t="s">
        <v>57</v>
      </c>
      <c r="AA5" s="25"/>
      <c r="AB5" s="9"/>
    </row>
    <row r="6" spans="1:28" x14ac:dyDescent="0.3">
      <c r="A6" s="3">
        <f>I7+I23+M7+M23+Q7+Q23+U7+U23+Y23+Y7+I40+M40+Q40+U40+Y40</f>
        <v>0</v>
      </c>
      <c r="B6" s="2" t="s">
        <v>35</v>
      </c>
      <c r="C6" s="3">
        <f>COUNTIFS(game6!$E$3:$E$201,"соперник",game6!$B$3:$B$201,"фол",game6!$C$3:$C$201,"+")</f>
        <v>0</v>
      </c>
      <c r="D6" s="8"/>
      <c r="E6" s="11"/>
      <c r="F6" s="11"/>
      <c r="G6" s="11"/>
      <c r="H6" s="9"/>
      <c r="I6" s="12">
        <f>COUNTIFS(game6!$E$3:$E$200,I1,game6!$B$3:$B$200,"б",game6!$C$3:$C$200,"+",game6!$D$3:$D$200,"+")</f>
        <v>0</v>
      </c>
      <c r="J6" s="3" t="s">
        <v>60</v>
      </c>
      <c r="K6" s="1">
        <f>IFERROR(I6/I5,0)</f>
        <v>0</v>
      </c>
      <c r="L6" s="10"/>
      <c r="M6" s="12">
        <f>COUNTIFS(game6!$E$3:$E$200,M1,game6!$B$3:$B$200,"б",game6!$C$3:$C$200,"+",game6!$D$3:$D$200,"+")</f>
        <v>0</v>
      </c>
      <c r="N6" s="3" t="s">
        <v>60</v>
      </c>
      <c r="O6" s="1">
        <f>IFERROR(M6/M5,0)</f>
        <v>0</v>
      </c>
      <c r="P6" s="10"/>
      <c r="Q6" s="12">
        <f>COUNTIFS(game6!$E$3:$E$200,Q1,game6!$B$3:$B$200,"б",game6!$C$3:$C$200,"+",game6!$D$3:$D$200,"+")</f>
        <v>0</v>
      </c>
      <c r="R6" s="3" t="s">
        <v>60</v>
      </c>
      <c r="S6" s="1">
        <f>IFERROR(Q6/Q5,0)</f>
        <v>0</v>
      </c>
      <c r="T6" s="10"/>
      <c r="U6" s="12">
        <f>COUNTIFS(game6!$E$3:$E$200,U1,game6!$B$3:$B$200,"б",game6!$C$3:$C$200,"+",game6!$D$3:$D$200,"+")</f>
        <v>0</v>
      </c>
      <c r="V6" s="3" t="s">
        <v>60</v>
      </c>
      <c r="W6" s="1">
        <f>IFERROR(U6/U5,0)</f>
        <v>0</v>
      </c>
      <c r="X6" s="9"/>
      <c r="Y6" s="12">
        <f>COUNTIFS(game6!$E$3:$E$200,Y1,game6!$B$3:$B$200,"б",game6!$C$3:$C$200,"+",game6!$D$3:$D$200,"+")</f>
        <v>0</v>
      </c>
      <c r="Z6" s="3" t="s">
        <v>60</v>
      </c>
      <c r="AA6" s="1">
        <f>IFERROR(Y6/Y5,0)</f>
        <v>0</v>
      </c>
      <c r="AB6" s="9"/>
    </row>
    <row r="7" spans="1:28" x14ac:dyDescent="0.3">
      <c r="A7" s="1" t="e">
        <f>A5/A4</f>
        <v>#DIV/0!</v>
      </c>
      <c r="B7" s="2" t="s">
        <v>60</v>
      </c>
      <c r="C7" s="1" t="e">
        <f>C5/C4</f>
        <v>#DIV/0!</v>
      </c>
      <c r="D7" s="8"/>
      <c r="E7" s="24" t="s">
        <v>91</v>
      </c>
      <c r="F7" s="24"/>
      <c r="G7" s="24" t="s">
        <v>46</v>
      </c>
      <c r="H7" s="9"/>
      <c r="I7" s="3">
        <f>COUNTIFS(game6!$E$3:$E$200,I1,game6!$B$3:$B$200,"фол",game6!$C$3:$C$200,"+")</f>
        <v>0</v>
      </c>
      <c r="J7" s="3" t="s">
        <v>35</v>
      </c>
      <c r="K7" s="1">
        <f>IFERROR(I7/$A$6,0)</f>
        <v>0</v>
      </c>
      <c r="L7" s="10"/>
      <c r="M7" s="3">
        <f>COUNTIFS(game6!$E$3:$E$200,M1,game6!$B$3:$B$200,"фол",game6!$C$3:$C$200,"+")</f>
        <v>0</v>
      </c>
      <c r="N7" s="3" t="s">
        <v>35</v>
      </c>
      <c r="O7" s="1">
        <f>IFERROR(M7/$A$6,0)</f>
        <v>0</v>
      </c>
      <c r="P7" s="10"/>
      <c r="Q7" s="3">
        <f>COUNTIFS(game6!$E$3:$E$200,Q1,game6!$B$3:$B$200,"фол",game6!$C$3:$C$200,"+")</f>
        <v>0</v>
      </c>
      <c r="R7" s="3" t="s">
        <v>35</v>
      </c>
      <c r="S7" s="1">
        <f>IFERROR(Q7/$A$6,0)</f>
        <v>0</v>
      </c>
      <c r="T7" s="10"/>
      <c r="U7" s="3">
        <f>COUNTIFS(game6!$E$3:$E$200,U1,game6!$B$3:$B$200,"фол",game6!$C$3:$C$200,"+")</f>
        <v>0</v>
      </c>
      <c r="V7" s="3" t="s">
        <v>35</v>
      </c>
      <c r="W7" s="1">
        <f>IFERROR(U7/$A$6,0)</f>
        <v>0</v>
      </c>
      <c r="X7" s="9"/>
      <c r="Y7" s="3">
        <f>COUNTIFS(game6!$E$3:$E$200,Y1,game6!$B$3:$B$200,"фол",game6!$C$3:$C$200,"+")</f>
        <v>0</v>
      </c>
      <c r="Z7" s="3" t="s">
        <v>35</v>
      </c>
      <c r="AA7" s="1">
        <f>IFERROR(Y7/$A$6,0)</f>
        <v>0</v>
      </c>
      <c r="AB7" s="9"/>
    </row>
    <row r="8" spans="1:28" x14ac:dyDescent="0.3">
      <c r="A8" s="3">
        <f>I2+I18+M2+M18+Q2+Q18+U2+U18+Y18+Y2+I35+M35+Q35+U35+Y35</f>
        <v>0</v>
      </c>
      <c r="B8" s="2" t="s">
        <v>62</v>
      </c>
      <c r="C8" s="1"/>
      <c r="D8" s="8"/>
      <c r="E8" s="3">
        <f>COUNTIFS(game6!I3:I101,"б",game6!J3:J101,"+",game6!M3:M101,E7)+E10</f>
        <v>0</v>
      </c>
      <c r="F8" s="3" t="s">
        <v>53</v>
      </c>
      <c r="G8" s="25" t="e">
        <f>(E8-E9)/E8</f>
        <v>#DIV/0!</v>
      </c>
      <c r="H8" s="9"/>
      <c r="I8" s="12">
        <f>COUNTIF(game6!$F$3:$F$200,I1)</f>
        <v>0</v>
      </c>
      <c r="J8" s="3" t="s">
        <v>63</v>
      </c>
      <c r="K8" s="3"/>
      <c r="L8" s="10"/>
      <c r="M8" s="12">
        <f>COUNTIF(game6!$F$3:$F$200,M1)</f>
        <v>0</v>
      </c>
      <c r="N8" s="3" t="s">
        <v>63</v>
      </c>
      <c r="O8" s="3"/>
      <c r="P8" s="10"/>
      <c r="Q8" s="12">
        <f>COUNTIF(game6!$F$3:$F$200,Q1)</f>
        <v>0</v>
      </c>
      <c r="R8" s="3" t="s">
        <v>63</v>
      </c>
      <c r="S8" s="3"/>
      <c r="T8" s="10"/>
      <c r="U8" s="12">
        <f>COUNTIF(game6!$F$3:$F$200,U1)</f>
        <v>0</v>
      </c>
      <c r="V8" s="3" t="s">
        <v>63</v>
      </c>
      <c r="W8" s="3"/>
      <c r="X8" s="9"/>
      <c r="Y8" s="12">
        <f>COUNTIF(game6!$F$3:$F$200,Y1)</f>
        <v>0</v>
      </c>
      <c r="Z8" s="3" t="s">
        <v>63</v>
      </c>
      <c r="AA8" s="3"/>
      <c r="AB8" s="9"/>
    </row>
    <row r="9" spans="1:28" x14ac:dyDescent="0.3">
      <c r="A9" s="3">
        <f>I3+I19+M3+M19+Q3+Q19+U3+U19+Y19+Y3+I36+M36+Q36+U36+Y36</f>
        <v>0</v>
      </c>
      <c r="B9" s="2" t="s">
        <v>56</v>
      </c>
      <c r="C9" s="1"/>
      <c r="D9" s="8"/>
      <c r="E9" s="3">
        <f>COUNTIFS(game6!I3:I101,"б",game6!J3:J101,"+",game6!K3:K101,"+",game6!M3:M101,E7)+E11</f>
        <v>0</v>
      </c>
      <c r="F9" s="3" t="s">
        <v>55</v>
      </c>
      <c r="G9" s="25"/>
      <c r="H9" s="9"/>
      <c r="I9" s="3">
        <f>COUNTIFS(game6!$E$3:$E$200,I1,game6!$B$3:$B$200,"блок",game6!$C$3:$C$200,"+")</f>
        <v>0</v>
      </c>
      <c r="J9" s="3" t="s">
        <v>64</v>
      </c>
      <c r="K9" s="3"/>
      <c r="L9" s="10"/>
      <c r="M9" s="3">
        <f>COUNTIFS(game6!$E$3:$E$200,M1,game6!$B$3:$B$200,"блок",game6!$C$3:$C$200,"+")</f>
        <v>0</v>
      </c>
      <c r="N9" s="3" t="s">
        <v>64</v>
      </c>
      <c r="O9" s="3"/>
      <c r="P9" s="10"/>
      <c r="Q9" s="3">
        <f>COUNTIFS(game6!$E$3:$E$200,Q1,game6!$B$3:$B$200,"блок",game6!$C$3:$C$200,"+")</f>
        <v>0</v>
      </c>
      <c r="R9" s="3" t="s">
        <v>64</v>
      </c>
      <c r="S9" s="3"/>
      <c r="T9" s="10"/>
      <c r="U9" s="3">
        <f>COUNTIFS(game6!$E$3:$E$200,U1,game6!$B$3:$B$200,"блок",game6!$C$3:$C$200,"+")</f>
        <v>0</v>
      </c>
      <c r="V9" s="3" t="s">
        <v>64</v>
      </c>
      <c r="W9" s="3"/>
      <c r="X9" s="9"/>
      <c r="Y9" s="3">
        <f>COUNTIFS(game6!$E$3:$E$200,Y1,game6!$B$3:$B$200,"блок",game6!$C$3:$C$200,"+")</f>
        <v>0</v>
      </c>
      <c r="Z9" s="3" t="s">
        <v>64</v>
      </c>
      <c r="AA9" s="3"/>
      <c r="AB9" s="9"/>
    </row>
    <row r="10" spans="1:28" x14ac:dyDescent="0.3">
      <c r="A10" s="1" t="e">
        <f>A9/A8</f>
        <v>#DIV/0!</v>
      </c>
      <c r="B10" s="2" t="s">
        <v>5</v>
      </c>
      <c r="C10" s="1"/>
      <c r="D10" s="8"/>
      <c r="E10" s="3">
        <f>COUNTIFS(game6!I3:I101,"бул",game6!J3:J101,"+",game6!M3:M101,E7)</f>
        <v>0</v>
      </c>
      <c r="F10" s="3" t="s">
        <v>58</v>
      </c>
      <c r="G10" s="25" t="str">
        <f>IFERROR((E10-E11)/E10,"нет бросоков")</f>
        <v>нет бросоков</v>
      </c>
      <c r="H10" s="9"/>
      <c r="I10" s="3">
        <f>COUNTIFS(game6!$E$3:$E$200,I1,game6!$B$3:$B$200,"бул",game6!$C$3:$C$200,"+")</f>
        <v>0</v>
      </c>
      <c r="J10" s="3" t="s">
        <v>58</v>
      </c>
      <c r="K10" s="25">
        <f>IFERROR(I11/I10,0)</f>
        <v>0</v>
      </c>
      <c r="L10" s="10"/>
      <c r="M10" s="3">
        <f>COUNTIFS(game6!$E$3:$E$200,M1,game6!$B$3:$B$200,"бул",game6!$C$3:$C$200,"+")</f>
        <v>0</v>
      </c>
      <c r="N10" s="3" t="s">
        <v>58</v>
      </c>
      <c r="O10" s="25">
        <f>IFERROR(M11/M10,0)</f>
        <v>0</v>
      </c>
      <c r="P10" s="10"/>
      <c r="Q10" s="3">
        <f>COUNTIFS(game6!$E$3:$E$200,Q1,game6!$B$3:$B$200,"бул",game6!$C$3:$C$200,"+")</f>
        <v>0</v>
      </c>
      <c r="R10" s="3" t="s">
        <v>58</v>
      </c>
      <c r="S10" s="25">
        <f>IFERROR(Q11/Q10,0)</f>
        <v>0</v>
      </c>
      <c r="T10" s="10"/>
      <c r="U10" s="3">
        <f>COUNTIFS(game6!$E$3:$E$200,U1,game6!$B$3:$B$200,"бул",game6!$C$3:$C$200,"+")</f>
        <v>0</v>
      </c>
      <c r="V10" s="3" t="s">
        <v>58</v>
      </c>
      <c r="W10" s="25">
        <f>IFERROR(U11/U10,0)</f>
        <v>0</v>
      </c>
      <c r="X10" s="9"/>
      <c r="Y10" s="3">
        <f>COUNTIFS(game6!$E$3:$E$200,Y1,game6!$B$3:$B$200,"бул",game6!$C$3:$C$200,"+")</f>
        <v>0</v>
      </c>
      <c r="Z10" s="3" t="s">
        <v>58</v>
      </c>
      <c r="AA10" s="25">
        <f>IFERROR(Y11/Y10,0)</f>
        <v>0</v>
      </c>
      <c r="AB10" s="9"/>
    </row>
    <row r="11" spans="1:28" x14ac:dyDescent="0.3">
      <c r="A11" s="13"/>
      <c r="B11" s="13"/>
      <c r="C11" s="13"/>
      <c r="D11" s="8"/>
      <c r="E11" s="3">
        <f>COUNTIFS(game6!I3:I101,"бул",game6!J3:J101,"+",game6!K3:K101,"+",game6!M3:M101,E7)</f>
        <v>0</v>
      </c>
      <c r="F11" s="3" t="s">
        <v>59</v>
      </c>
      <c r="G11" s="25"/>
      <c r="H11" s="9"/>
      <c r="I11" s="12">
        <f>COUNTIFS(game6!$E$3:$E$200,I1,game6!$B$3:$B$200,"бул",game6!$C$3:$C$200,"+",game6!$D$3:$D$200,"+")</f>
        <v>0</v>
      </c>
      <c r="J11" s="3" t="s">
        <v>60</v>
      </c>
      <c r="K11" s="25"/>
      <c r="L11" s="10"/>
      <c r="M11" s="12">
        <f>COUNTIFS(game6!$E$3:$E$200,M1,game6!$B$3:$B$200,"бул",game6!$C$3:$C$200,"+",game6!$D$3:$D$200,"+")</f>
        <v>0</v>
      </c>
      <c r="N11" s="3" t="s">
        <v>60</v>
      </c>
      <c r="O11" s="25"/>
      <c r="P11" s="10"/>
      <c r="Q11" s="12">
        <f>COUNTIFS(game6!$E$3:$E$200,Q1,game6!$B$3:$B$200,"бул",game6!$C$3:$C$200,"+",game6!$D$3:$D$200,"+")</f>
        <v>0</v>
      </c>
      <c r="R11" s="3" t="s">
        <v>60</v>
      </c>
      <c r="S11" s="25"/>
      <c r="T11" s="10"/>
      <c r="U11" s="12">
        <f>COUNTIFS(game6!$E$3:$E$200,U1,game6!$B$3:$B$200,"бул",game6!$C$3:$C$200,"+",game6!$D$3:$D$200,"+")</f>
        <v>0</v>
      </c>
      <c r="V11" s="3" t="s">
        <v>60</v>
      </c>
      <c r="W11" s="25"/>
      <c r="X11" s="9"/>
      <c r="Y11" s="12">
        <f>COUNTIFS(game6!$E$3:$E$200,Y1,game6!$B$3:$B$200,"бул",game6!$C$3:$C$200,"+",game6!$D$3:$D$200,"+")</f>
        <v>0</v>
      </c>
      <c r="Z11" s="3" t="s">
        <v>60</v>
      </c>
      <c r="AA11" s="25"/>
      <c r="AB11" s="9"/>
    </row>
    <row r="12" spans="1:28" x14ac:dyDescent="0.3">
      <c r="A12" s="3">
        <f>I12+I28+M12+M28+Q12+Q28+U12+U28+Y28+Y12+I45+M45+Q45+U45+Y45</f>
        <v>0</v>
      </c>
      <c r="B12" s="3" t="s">
        <v>65</v>
      </c>
      <c r="C12" s="25" t="e">
        <f>A13/A12</f>
        <v>#DIV/0!</v>
      </c>
      <c r="D12" s="8"/>
      <c r="H12" s="9"/>
      <c r="I12" s="3">
        <f>COUNTIFS(game6!$E$3:$E$200,I1,game6!$B$3:$B$200,"вб")</f>
        <v>0</v>
      </c>
      <c r="J12" s="3" t="s">
        <v>66</v>
      </c>
      <c r="K12" s="25">
        <f>IFERROR(I13/I12,0)</f>
        <v>0</v>
      </c>
      <c r="L12" s="10"/>
      <c r="M12" s="3">
        <f>COUNTIFS(game6!$E$3:$E$200,M1,game6!$B$3:$B$200,"вб")</f>
        <v>0</v>
      </c>
      <c r="N12" s="3" t="s">
        <v>66</v>
      </c>
      <c r="O12" s="25">
        <f>IFERROR(M13/M12,0)</f>
        <v>0</v>
      </c>
      <c r="P12" s="10"/>
      <c r="Q12" s="3">
        <f>COUNTIFS(game6!$E$3:$E$200,Q1,game6!$B$3:$B$200,"вб")</f>
        <v>0</v>
      </c>
      <c r="R12" s="3" t="s">
        <v>66</v>
      </c>
      <c r="S12" s="25">
        <f>IFERROR(Q13/Q12,0)</f>
        <v>0</v>
      </c>
      <c r="T12" s="10"/>
      <c r="U12" s="3">
        <f>COUNTIFS(game6!$E$3:$E$200,U1,game6!$B$3:$B$200,"вб")</f>
        <v>0</v>
      </c>
      <c r="V12" s="3" t="s">
        <v>66</v>
      </c>
      <c r="W12" s="25">
        <f>IFERROR(U13/U12,0)</f>
        <v>0</v>
      </c>
      <c r="X12" s="9"/>
      <c r="Y12" s="3">
        <f>COUNTIFS(game6!$E$3:$E$200,Y1,game6!$B$3:$B$200,"вб")</f>
        <v>0</v>
      </c>
      <c r="Z12" s="3" t="s">
        <v>66</v>
      </c>
      <c r="AA12" s="25">
        <f>IFERROR(Y13/Y12,0)</f>
        <v>0</v>
      </c>
      <c r="AB12" s="9"/>
    </row>
    <row r="13" spans="1:28" x14ac:dyDescent="0.3">
      <c r="A13" s="3">
        <f>I13+I29+M13+M29+Q13+Q29+U13+U29+Y29+Y13+I46+M46+Q46+U46+Y46</f>
        <v>0</v>
      </c>
      <c r="B13" s="3" t="s">
        <v>67</v>
      </c>
      <c r="C13" s="25"/>
      <c r="D13" s="8"/>
      <c r="H13" s="9"/>
      <c r="I13" s="3">
        <f>COUNTIFS(game6!$E$3:$E$200,I1,game6!$B$3:$B$200,"вб",game6!$C$3:$C$200,"+")</f>
        <v>0</v>
      </c>
      <c r="J13" s="3" t="s">
        <v>68</v>
      </c>
      <c r="K13" s="25"/>
      <c r="L13" s="10"/>
      <c r="M13" s="3">
        <f>COUNTIFS(game6!$E$3:$E$200,M1,game6!$B$3:$B$200,"вб",game6!$C$3:$C$200,"+")</f>
        <v>0</v>
      </c>
      <c r="N13" s="3" t="s">
        <v>68</v>
      </c>
      <c r="O13" s="25"/>
      <c r="P13" s="10"/>
      <c r="Q13" s="3">
        <f>COUNTIFS(game6!$E$3:$E$200,Q1,game6!$B$3:$B$200,"вб",game6!$C$3:$C$200,"+")</f>
        <v>0</v>
      </c>
      <c r="R13" s="3" t="s">
        <v>68</v>
      </c>
      <c r="S13" s="25"/>
      <c r="T13" s="10"/>
      <c r="U13" s="3">
        <f>COUNTIFS(game6!$E$3:$E$200,U1,game6!$B$3:$B$200,"вб",game6!$C$3:$C$200,"+")</f>
        <v>0</v>
      </c>
      <c r="V13" s="3" t="s">
        <v>68</v>
      </c>
      <c r="W13" s="25"/>
      <c r="X13" s="9"/>
      <c r="Y13" s="3">
        <f>COUNTIFS(game6!$E$3:$E$200,Y1,game6!$B$3:$B$200,"вб",game6!$C$3:$C$200,"+")</f>
        <v>0</v>
      </c>
      <c r="Z13" s="3" t="s">
        <v>68</v>
      </c>
      <c r="AA13" s="25"/>
      <c r="AB13" s="9"/>
    </row>
    <row r="14" spans="1:28" x14ac:dyDescent="0.3">
      <c r="A14" s="3"/>
      <c r="B14" s="3"/>
      <c r="C14" s="1"/>
      <c r="D14" s="8"/>
      <c r="H14" s="9"/>
      <c r="I14" s="3">
        <f>COUNTIFS(game6!$E$3:$E$200,I1,game6!$B$3:$B$200,"ош",game6!$C$3:$C$200,"+")</f>
        <v>0</v>
      </c>
      <c r="J14" s="3" t="s">
        <v>69</v>
      </c>
      <c r="K14" s="1"/>
      <c r="L14" s="10"/>
      <c r="M14" s="3">
        <f>COUNTIFS(game6!$E$3:$E$200,M1,game6!$B$3:$B$200,"ош",game6!$C$3:$C$200,"+")</f>
        <v>0</v>
      </c>
      <c r="N14" s="3" t="s">
        <v>69</v>
      </c>
      <c r="O14" s="1"/>
      <c r="P14" s="10"/>
      <c r="Q14" s="3">
        <f>COUNTIFS(game6!$E$3:$E$200,Q1,game6!$B$3:$B$200,"ош",game6!$C$3:$C$200,"+")</f>
        <v>0</v>
      </c>
      <c r="R14" s="3" t="s">
        <v>69</v>
      </c>
      <c r="S14" s="1"/>
      <c r="T14" s="10"/>
      <c r="U14" s="3">
        <f>COUNTIFS(game6!$E$3:$E$200,U1,game6!$B$3:$B$200,"ош",game6!$C$3:$C$200,"+")</f>
        <v>0</v>
      </c>
      <c r="V14" s="3" t="s">
        <v>69</v>
      </c>
      <c r="W14" s="1"/>
      <c r="X14" s="9"/>
      <c r="Y14" s="3">
        <f>COUNTIFS(game6!$E$3:$E$200,Y1,game6!$B$3:$B$200,"ош",game6!$C$3:$C$200,"+")</f>
        <v>0</v>
      </c>
      <c r="Z14" s="3" t="s">
        <v>69</v>
      </c>
      <c r="AA14" s="1"/>
      <c r="AB14" s="9"/>
    </row>
    <row r="15" spans="1:28" x14ac:dyDescent="0.3">
      <c r="A15" s="3">
        <f>I14+I30+M14+M30+Q14+Q30+U14+U30+Y30+Y14+I47+M47+Q47+U47+Y47</f>
        <v>0</v>
      </c>
      <c r="B15" s="3" t="s">
        <v>70</v>
      </c>
      <c r="C15" s="1"/>
      <c r="D15" s="8"/>
      <c r="H15" s="9"/>
      <c r="I15" s="3">
        <f>COUNTIFS(game6!$E$3:$E$200,I1,game6!$B$3:$B$200,"отбор",game6!$C$3:$C$200,"+")</f>
        <v>0</v>
      </c>
      <c r="J15" s="3" t="s">
        <v>71</v>
      </c>
      <c r="K15" s="1"/>
      <c r="L15" s="10"/>
      <c r="M15" s="3">
        <f>COUNTIFS(game6!$E$3:$E$200,M1,game6!$B$3:$B$200,"отбор",game6!$C$3:$C$200,"+")</f>
        <v>0</v>
      </c>
      <c r="N15" s="3" t="s">
        <v>71</v>
      </c>
      <c r="O15" s="1"/>
      <c r="P15" s="10"/>
      <c r="Q15" s="3">
        <f>COUNTIFS(game6!$E$3:$E$200,Q1,game6!$B$3:$B$200,"отбор",game6!$C$3:$C$200,"+")</f>
        <v>0</v>
      </c>
      <c r="R15" s="3" t="s">
        <v>71</v>
      </c>
      <c r="S15" s="1"/>
      <c r="T15" s="10"/>
      <c r="U15" s="3">
        <f>COUNTIFS(game6!$E$3:$E$200,U1,game6!$B$3:$B$200,"отбор",game6!$C$3:$C$200,"+")</f>
        <v>0</v>
      </c>
      <c r="V15" s="3" t="s">
        <v>71</v>
      </c>
      <c r="W15" s="1"/>
      <c r="X15" s="9"/>
      <c r="Y15" s="3">
        <f>COUNTIFS(game6!$E$3:$E$200,Y1,game6!$B$3:$B$200,"отбор",game6!$C$3:$C$200,"+")</f>
        <v>0</v>
      </c>
      <c r="Z15" s="3" t="s">
        <v>71</v>
      </c>
      <c r="AA15" s="1"/>
      <c r="AB15" s="9"/>
    </row>
    <row r="16" spans="1:28" x14ac:dyDescent="0.3">
      <c r="A16" s="3"/>
      <c r="B16" s="3"/>
      <c r="C16" s="1"/>
      <c r="D16" s="8"/>
      <c r="H16" s="9"/>
      <c r="I16" s="3">
        <f ca="1">SUMIF(game6!$O$2:$O$21,I1,game6!$P$2:$P$10)</f>
        <v>0</v>
      </c>
      <c r="J16" s="3" t="s">
        <v>72</v>
      </c>
      <c r="K16" s="1"/>
      <c r="L16" s="10"/>
      <c r="M16" s="3">
        <f ca="1">SUMIF(game6!$O$2:$O$21,M1,game6!$P$2:$P$10)</f>
        <v>0</v>
      </c>
      <c r="N16" s="3" t="s">
        <v>72</v>
      </c>
      <c r="O16" s="1"/>
      <c r="P16" s="10"/>
      <c r="Q16" s="3">
        <f ca="1">SUMIF(game6!$O$2:$O$21,Q1,game6!$P$2:$P$10)</f>
        <v>0</v>
      </c>
      <c r="R16" s="3" t="s">
        <v>72</v>
      </c>
      <c r="S16" s="1"/>
      <c r="T16" s="10"/>
      <c r="U16" s="3">
        <f ca="1">SUMIF(game6!$O$2:$O$21,U1,game6!$P$2:$P$10)</f>
        <v>0</v>
      </c>
      <c r="V16" s="3" t="s">
        <v>72</v>
      </c>
      <c r="W16" s="1"/>
      <c r="X16" s="9"/>
      <c r="Y16" s="3">
        <f ca="1">SUMIF(game6!$O$2:$O$21,Y1,game6!$P$2:$P$10)</f>
        <v>0</v>
      </c>
      <c r="Z16" s="3" t="s">
        <v>72</v>
      </c>
      <c r="AA16" s="1"/>
      <c r="AB16" s="9"/>
    </row>
    <row r="17" spans="1:28" x14ac:dyDescent="0.3">
      <c r="A17" s="3">
        <f>I15+I31+M15+M31+Q15+Q31+U15+U31+Y31+Y15+I48+M48+Q48+U48+Y48</f>
        <v>0</v>
      </c>
      <c r="B17" s="3" t="s">
        <v>73</v>
      </c>
      <c r="C17" s="3"/>
      <c r="D17" s="8"/>
      <c r="H17" s="9"/>
      <c r="I17" s="24" t="s">
        <v>96</v>
      </c>
      <c r="J17" s="24"/>
      <c r="K17" s="24" t="s">
        <v>46</v>
      </c>
      <c r="L17" s="10"/>
      <c r="M17" s="24" t="s">
        <v>77</v>
      </c>
      <c r="N17" s="24"/>
      <c r="O17" s="24" t="s">
        <v>46</v>
      </c>
      <c r="P17" s="10"/>
      <c r="Q17" s="24" t="s">
        <v>49</v>
      </c>
      <c r="R17" s="24"/>
      <c r="S17" s="24" t="s">
        <v>46</v>
      </c>
      <c r="T17" s="10"/>
      <c r="U17" s="24" t="s">
        <v>76</v>
      </c>
      <c r="V17" s="24"/>
      <c r="W17" s="24" t="s">
        <v>46</v>
      </c>
      <c r="X17" s="9"/>
      <c r="Y17" s="24" t="s">
        <v>91</v>
      </c>
      <c r="Z17" s="24"/>
      <c r="AA17" s="24" t="s">
        <v>46</v>
      </c>
      <c r="AB17" s="9"/>
    </row>
    <row r="18" spans="1:28" x14ac:dyDescent="0.3">
      <c r="A18" s="3">
        <f>I9+I25+M9+M25+Q9+Q25+U9+U25+Y25+Y9+I42+M42+Q42+U42+Y42</f>
        <v>0</v>
      </c>
      <c r="B18" s="3" t="s">
        <v>79</v>
      </c>
      <c r="C18" s="3"/>
      <c r="D18" s="8"/>
      <c r="H18" s="9"/>
      <c r="I18" s="3">
        <f>COUNTIFS(game6!$E$3:$E$200,I17,game6!$B$3:$B$200,"п")</f>
        <v>0</v>
      </c>
      <c r="J18" s="3" t="s">
        <v>54</v>
      </c>
      <c r="K18" s="25">
        <f>IFERROR(I19/I18,0)</f>
        <v>0</v>
      </c>
      <c r="L18" s="10"/>
      <c r="M18" s="3">
        <f>COUNTIFS(game6!$E$3:$E$200,M17,game6!$B$3:$B$200,"п")</f>
        <v>0</v>
      </c>
      <c r="N18" s="3" t="s">
        <v>54</v>
      </c>
      <c r="O18" s="25">
        <f>IFERROR(M19/M18,0)</f>
        <v>0</v>
      </c>
      <c r="P18" s="10"/>
      <c r="Q18" s="3">
        <f>COUNTIFS(game6!$E$3:$E$200,Q17,game6!$B$3:$B$200,"п")</f>
        <v>0</v>
      </c>
      <c r="R18" s="3" t="s">
        <v>54</v>
      </c>
      <c r="S18" s="25">
        <f>IFERROR(Q19/Q18,0)</f>
        <v>0</v>
      </c>
      <c r="T18" s="10"/>
      <c r="U18" s="3">
        <f>COUNTIFS(game6!$E$3:$E$200,U17,game6!$B$3:$B$200,"п")</f>
        <v>0</v>
      </c>
      <c r="V18" s="3" t="s">
        <v>54</v>
      </c>
      <c r="W18" s="25">
        <f>IFERROR(U19/U18,0)</f>
        <v>0</v>
      </c>
      <c r="X18" s="9"/>
      <c r="Y18" s="3">
        <f>COUNTIFS(game6!$E$3:$E$200,Y17,game6!$B$3:$B$200,"п")</f>
        <v>0</v>
      </c>
      <c r="Z18" s="3" t="s">
        <v>54</v>
      </c>
      <c r="AA18" s="25">
        <f>IFERROR(Y19/Y18,0)</f>
        <v>0</v>
      </c>
      <c r="AB18" s="9"/>
    </row>
    <row r="19" spans="1:28" x14ac:dyDescent="0.3">
      <c r="A19" s="14"/>
      <c r="B19" s="14"/>
      <c r="C19" s="14"/>
      <c r="D19" s="8"/>
      <c r="H19" s="9"/>
      <c r="I19" s="3">
        <f>COUNTIFS(game6!$E$3:$E$200,I17,game6!$B$3:$B$200,"п",game6!$C$3:$C$200,"+")</f>
        <v>0</v>
      </c>
      <c r="J19" s="3" t="s">
        <v>56</v>
      </c>
      <c r="K19" s="25"/>
      <c r="L19" s="10"/>
      <c r="M19" s="3">
        <f>COUNTIFS(game6!$E$3:$E$200,M17,game6!$B$3:$B$200,"п",game6!$C$3:$C$200,"+")</f>
        <v>0</v>
      </c>
      <c r="N19" s="3" t="s">
        <v>56</v>
      </c>
      <c r="O19" s="25"/>
      <c r="P19" s="10"/>
      <c r="Q19" s="3">
        <f>COUNTIFS(game6!$E$3:$E$200,Q17,game6!$B$3:$B$200,"п",game6!$C$3:$C$200,"+")</f>
        <v>0</v>
      </c>
      <c r="R19" s="3" t="s">
        <v>56</v>
      </c>
      <c r="S19" s="25"/>
      <c r="T19" s="10"/>
      <c r="U19" s="3">
        <f>COUNTIFS(game6!$E$3:$E$200,U17,game6!$B$3:$B$200,"п",game6!$C$3:$C$200,"+")</f>
        <v>0</v>
      </c>
      <c r="V19" s="3" t="s">
        <v>56</v>
      </c>
      <c r="W19" s="25"/>
      <c r="X19" s="9"/>
      <c r="Y19" s="3">
        <f>COUNTIFS(game6!$E$3:$E$200,Y17,game6!$B$3:$B$200,"п",game6!$C$3:$C$200,"+")</f>
        <v>0</v>
      </c>
      <c r="Z19" s="3" t="s">
        <v>56</v>
      </c>
      <c r="AA19" s="25"/>
      <c r="AB19" s="9"/>
    </row>
    <row r="20" spans="1:28" x14ac:dyDescent="0.3">
      <c r="A20" s="14"/>
      <c r="B20" s="14"/>
      <c r="C20" s="14"/>
      <c r="D20" s="8"/>
      <c r="E20" s="24" t="s">
        <v>45</v>
      </c>
      <c r="F20" s="24"/>
      <c r="G20" s="24" t="s">
        <v>46</v>
      </c>
      <c r="H20" s="9"/>
      <c r="I20" s="3">
        <f>COUNTIFS(game6!$E$3:$E$200,I17,game6!$B$3:$B$200,"б")</f>
        <v>0</v>
      </c>
      <c r="J20" s="3" t="s">
        <v>53</v>
      </c>
      <c r="K20" s="25">
        <f>IFERROR(I21/I20,0)</f>
        <v>0</v>
      </c>
      <c r="L20" s="10"/>
      <c r="M20" s="3">
        <f>COUNTIFS(game6!$E$3:$E$200,M17,game6!$B$3:$B$200,"б")</f>
        <v>0</v>
      </c>
      <c r="N20" s="3" t="s">
        <v>53</v>
      </c>
      <c r="O20" s="25">
        <f>IFERROR(M21/M20,0)</f>
        <v>0</v>
      </c>
      <c r="P20" s="10"/>
      <c r="Q20" s="3">
        <f>COUNTIFS(game6!$E$3:$E$200,Q17,game6!$B$3:$B$200,"б")</f>
        <v>0</v>
      </c>
      <c r="R20" s="3" t="s">
        <v>53</v>
      </c>
      <c r="S20" s="25">
        <f>IFERROR(Q21/Q20,0)</f>
        <v>0</v>
      </c>
      <c r="T20" s="10"/>
      <c r="U20" s="3">
        <f>COUNTIFS(game6!$E$3:$E$200,U17,game6!$B$3:$B$200,"б")</f>
        <v>0</v>
      </c>
      <c r="V20" s="3" t="s">
        <v>53</v>
      </c>
      <c r="W20" s="25">
        <f>IFERROR(U21/U20,0)</f>
        <v>0</v>
      </c>
      <c r="X20" s="9"/>
      <c r="Y20" s="3">
        <f>COUNTIFS(game6!$E$3:$E$200,Y17,game6!$B$3:$B$200,"б")</f>
        <v>0</v>
      </c>
      <c r="Z20" s="3" t="s">
        <v>53</v>
      </c>
      <c r="AA20" s="25">
        <f>IFERROR(Y21/Y20,0)</f>
        <v>0</v>
      </c>
      <c r="AB20" s="9"/>
    </row>
    <row r="21" spans="1:28" x14ac:dyDescent="0.3">
      <c r="A21" s="2" t="s">
        <v>80</v>
      </c>
      <c r="B21" s="3" t="s">
        <v>81</v>
      </c>
      <c r="C21" s="3" t="s">
        <v>72</v>
      </c>
      <c r="D21" s="8"/>
      <c r="E21" s="3">
        <f>COUNTIFS(game6!$B$3:$B$201,"б",game6!$C$3:$C$201,"+",game6!$G$3:$G$201,E20)+E23</f>
        <v>0</v>
      </c>
      <c r="F21" s="3" t="s">
        <v>53</v>
      </c>
      <c r="G21" s="25" t="e">
        <f>(E21-E22)/E21</f>
        <v>#DIV/0!</v>
      </c>
      <c r="H21" s="9"/>
      <c r="I21" s="3">
        <f>COUNTIFS(game6!$E$3:$E$200,I17,game6!$B$3:$B$200,"б",game6!$C$3:$C$200,"+")</f>
        <v>0</v>
      </c>
      <c r="J21" s="3" t="s">
        <v>57</v>
      </c>
      <c r="K21" s="25"/>
      <c r="L21" s="10"/>
      <c r="M21" s="3">
        <f>COUNTIFS(game6!$E$3:$E$200,M17,game6!$B$3:$B$200,"б",game6!$C$3:$C$200,"+")</f>
        <v>0</v>
      </c>
      <c r="N21" s="3" t="s">
        <v>57</v>
      </c>
      <c r="O21" s="25"/>
      <c r="P21" s="10"/>
      <c r="Q21" s="3">
        <f>COUNTIFS(game6!$E$3:$E$200,Q17,game6!$B$3:$B$200,"б",game6!$C$3:$C$200,"+")</f>
        <v>0</v>
      </c>
      <c r="R21" s="3" t="s">
        <v>57</v>
      </c>
      <c r="S21" s="25"/>
      <c r="T21" s="10"/>
      <c r="U21" s="3">
        <f>COUNTIFS(game6!$E$3:$E$200,U17,game6!$B$3:$B$200,"б",game6!$C$3:$C$200,"+")</f>
        <v>0</v>
      </c>
      <c r="V21" s="3" t="s">
        <v>57</v>
      </c>
      <c r="W21" s="25"/>
      <c r="X21" s="9"/>
      <c r="Y21" s="3">
        <f>COUNTIFS(game6!$E$3:$E$200,Y17,game6!$B$3:$B$200,"б",game6!$C$3:$C$200,"+")</f>
        <v>0</v>
      </c>
      <c r="Z21" s="3" t="s">
        <v>57</v>
      </c>
      <c r="AA21" s="25"/>
      <c r="AB21" s="9"/>
    </row>
    <row r="22" spans="1:28" x14ac:dyDescent="0.3">
      <c r="A22" s="3"/>
      <c r="B22" s="3"/>
      <c r="C22" s="3">
        <f ca="1">U16</f>
        <v>0</v>
      </c>
      <c r="D22" s="8"/>
      <c r="E22" s="3">
        <f>COUNTIFS(game6!$B$3:$B$201,"б",game6!$C$3:$C$201,"+",game6!$D$3:D201,"+",game6!$G$3:$G$201,E20)+E24</f>
        <v>0</v>
      </c>
      <c r="F22" s="3" t="s">
        <v>55</v>
      </c>
      <c r="G22" s="25"/>
      <c r="H22" s="9"/>
      <c r="I22" s="12">
        <f>COUNTIFS(game6!$E$3:$E$200,I17,game6!$B$3:$B$200,"б",game6!$C$3:$C$200,"+",game6!$D$3:$D$200,"+")</f>
        <v>0</v>
      </c>
      <c r="J22" s="3" t="s">
        <v>60</v>
      </c>
      <c r="K22" s="1">
        <f>IFERROR(I22/I21,0)</f>
        <v>0</v>
      </c>
      <c r="L22" s="10"/>
      <c r="M22" s="12">
        <f>COUNTIFS(game6!$E$3:$E$200,M17,game6!$B$3:$B$200,"б",game6!$C$3:$C$200,"+",game6!$D$3:$D$200,"+")</f>
        <v>0</v>
      </c>
      <c r="N22" s="3" t="s">
        <v>60</v>
      </c>
      <c r="O22" s="1">
        <f>IFERROR(M22/M21,0)</f>
        <v>0</v>
      </c>
      <c r="P22" s="10"/>
      <c r="Q22" s="12">
        <f>COUNTIFS(game6!$E$3:$E$200,Q17,game6!$B$3:$B$200,"б",game6!$C$3:$C$200,"+",game6!$D$3:$D$200,"+")</f>
        <v>0</v>
      </c>
      <c r="R22" s="3" t="s">
        <v>60</v>
      </c>
      <c r="S22" s="1">
        <f>IFERROR(Q22/Q21,0)</f>
        <v>0</v>
      </c>
      <c r="T22" s="10"/>
      <c r="U22" s="12">
        <f>COUNTIFS(game6!$E$3:$E$200,U17,game6!$B$3:$B$200,"б",game6!$C$3:$C$200,"+",game6!$D$3:$D$200,"+")</f>
        <v>0</v>
      </c>
      <c r="V22" s="3" t="s">
        <v>60</v>
      </c>
      <c r="W22" s="1">
        <f>IFERROR(U22/U21,0)</f>
        <v>0</v>
      </c>
      <c r="X22" s="9"/>
      <c r="Y22" s="12">
        <f>COUNTIFS(game6!$E$3:$E$200,Y17,game6!$B$3:$B$200,"б",game6!$C$3:$C$200,"+",game6!$D$3:$D$200,"+")</f>
        <v>0</v>
      </c>
      <c r="Z22" s="3" t="s">
        <v>60</v>
      </c>
      <c r="AA22" s="1">
        <f>IFERROR(Y22/Y21,0)</f>
        <v>0</v>
      </c>
      <c r="AB22" s="9"/>
    </row>
    <row r="23" spans="1:28" x14ac:dyDescent="0.3">
      <c r="A23" s="3"/>
      <c r="B23" s="3"/>
      <c r="C23" s="3">
        <f ca="1">I32</f>
        <v>0</v>
      </c>
      <c r="D23" s="8"/>
      <c r="E23" s="3">
        <f>COUNTIFS(game6!$B$3:$B$201,"бул",game6!$C$3:$C$201,"+",game6!$G$3:$G$201,E20)</f>
        <v>0</v>
      </c>
      <c r="F23" s="3" t="s">
        <v>58</v>
      </c>
      <c r="G23" s="25" t="str">
        <f>IFERROR((E23-E24)/E23,"нет бросоков")</f>
        <v>нет бросоков</v>
      </c>
      <c r="H23" s="9"/>
      <c r="I23" s="3">
        <f>COUNTIFS(game6!$E$3:$E$200,I17,game6!$B$3:$B$200,"фол",game6!$C$3:$C$200,"+")</f>
        <v>0</v>
      </c>
      <c r="J23" s="3" t="s">
        <v>35</v>
      </c>
      <c r="K23" s="1">
        <f>IFERROR(I23/$A$6,0)</f>
        <v>0</v>
      </c>
      <c r="L23" s="10"/>
      <c r="M23" s="3">
        <f>COUNTIFS(game6!$E$3:$E$200,M17,game6!$B$3:$B$200,"фол",game6!$C$3:$C$200,"+")</f>
        <v>0</v>
      </c>
      <c r="N23" s="3" t="s">
        <v>35</v>
      </c>
      <c r="O23" s="1">
        <f>IFERROR(M23/$A$6,0)</f>
        <v>0</v>
      </c>
      <c r="P23" s="10"/>
      <c r="Q23" s="3">
        <f>COUNTIFS(game6!$E$3:$E$200,Q17,game6!$B$3:$B$200,"фол",game6!$C$3:$C$200,"+")</f>
        <v>0</v>
      </c>
      <c r="R23" s="3" t="s">
        <v>35</v>
      </c>
      <c r="S23" s="1">
        <f>IFERROR(Q23/$A$6,0)</f>
        <v>0</v>
      </c>
      <c r="T23" s="10"/>
      <c r="U23" s="3">
        <f>COUNTIFS(game6!$E$3:$E$200,U17,game6!$B$3:$B$200,"фол",game6!$C$3:$C$200,"+")</f>
        <v>0</v>
      </c>
      <c r="V23" s="3" t="s">
        <v>35</v>
      </c>
      <c r="W23" s="1">
        <f>IFERROR(U23/$A$6,0)</f>
        <v>0</v>
      </c>
      <c r="X23" s="9"/>
      <c r="Y23" s="3">
        <f>COUNTIFS(game6!$E$3:$E$200,Y17,game6!$B$3:$B$200,"фол",game6!$C$3:$C$200,"+")</f>
        <v>0</v>
      </c>
      <c r="Z23" s="3" t="s">
        <v>35</v>
      </c>
      <c r="AA23" s="1">
        <f>IFERROR(Y23/$A$6,0)</f>
        <v>0</v>
      </c>
      <c r="AB23" s="9"/>
    </row>
    <row r="24" spans="1:28" x14ac:dyDescent="0.3">
      <c r="A24" s="3"/>
      <c r="B24" s="3"/>
      <c r="C24" s="3">
        <f ca="1">U32</f>
        <v>0</v>
      </c>
      <c r="D24" s="8"/>
      <c r="E24" s="3">
        <f>COUNTIFS(game6!$B$3:$B$201,"бул",game6!$C$3:$C$201,"+",game6!$D$3:$D$201,"+",game6!$G$3:$G$201,E20)</f>
        <v>0</v>
      </c>
      <c r="F24" s="3" t="s">
        <v>59</v>
      </c>
      <c r="G24" s="25"/>
      <c r="H24" s="9"/>
      <c r="I24" s="12">
        <f>COUNTIF(game6!$F$3:$F$200,I17)</f>
        <v>0</v>
      </c>
      <c r="J24" s="3" t="s">
        <v>63</v>
      </c>
      <c r="K24" s="3"/>
      <c r="L24" s="10"/>
      <c r="M24" s="12">
        <f>COUNTIF(game6!$F$3:$F$200,M17)</f>
        <v>0</v>
      </c>
      <c r="N24" s="3" t="s">
        <v>63</v>
      </c>
      <c r="O24" s="3"/>
      <c r="P24" s="10"/>
      <c r="Q24" s="12">
        <f>COUNTIF(game6!$F$3:$F$200,Q17)</f>
        <v>0</v>
      </c>
      <c r="R24" s="3" t="s">
        <v>63</v>
      </c>
      <c r="S24" s="3"/>
      <c r="T24" s="10"/>
      <c r="U24" s="12">
        <f>COUNTIF(game6!$F$3:$F$200,U17)</f>
        <v>0</v>
      </c>
      <c r="V24" s="3" t="s">
        <v>63</v>
      </c>
      <c r="W24" s="3"/>
      <c r="X24" s="9"/>
      <c r="Y24" s="12">
        <f>COUNTIF(game6!$F$3:$F$200,Y17)</f>
        <v>0</v>
      </c>
      <c r="Z24" s="3" t="s">
        <v>63</v>
      </c>
      <c r="AA24" s="3"/>
      <c r="AB24" s="9"/>
    </row>
    <row r="25" spans="1:28" x14ac:dyDescent="0.3">
      <c r="A25" s="3"/>
      <c r="B25" s="3"/>
      <c r="C25" s="3">
        <f ca="1">I16</f>
        <v>0</v>
      </c>
      <c r="D25" s="8"/>
      <c r="H25" s="9"/>
      <c r="I25" s="3">
        <f>COUNTIFS(game6!$E$3:$E$200,I17,game6!$B$3:$B$200,"блок",game6!$C$3:$C$200,"+")</f>
        <v>0</v>
      </c>
      <c r="J25" s="3" t="s">
        <v>64</v>
      </c>
      <c r="K25" s="3"/>
      <c r="L25" s="10"/>
      <c r="M25" s="3">
        <f>COUNTIFS(game6!$E$3:$E$200,M17,game6!$B$3:$B$200,"блок",game6!$C$3:$C$200,"+")</f>
        <v>0</v>
      </c>
      <c r="N25" s="3" t="s">
        <v>64</v>
      </c>
      <c r="O25" s="3"/>
      <c r="P25" s="10"/>
      <c r="Q25" s="3">
        <f>COUNTIFS(game6!$E$3:$E$200,Q17,game6!$B$3:$B$200,"блок",game6!$C$3:$C$200,"+")</f>
        <v>0</v>
      </c>
      <c r="R25" s="3" t="s">
        <v>64</v>
      </c>
      <c r="S25" s="3"/>
      <c r="T25" s="10"/>
      <c r="U25" s="3">
        <f>COUNTIFS(game6!$E$3:$E$200,U17,game6!$B$3:$B$200,"блок",game6!$C$3:$C$200,"+")</f>
        <v>0</v>
      </c>
      <c r="V25" s="3" t="s">
        <v>64</v>
      </c>
      <c r="W25" s="3"/>
      <c r="X25" s="9"/>
      <c r="Y25" s="3">
        <f>COUNTIFS(game6!$E$3:$E$200,Y17,game6!$B$3:$B$200,"блок",game6!$C$3:$C$200,"+")</f>
        <v>0</v>
      </c>
      <c r="Z25" s="3" t="s">
        <v>64</v>
      </c>
      <c r="AA25" s="3"/>
      <c r="AB25" s="9"/>
    </row>
    <row r="26" spans="1:28" x14ac:dyDescent="0.3">
      <c r="A26" s="3"/>
      <c r="B26" s="3"/>
      <c r="C26" s="3">
        <f ca="1">M16</f>
        <v>0</v>
      </c>
      <c r="D26" s="8"/>
      <c r="E26" s="24" t="s">
        <v>99</v>
      </c>
      <c r="F26" s="24"/>
      <c r="G26" s="24" t="s">
        <v>46</v>
      </c>
      <c r="H26" s="9"/>
      <c r="I26" s="3">
        <f>COUNTIFS(game6!$E$3:$E$200,I17,game6!$B$3:$B$200,"бул",game6!$C$3:$C$200,"+")</f>
        <v>0</v>
      </c>
      <c r="J26" s="3" t="s">
        <v>58</v>
      </c>
      <c r="K26" s="25">
        <f>IFERROR(I27/I26,0)</f>
        <v>0</v>
      </c>
      <c r="L26" s="10"/>
      <c r="M26" s="3">
        <f>COUNTIFS(game6!$E$3:$E$200,M17,game6!$B$3:$B$200,"бул",game6!$C$3:$C$200,"+")</f>
        <v>0</v>
      </c>
      <c r="N26" s="3" t="s">
        <v>58</v>
      </c>
      <c r="O26" s="25">
        <f>IFERROR(M27/M26,0)</f>
        <v>0</v>
      </c>
      <c r="P26" s="10"/>
      <c r="Q26" s="3">
        <f>COUNTIFS(game6!$E$3:$E$200,Q17,game6!$B$3:$B$200,"бул",game6!$C$3:$C$200,"+")</f>
        <v>0</v>
      </c>
      <c r="R26" s="3" t="s">
        <v>58</v>
      </c>
      <c r="S26" s="25">
        <f>IFERROR(Q27/Q26,0)</f>
        <v>0</v>
      </c>
      <c r="T26" s="10"/>
      <c r="U26" s="3">
        <f>COUNTIFS(game6!$E$3:$E$200,U17,game6!$B$3:$B$200,"бул",game6!$C$3:$C$200,"+")</f>
        <v>0</v>
      </c>
      <c r="V26" s="3" t="s">
        <v>58</v>
      </c>
      <c r="W26" s="25">
        <f>IFERROR(U27/U26,0)</f>
        <v>0</v>
      </c>
      <c r="X26" s="9"/>
      <c r="Y26" s="3">
        <f>COUNTIFS(game6!$E$3:$E$200,Y17,game6!$B$3:$B$200,"бул",game6!$C$3:$C$200,"+")</f>
        <v>0</v>
      </c>
      <c r="Z26" s="3" t="s">
        <v>58</v>
      </c>
      <c r="AA26" s="25">
        <f>IFERROR(Y27/Y26,0)</f>
        <v>0</v>
      </c>
      <c r="AB26" s="9"/>
    </row>
    <row r="27" spans="1:28" x14ac:dyDescent="0.3">
      <c r="A27" s="3"/>
      <c r="B27" s="3"/>
      <c r="C27" s="3">
        <f ca="1">Q16</f>
        <v>0</v>
      </c>
      <c r="D27" s="8"/>
      <c r="E27" s="3">
        <f>COUNTIFS(game6!$B$3:$B$201,"б",game6!$C$3:$C$201,"+",game6!$G$3:$G$201,E26)+E29</f>
        <v>0</v>
      </c>
      <c r="F27" s="3" t="s">
        <v>53</v>
      </c>
      <c r="G27" s="25" t="e">
        <f>(E27-E28)/E27</f>
        <v>#DIV/0!</v>
      </c>
      <c r="H27" s="9"/>
      <c r="I27" s="12">
        <f>COUNTIFS(game6!$E$3:$E$200,I17,game6!$B$3:$B$200,"бул",game6!$C$3:$C$200,"+",game6!$D$3:$D$200,"+")</f>
        <v>0</v>
      </c>
      <c r="J27" s="3" t="s">
        <v>60</v>
      </c>
      <c r="K27" s="25"/>
      <c r="L27" s="10"/>
      <c r="M27" s="12">
        <f>COUNTIFS(game6!$E$3:$E$200,M17,game6!$B$3:$B$200,"бул",game6!$C$3:$C$200,"+",game6!$D$3:$D$200,"+")</f>
        <v>0</v>
      </c>
      <c r="N27" s="3" t="s">
        <v>60</v>
      </c>
      <c r="O27" s="25"/>
      <c r="P27" s="10"/>
      <c r="Q27" s="12">
        <f>COUNTIFS(game6!$E$3:$E$200,Q17,game6!$B$3:$B$200,"бул",game6!$C$3:$C$200,"+",game6!$D$3:$D$200,"+")</f>
        <v>0</v>
      </c>
      <c r="R27" s="3" t="s">
        <v>60</v>
      </c>
      <c r="S27" s="25"/>
      <c r="T27" s="10"/>
      <c r="U27" s="12">
        <f>COUNTIFS(game6!$E$3:$E$200,U17,game6!$B$3:$B$200,"бул",game6!$C$3:$C$200,"+",game6!$D$3:$D$200,"+")</f>
        <v>0</v>
      </c>
      <c r="V27" s="3" t="s">
        <v>60</v>
      </c>
      <c r="W27" s="25"/>
      <c r="X27" s="9"/>
      <c r="Y27" s="12">
        <f>COUNTIFS(game6!$E$3:$E$200,Y17,game6!$B$3:$B$200,"бул",game6!$C$3:$C$200,"+",game6!$D$3:$D$200,"+")</f>
        <v>0</v>
      </c>
      <c r="Z27" s="3" t="s">
        <v>60</v>
      </c>
      <c r="AA27" s="25"/>
      <c r="AB27" s="9"/>
    </row>
    <row r="28" spans="1:28" x14ac:dyDescent="0.3">
      <c r="A28" s="3"/>
      <c r="B28" s="3"/>
      <c r="C28" s="3">
        <f ca="1">Q32</f>
        <v>0</v>
      </c>
      <c r="D28" s="8"/>
      <c r="E28" s="3">
        <f>COUNTIFS(game6!$B$3:$B$201,"б",game6!$C$3:$C$201,"+",game6!$D$3:D201,"+",game6!$G$3:$G$201,E26)+E30</f>
        <v>0</v>
      </c>
      <c r="F28" s="3" t="s">
        <v>55</v>
      </c>
      <c r="G28" s="25"/>
      <c r="H28" s="9"/>
      <c r="I28" s="3">
        <f>COUNTIFS(game6!$E$3:$E$200,I17,game6!$B$3:$B$200,"вб")</f>
        <v>0</v>
      </c>
      <c r="J28" s="3" t="s">
        <v>66</v>
      </c>
      <c r="K28" s="25">
        <f>IFERROR(I29/I28,0)</f>
        <v>0</v>
      </c>
      <c r="L28" s="10"/>
      <c r="M28" s="3">
        <f>COUNTIFS(game6!$E$3:$E$200,M17,game6!$B$3:$B$200,"вб")</f>
        <v>0</v>
      </c>
      <c r="N28" s="3" t="s">
        <v>66</v>
      </c>
      <c r="O28" s="25">
        <f>IFERROR(M29/M28,0)</f>
        <v>0</v>
      </c>
      <c r="P28" s="10"/>
      <c r="Q28" s="3">
        <f>COUNTIFS(game6!$E$3:$E$200,Q17,game6!$B$3:$B$200,"вб")</f>
        <v>0</v>
      </c>
      <c r="R28" s="3" t="s">
        <v>66</v>
      </c>
      <c r="S28" s="25">
        <f>IFERROR(Q29/Q28,0)</f>
        <v>0</v>
      </c>
      <c r="T28" s="10"/>
      <c r="U28" s="3">
        <f>COUNTIFS(game6!$E$3:$E$200,U17,game6!$B$3:$B$200,"вб")</f>
        <v>0</v>
      </c>
      <c r="V28" s="3" t="s">
        <v>66</v>
      </c>
      <c r="W28" s="25">
        <f>IFERROR(U29/U28,0)</f>
        <v>0</v>
      </c>
      <c r="X28" s="9"/>
      <c r="Y28" s="3">
        <f>COUNTIFS(game6!$E$3:$E$200,Y17,game6!$B$3:$B$200,"вб")</f>
        <v>0</v>
      </c>
      <c r="Z28" s="3" t="s">
        <v>66</v>
      </c>
      <c r="AA28" s="25">
        <f>IFERROR(Y29/Y28,0)</f>
        <v>0</v>
      </c>
      <c r="AB28" s="9"/>
    </row>
    <row r="29" spans="1:28" x14ac:dyDescent="0.3">
      <c r="A29" s="3"/>
      <c r="B29" s="3"/>
      <c r="C29" s="3">
        <f ca="1">Y16</f>
        <v>0</v>
      </c>
      <c r="D29" s="8"/>
      <c r="E29" s="3">
        <f>COUNTIFS(game6!$B$3:$B$201,"бул",game6!$C$3:$C$201,"+",game6!$G$3:$G$201,E26)</f>
        <v>0</v>
      </c>
      <c r="F29" s="3" t="s">
        <v>58</v>
      </c>
      <c r="G29" s="25" t="str">
        <f>IFERROR((E29-E30)/E29,"нет бросоков")</f>
        <v>нет бросоков</v>
      </c>
      <c r="H29" s="9"/>
      <c r="I29" s="3">
        <f>COUNTIFS(game6!$E$3:$E$200,I17,game6!$B$3:$B$200,"вб",game6!$C$3:$C$200,"+")</f>
        <v>0</v>
      </c>
      <c r="J29" s="3" t="s">
        <v>68</v>
      </c>
      <c r="K29" s="25"/>
      <c r="L29" s="10"/>
      <c r="M29" s="3">
        <f>COUNTIFS(game6!$E$3:$E$200,M17,game6!$B$3:$B$200,"вб",game6!$C$3:$C$200,"+")</f>
        <v>0</v>
      </c>
      <c r="N29" s="3" t="s">
        <v>68</v>
      </c>
      <c r="O29" s="25"/>
      <c r="P29" s="10"/>
      <c r="Q29" s="3">
        <f>COUNTIFS(game6!$E$3:$E$200,Q17,game6!$B$3:$B$200,"вб",game6!$C$3:$C$200,"+")</f>
        <v>0</v>
      </c>
      <c r="R29" s="3" t="s">
        <v>68</v>
      </c>
      <c r="S29" s="25"/>
      <c r="T29" s="10"/>
      <c r="U29" s="3">
        <f>COUNTIFS(game6!$E$3:$E$200,U17,game6!$B$3:$B$200,"вб",game6!$C$3:$C$200,"+")</f>
        <v>0</v>
      </c>
      <c r="V29" s="3" t="s">
        <v>68</v>
      </c>
      <c r="W29" s="25"/>
      <c r="X29" s="9"/>
      <c r="Y29" s="3">
        <f>COUNTIFS(game6!$E$3:$E$200,Y17,game6!$B$3:$B$200,"вб",game6!$C$3:$C$200,"+")</f>
        <v>0</v>
      </c>
      <c r="Z29" s="3" t="s">
        <v>68</v>
      </c>
      <c r="AA29" s="25"/>
      <c r="AB29" s="9"/>
    </row>
    <row r="30" spans="1:28" x14ac:dyDescent="0.3">
      <c r="A30" s="3"/>
      <c r="B30" s="3"/>
      <c r="C30" s="3">
        <f ca="1">M32</f>
        <v>0</v>
      </c>
      <c r="D30" s="8"/>
      <c r="E30" s="3">
        <f>COUNTIFS(game6!$B$3:$B$201,"бул",game6!$C$3:$C$201,"+",game6!$D$3:$D$201,"+",game6!$G$3:$G$201,E26)</f>
        <v>0</v>
      </c>
      <c r="F30" s="3" t="s">
        <v>59</v>
      </c>
      <c r="G30" s="25"/>
      <c r="H30" s="9"/>
      <c r="I30" s="3">
        <f>COUNTIFS(game6!$E$3:$E$200,I17,game6!$B$3:$B$200,"ош",game6!$C$3:$C$200,"+")</f>
        <v>0</v>
      </c>
      <c r="J30" s="3" t="s">
        <v>69</v>
      </c>
      <c r="K30" s="1"/>
      <c r="L30" s="10"/>
      <c r="M30" s="3">
        <f>COUNTIFS(game6!$E$3:$E$200,M17,game6!$B$3:$B$200,"ош",game6!$C$3:$C$200,"+")</f>
        <v>0</v>
      </c>
      <c r="N30" s="3" t="s">
        <v>69</v>
      </c>
      <c r="O30" s="1"/>
      <c r="P30" s="10"/>
      <c r="Q30" s="3">
        <f>COUNTIFS(game6!$E$3:$E$200,Q17,game6!$B$3:$B$200,"ош",game6!$C$3:$C$200,"+")</f>
        <v>0</v>
      </c>
      <c r="R30" s="3" t="s">
        <v>69</v>
      </c>
      <c r="S30" s="1"/>
      <c r="T30" s="10"/>
      <c r="U30" s="3">
        <f>COUNTIFS(game6!$E$3:$E$200,U17,game6!$B$3:$B$200,"ош",game6!$C$3:$C$200,"+")</f>
        <v>0</v>
      </c>
      <c r="V30" s="3" t="s">
        <v>69</v>
      </c>
      <c r="W30" s="1"/>
      <c r="X30" s="9"/>
      <c r="Y30" s="3">
        <f>COUNTIFS(game6!$E$3:$E$200,Y17,game6!$B$3:$B$200,"ош",game6!$C$3:$C$200,"+")</f>
        <v>0</v>
      </c>
      <c r="Z30" s="3" t="s">
        <v>69</v>
      </c>
      <c r="AA30" s="1"/>
      <c r="AB30" s="9"/>
    </row>
    <row r="31" spans="1:28" x14ac:dyDescent="0.3">
      <c r="A31" s="3"/>
      <c r="B31" s="3"/>
      <c r="C31" s="3"/>
      <c r="D31" s="8"/>
      <c r="E31" s="16"/>
      <c r="F31" s="16"/>
      <c r="G31" s="16"/>
      <c r="H31" s="9"/>
      <c r="I31" s="3">
        <f>COUNTIFS(game6!$E$3:$E$200,I17,game6!$B$3:$B$200,"отбор",game6!$C$3:$C$200,"+")</f>
        <v>0</v>
      </c>
      <c r="J31" s="3" t="s">
        <v>71</v>
      </c>
      <c r="K31" s="1"/>
      <c r="L31" s="10"/>
      <c r="M31" s="3">
        <f>COUNTIFS(game6!$E$3:$E$200,M17,game6!$B$3:$B$200,"отбор",game6!$C$3:$C$200,"+")</f>
        <v>0</v>
      </c>
      <c r="N31" s="3" t="s">
        <v>71</v>
      </c>
      <c r="O31" s="1"/>
      <c r="P31" s="10"/>
      <c r="Q31" s="3">
        <f>COUNTIFS(game6!$E$3:$E$200,Q17,game6!$B$3:$B$200,"отбор",game6!$C$3:$C$200,"+")</f>
        <v>0</v>
      </c>
      <c r="R31" s="3" t="s">
        <v>71</v>
      </c>
      <c r="S31" s="1"/>
      <c r="T31" s="10"/>
      <c r="U31" s="3">
        <f>COUNTIFS(game6!$E$3:$E$200,U17,game6!$B$3:$B$200,"отбор",game6!$C$3:$C$200,"+")</f>
        <v>0</v>
      </c>
      <c r="V31" s="3" t="s">
        <v>71</v>
      </c>
      <c r="W31" s="1"/>
      <c r="X31" s="9"/>
      <c r="Y31" s="3">
        <f>COUNTIFS(game6!$E$3:$E$200,Y17,game6!$B$3:$B$200,"отбор",game6!$C$3:$C$200,"+")</f>
        <v>0</v>
      </c>
      <c r="Z31" s="3" t="s">
        <v>71</v>
      </c>
      <c r="AA31" s="1"/>
      <c r="AB31" s="9"/>
    </row>
    <row r="32" spans="1:28" x14ac:dyDescent="0.3">
      <c r="A32" s="14"/>
      <c r="B32" s="14"/>
      <c r="C32" s="14"/>
      <c r="D32" s="8"/>
      <c r="E32" s="16"/>
      <c r="F32" s="16"/>
      <c r="G32" s="16"/>
      <c r="H32" s="9"/>
      <c r="I32" s="3">
        <f ca="1">SUMIF(game6!$O$2:$O$21,I17,game6!$P$2:$P$10)</f>
        <v>0</v>
      </c>
      <c r="J32" s="3" t="s">
        <v>72</v>
      </c>
      <c r="K32" s="1"/>
      <c r="L32" s="10"/>
      <c r="M32" s="3">
        <f ca="1">SUMIF(game6!$O$2:$O$21,M17,game6!$P$2:$P$10)</f>
        <v>0</v>
      </c>
      <c r="N32" s="3" t="s">
        <v>72</v>
      </c>
      <c r="O32" s="1"/>
      <c r="P32" s="10"/>
      <c r="Q32" s="3">
        <f ca="1">SUMIF(game6!$O$2:$O$21,Q17,game6!$P$2:$P$10)</f>
        <v>0</v>
      </c>
      <c r="R32" s="3" t="s">
        <v>72</v>
      </c>
      <c r="S32" s="1"/>
      <c r="T32" s="10"/>
      <c r="U32" s="3">
        <f ca="1">SUMIF(game6!$O$2:$O$21,U17,game6!$P$2:$P$10)</f>
        <v>0</v>
      </c>
      <c r="V32" s="3" t="s">
        <v>72</v>
      </c>
      <c r="W32" s="1"/>
      <c r="X32" s="9"/>
      <c r="Y32" s="3">
        <f ca="1">SUMIF(game6!$O$2:$O$21,Y17,game6!$P$2:$P$10)</f>
        <v>0</v>
      </c>
      <c r="Z32" s="3" t="s">
        <v>72</v>
      </c>
      <c r="AA32" s="1"/>
      <c r="AB32" s="9"/>
    </row>
    <row r="33" spans="1:28" ht="7.5" customHeight="1" x14ac:dyDescent="0.3">
      <c r="A33" s="17"/>
      <c r="B33" s="17"/>
      <c r="C33" s="18"/>
      <c r="D33" s="8"/>
      <c r="E33" s="17"/>
      <c r="F33" s="17"/>
      <c r="G33" s="1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3">
      <c r="A34" s="14"/>
      <c r="B34" s="14"/>
      <c r="C34" s="19"/>
      <c r="D34" s="11"/>
      <c r="E34" s="14"/>
      <c r="F34" s="14"/>
      <c r="G34" s="19"/>
      <c r="H34" s="9"/>
      <c r="I34" s="24" t="s">
        <v>91</v>
      </c>
      <c r="J34" s="24"/>
      <c r="K34" s="24" t="s">
        <v>46</v>
      </c>
      <c r="L34" s="10"/>
      <c r="M34" s="24" t="s">
        <v>91</v>
      </c>
      <c r="N34" s="24"/>
      <c r="O34" s="24" t="s">
        <v>46</v>
      </c>
      <c r="P34" s="10"/>
      <c r="Q34" s="24" t="s">
        <v>91</v>
      </c>
      <c r="R34" s="24"/>
      <c r="S34" s="24" t="s">
        <v>46</v>
      </c>
      <c r="T34" s="10"/>
      <c r="U34" s="24" t="s">
        <v>91</v>
      </c>
      <c r="V34" s="24"/>
      <c r="W34" s="24" t="s">
        <v>46</v>
      </c>
      <c r="X34" s="9"/>
      <c r="Y34" s="24" t="s">
        <v>91</v>
      </c>
      <c r="Z34" s="24"/>
      <c r="AA34" s="24" t="s">
        <v>46</v>
      </c>
      <c r="AB34" s="9"/>
    </row>
    <row r="35" spans="1:28" x14ac:dyDescent="0.3">
      <c r="A35" s="14"/>
      <c r="B35" s="14"/>
      <c r="C35" s="19"/>
      <c r="D35" s="11"/>
      <c r="E35" s="14"/>
      <c r="F35" s="14"/>
      <c r="G35" s="19"/>
      <c r="H35" s="9"/>
      <c r="I35" s="3">
        <f>COUNTIFS(game6!$E$3:$E$200,I34,game6!$B$3:$B$200,"п")</f>
        <v>0</v>
      </c>
      <c r="J35" s="3" t="s">
        <v>54</v>
      </c>
      <c r="K35" s="25">
        <f>IFERROR(I36/I35,0)</f>
        <v>0</v>
      </c>
      <c r="L35" s="10"/>
      <c r="M35" s="3">
        <f>COUNTIFS(game6!$E$3:$E$200,M34,game6!$B$3:$B$200,"п")</f>
        <v>0</v>
      </c>
      <c r="N35" s="3" t="s">
        <v>54</v>
      </c>
      <c r="O35" s="25">
        <f>IFERROR(M36/M35,0)</f>
        <v>0</v>
      </c>
      <c r="P35" s="10"/>
      <c r="Q35" s="3">
        <f>COUNTIFS(game6!$E$3:$E$200,Q34,game6!$B$3:$B$200,"п")</f>
        <v>0</v>
      </c>
      <c r="R35" s="3" t="s">
        <v>54</v>
      </c>
      <c r="S35" s="25">
        <f>IFERROR(Q36/Q35,0)</f>
        <v>0</v>
      </c>
      <c r="T35" s="10"/>
      <c r="U35" s="3">
        <f>COUNTIFS(game6!$E$3:$E$200,U34,game6!$B$3:$B$200,"п")</f>
        <v>0</v>
      </c>
      <c r="V35" s="3" t="s">
        <v>54</v>
      </c>
      <c r="W35" s="25">
        <f>IFERROR(U36/U35,0)</f>
        <v>0</v>
      </c>
      <c r="X35" s="9"/>
      <c r="Y35" s="3">
        <f>COUNTIFS(game6!$E$3:$E$200,Y34,game6!$B$3:$B$200,"п")</f>
        <v>0</v>
      </c>
      <c r="Z35" s="3" t="s">
        <v>54</v>
      </c>
      <c r="AA35" s="25">
        <f>IFERROR(Y36/Y35,0)</f>
        <v>0</v>
      </c>
      <c r="AB35" s="9"/>
    </row>
    <row r="36" spans="1:28" x14ac:dyDescent="0.3">
      <c r="A36" s="14"/>
      <c r="B36" s="14"/>
      <c r="C36" s="19"/>
      <c r="D36" s="11"/>
      <c r="E36" s="14"/>
      <c r="F36" s="14"/>
      <c r="G36" s="19"/>
      <c r="H36" s="9"/>
      <c r="I36" s="3">
        <f>COUNTIFS(game6!$E$3:$E$200,I34,game6!$B$3:$B$200,"п",game6!$C$3:$C$200,"+")</f>
        <v>0</v>
      </c>
      <c r="J36" s="3" t="s">
        <v>56</v>
      </c>
      <c r="K36" s="25"/>
      <c r="L36" s="10"/>
      <c r="M36" s="3">
        <f>COUNTIFS(game6!$E$3:$E$200,M34,game6!$B$3:$B$200,"п",game6!$C$3:$C$200,"+")</f>
        <v>0</v>
      </c>
      <c r="N36" s="3" t="s">
        <v>56</v>
      </c>
      <c r="O36" s="25"/>
      <c r="P36" s="10"/>
      <c r="Q36" s="3">
        <f>COUNTIFS(game6!$E$3:$E$200,Q34,game6!$B$3:$B$200,"п",game6!$C$3:$C$200,"+")</f>
        <v>0</v>
      </c>
      <c r="R36" s="3" t="s">
        <v>56</v>
      </c>
      <c r="S36" s="25"/>
      <c r="T36" s="10"/>
      <c r="U36" s="3">
        <f>COUNTIFS(game6!$E$3:$E$200,U34,game6!$B$3:$B$200,"п",game6!$C$3:$C$200,"+")</f>
        <v>0</v>
      </c>
      <c r="V36" s="3" t="s">
        <v>56</v>
      </c>
      <c r="W36" s="25"/>
      <c r="X36" s="9"/>
      <c r="Y36" s="3">
        <f>COUNTIFS(game6!$E$3:$E$200,Y34,game6!$B$3:$B$200,"п",game6!$C$3:$C$200,"+")</f>
        <v>0</v>
      </c>
      <c r="Z36" s="3" t="s">
        <v>56</v>
      </c>
      <c r="AA36" s="25"/>
      <c r="AB36" s="9"/>
    </row>
    <row r="37" spans="1:28" x14ac:dyDescent="0.3">
      <c r="A37" s="14"/>
      <c r="B37" s="14"/>
      <c r="C37" s="13"/>
      <c r="D37" s="11"/>
      <c r="E37" s="14"/>
      <c r="F37" s="14"/>
      <c r="G37" s="13"/>
      <c r="H37" s="9"/>
      <c r="I37" s="3">
        <f>COUNTIFS(game6!$E$3:$E$200,I34,game6!$B$3:$B$200,"б")</f>
        <v>0</v>
      </c>
      <c r="J37" s="3" t="s">
        <v>53</v>
      </c>
      <c r="K37" s="25">
        <f>IFERROR(I38/I37,0)</f>
        <v>0</v>
      </c>
      <c r="L37" s="10"/>
      <c r="M37" s="3">
        <f>COUNTIFS(game6!$E$3:$E$200,M34,game6!$B$3:$B$200,"б")</f>
        <v>0</v>
      </c>
      <c r="N37" s="3" t="s">
        <v>53</v>
      </c>
      <c r="O37" s="25">
        <f>IFERROR(M38/M37,0)</f>
        <v>0</v>
      </c>
      <c r="P37" s="10"/>
      <c r="Q37" s="3">
        <f>COUNTIFS(game6!$E$3:$E$200,Q34,game6!$B$3:$B$200,"б")</f>
        <v>0</v>
      </c>
      <c r="R37" s="3" t="s">
        <v>53</v>
      </c>
      <c r="S37" s="25">
        <f>IFERROR(Q38/Q37,0)</f>
        <v>0</v>
      </c>
      <c r="T37" s="10"/>
      <c r="U37" s="3">
        <f>COUNTIFS(game6!$E$3:$E$200,U34,game6!$B$3:$B$200,"б")</f>
        <v>0</v>
      </c>
      <c r="V37" s="3" t="s">
        <v>53</v>
      </c>
      <c r="W37" s="25">
        <f>IFERROR(U38/U37,0)</f>
        <v>0</v>
      </c>
      <c r="X37" s="9"/>
      <c r="Y37" s="3">
        <f>COUNTIFS(game6!$E$3:$E$200,Y34,game6!$B$3:$B$200,"б")</f>
        <v>0</v>
      </c>
      <c r="Z37" s="3" t="s">
        <v>53</v>
      </c>
      <c r="AA37" s="25">
        <f>IFERROR(Y38/Y37,0)</f>
        <v>0</v>
      </c>
      <c r="AB37" s="9"/>
    </row>
    <row r="38" spans="1:28" x14ac:dyDescent="0.3">
      <c r="A38" s="14"/>
      <c r="B38" s="14"/>
      <c r="C38" s="13"/>
      <c r="D38" s="11"/>
      <c r="E38" s="14"/>
      <c r="F38" s="14"/>
      <c r="G38" s="13"/>
      <c r="H38" s="9"/>
      <c r="I38" s="3">
        <f>COUNTIFS(game6!$E$3:$E$200,I34,game6!$B$3:$B$200,"б",game6!$C$3:$C$200,"+")</f>
        <v>0</v>
      </c>
      <c r="J38" s="3" t="s">
        <v>57</v>
      </c>
      <c r="K38" s="25"/>
      <c r="L38" s="10"/>
      <c r="M38" s="3">
        <f>COUNTIFS(game6!$E$3:$E$200,M34,game6!$B$3:$B$200,"б",game6!$C$3:$C$200,"+")</f>
        <v>0</v>
      </c>
      <c r="N38" s="3" t="s">
        <v>57</v>
      </c>
      <c r="O38" s="25"/>
      <c r="P38" s="10"/>
      <c r="Q38" s="3">
        <f>COUNTIFS(game6!$E$3:$E$200,Q34,game6!$B$3:$B$200,"б",game6!$C$3:$C$200,"+")</f>
        <v>0</v>
      </c>
      <c r="R38" s="3" t="s">
        <v>57</v>
      </c>
      <c r="S38" s="25"/>
      <c r="T38" s="10"/>
      <c r="U38" s="3">
        <f>COUNTIFS(game6!$E$3:$E$200,U34,game6!$B$3:$B$200,"б",game6!$C$3:$C$200,"+")</f>
        <v>0</v>
      </c>
      <c r="V38" s="3" t="s">
        <v>57</v>
      </c>
      <c r="W38" s="25"/>
      <c r="X38" s="9"/>
      <c r="Y38" s="3">
        <f>COUNTIFS(game6!$E$3:$E$200,Y34,game6!$B$3:$B$200,"б",game6!$C$3:$C$200,"+")</f>
        <v>0</v>
      </c>
      <c r="Z38" s="3" t="s">
        <v>57</v>
      </c>
      <c r="AA38" s="25"/>
      <c r="AB38" s="9"/>
    </row>
    <row r="39" spans="1:28" x14ac:dyDescent="0.3">
      <c r="A39" s="14"/>
      <c r="B39" s="14"/>
      <c r="C39" s="14"/>
      <c r="D39" s="11"/>
      <c r="E39" s="14"/>
      <c r="F39" s="14"/>
      <c r="G39" s="14"/>
      <c r="H39" s="9"/>
      <c r="I39" s="12">
        <f>COUNTIFS(game6!$E$3:$E$200,I34,game6!$B$3:$B$200,"б",game6!$C$3:$C$200,"+",game6!$D$3:$D$200,"+")</f>
        <v>0</v>
      </c>
      <c r="J39" s="3" t="s">
        <v>60</v>
      </c>
      <c r="K39" s="1">
        <f>IFERROR(I39/I38,0)</f>
        <v>0</v>
      </c>
      <c r="L39" s="10"/>
      <c r="M39" s="12">
        <f>COUNTIFS(game6!$E$3:$E$200,M34,game6!$B$3:$B$200,"б",game6!$C$3:$C$200,"+",game6!$D$3:$D$200,"+")</f>
        <v>0</v>
      </c>
      <c r="N39" s="3" t="s">
        <v>60</v>
      </c>
      <c r="O39" s="1">
        <f>IFERROR(M39/M38,0)</f>
        <v>0</v>
      </c>
      <c r="P39" s="10"/>
      <c r="Q39" s="12">
        <f>COUNTIFS(game6!$E$3:$E$200,Q34,game6!$B$3:$B$200,"б",game6!$C$3:$C$200,"+",game6!$D$3:$D$200,"+")</f>
        <v>0</v>
      </c>
      <c r="R39" s="3" t="s">
        <v>60</v>
      </c>
      <c r="S39" s="1">
        <f>IFERROR(Q39/Q38,0)</f>
        <v>0</v>
      </c>
      <c r="T39" s="10"/>
      <c r="U39" s="12">
        <f>COUNTIFS(game6!$E$3:$E$200,U34,game6!$B$3:$B$200,"б",game6!$C$3:$C$200,"+",game6!$D$3:$D$200,"+")</f>
        <v>0</v>
      </c>
      <c r="V39" s="3" t="s">
        <v>60</v>
      </c>
      <c r="W39" s="1">
        <f>IFERROR(U39/U38,0)</f>
        <v>0</v>
      </c>
      <c r="X39" s="9"/>
      <c r="Y39" s="12">
        <f>COUNTIFS(game6!$E$3:$E$200,Y34,game6!$B$3:$B$200,"б",game6!$C$3:$C$200,"+",game6!$D$3:$D$200,"+")</f>
        <v>0</v>
      </c>
      <c r="Z39" s="3" t="s">
        <v>60</v>
      </c>
      <c r="AA39" s="1">
        <f>IFERROR(Y39/Y38,0)</f>
        <v>0</v>
      </c>
      <c r="AB39" s="9"/>
    </row>
    <row r="40" spans="1:28" x14ac:dyDescent="0.3">
      <c r="A40" s="14"/>
      <c r="B40" s="14"/>
      <c r="C40" s="14"/>
      <c r="D40" s="11"/>
      <c r="E40" s="14"/>
      <c r="F40" s="14"/>
      <c r="G40" s="14"/>
      <c r="H40" s="9"/>
      <c r="I40" s="3">
        <f>COUNTIFS(game6!$E$3:$E$200,I34,game6!$B$3:$B$200,"фол",game6!$C$3:$C$200,"+")</f>
        <v>0</v>
      </c>
      <c r="J40" s="3" t="s">
        <v>35</v>
      </c>
      <c r="K40" s="1">
        <f>IFERROR(I40/$A$6,0)</f>
        <v>0</v>
      </c>
      <c r="L40" s="10"/>
      <c r="M40" s="3">
        <f>COUNTIFS(game6!$E$3:$E$200,M34,game6!$B$3:$B$200,"фол",game6!$C$3:$C$200,"+")</f>
        <v>0</v>
      </c>
      <c r="N40" s="3" t="s">
        <v>35</v>
      </c>
      <c r="O40" s="1">
        <f>IFERROR(M40/$A$6,0)</f>
        <v>0</v>
      </c>
      <c r="P40" s="10"/>
      <c r="Q40" s="3">
        <f>COUNTIFS(game6!$E$3:$E$200,Q34,game6!$B$3:$B$200,"фол",game6!$C$3:$C$200,"+")</f>
        <v>0</v>
      </c>
      <c r="R40" s="3" t="s">
        <v>35</v>
      </c>
      <c r="S40" s="1">
        <f>IFERROR(Q40/$A$6,0)</f>
        <v>0</v>
      </c>
      <c r="T40" s="10"/>
      <c r="U40" s="3">
        <f>COUNTIFS(game6!$E$3:$E$200,U34,game6!$B$3:$B$200,"фол",game6!$C$3:$C$200,"+")</f>
        <v>0</v>
      </c>
      <c r="V40" s="3" t="s">
        <v>35</v>
      </c>
      <c r="W40" s="1">
        <f>IFERROR(U40/$A$6,0)</f>
        <v>0</v>
      </c>
      <c r="X40" s="9"/>
      <c r="Y40" s="3">
        <f>COUNTIFS(game6!$E$3:$E$200,Y34,game6!$B$3:$B$200,"фол",game6!$C$3:$C$200,"+")</f>
        <v>0</v>
      </c>
      <c r="Z40" s="3" t="s">
        <v>35</v>
      </c>
      <c r="AA40" s="1">
        <f>IFERROR(Y40/$A$6,0)</f>
        <v>0</v>
      </c>
      <c r="AB40" s="9"/>
    </row>
    <row r="41" spans="1:28" x14ac:dyDescent="0.3">
      <c r="A41" s="14"/>
      <c r="B41" s="14"/>
      <c r="C41" s="14"/>
      <c r="D41" s="11"/>
      <c r="E41" s="14"/>
      <c r="F41" s="14"/>
      <c r="G41" s="14"/>
      <c r="H41" s="9"/>
      <c r="I41" s="12">
        <f>COUNTIF(game6!$F$3:$F$200,I34)</f>
        <v>0</v>
      </c>
      <c r="J41" s="3" t="s">
        <v>63</v>
      </c>
      <c r="K41" s="3"/>
      <c r="L41" s="10"/>
      <c r="M41" s="12">
        <f>COUNTIF(game6!$F$3:$F$200,M34)</f>
        <v>0</v>
      </c>
      <c r="N41" s="3" t="s">
        <v>63</v>
      </c>
      <c r="O41" s="3"/>
      <c r="P41" s="10"/>
      <c r="Q41" s="12">
        <f>COUNTIF(game6!$F$3:$F$200,Q34)</f>
        <v>0</v>
      </c>
      <c r="R41" s="3" t="s">
        <v>63</v>
      </c>
      <c r="S41" s="3"/>
      <c r="T41" s="10"/>
      <c r="U41" s="12">
        <f>COUNTIF(game6!$F$3:$F$200,U34)</f>
        <v>0</v>
      </c>
      <c r="V41" s="3" t="s">
        <v>63</v>
      </c>
      <c r="W41" s="3"/>
      <c r="X41" s="9"/>
      <c r="Y41" s="12">
        <f>COUNTIF(game6!$F$3:$F$200,Y34)</f>
        <v>0</v>
      </c>
      <c r="Z41" s="3" t="s">
        <v>63</v>
      </c>
      <c r="AA41" s="3"/>
      <c r="AB41" s="9"/>
    </row>
    <row r="42" spans="1:28" x14ac:dyDescent="0.3">
      <c r="A42" s="14"/>
      <c r="B42" s="14"/>
      <c r="C42" s="14"/>
      <c r="D42" s="11"/>
      <c r="E42" s="14"/>
      <c r="F42" s="14"/>
      <c r="G42" s="14"/>
      <c r="H42" s="9"/>
      <c r="I42" s="3">
        <f>COUNTIFS(game6!$E$3:$E$200,I34,game6!$B$3:$B$200,"блок",game6!$C$3:$C$200,"+")</f>
        <v>0</v>
      </c>
      <c r="J42" s="3" t="s">
        <v>64</v>
      </c>
      <c r="K42" s="3"/>
      <c r="L42" s="10"/>
      <c r="M42" s="3">
        <f>COUNTIFS(game6!$E$3:$E$200,M34,game6!$B$3:$B$200,"блок",game6!$C$3:$C$200,"+")</f>
        <v>0</v>
      </c>
      <c r="N42" s="3" t="s">
        <v>64</v>
      </c>
      <c r="O42" s="3"/>
      <c r="P42" s="10"/>
      <c r="Q42" s="3">
        <f>COUNTIFS(game6!$E$3:$E$200,Q34,game6!$B$3:$B$200,"блок",game6!$C$3:$C$200,"+")</f>
        <v>0</v>
      </c>
      <c r="R42" s="3" t="s">
        <v>64</v>
      </c>
      <c r="S42" s="3"/>
      <c r="T42" s="10"/>
      <c r="U42" s="3">
        <f>COUNTIFS(game6!$E$3:$E$200,U34,game6!$B$3:$B$200,"блок",game6!$C$3:$C$200,"+")</f>
        <v>0</v>
      </c>
      <c r="V42" s="3" t="s">
        <v>64</v>
      </c>
      <c r="W42" s="3"/>
      <c r="X42" s="9"/>
      <c r="Y42" s="3">
        <f>COUNTIFS(game6!$E$3:$E$200,Y34,game6!$B$3:$B$200,"блок",game6!$C$3:$C$200,"+")</f>
        <v>0</v>
      </c>
      <c r="Z42" s="3" t="s">
        <v>64</v>
      </c>
      <c r="AA42" s="3"/>
      <c r="AB42" s="9"/>
    </row>
    <row r="43" spans="1:28" x14ac:dyDescent="0.3">
      <c r="A43" s="14"/>
      <c r="B43" s="14"/>
      <c r="C43" s="14"/>
      <c r="D43" s="11"/>
      <c r="E43" s="14"/>
      <c r="F43" s="14"/>
      <c r="G43" s="14"/>
      <c r="H43" s="9"/>
      <c r="I43" s="3">
        <f>COUNTIFS(game6!$E$3:$E$200,I34,game6!$B$3:$B$200,"бул",game6!$C$3:$C$200,"+")</f>
        <v>0</v>
      </c>
      <c r="J43" s="3" t="s">
        <v>58</v>
      </c>
      <c r="K43" s="25">
        <f>IFERROR(I44/I43,0)</f>
        <v>0</v>
      </c>
      <c r="L43" s="10"/>
      <c r="M43" s="3">
        <f>COUNTIFS(game6!$E$3:$E$200,M34,game6!$B$3:$B$200,"бул",game6!$C$3:$C$200,"+")</f>
        <v>0</v>
      </c>
      <c r="N43" s="3" t="s">
        <v>58</v>
      </c>
      <c r="O43" s="25">
        <f>IFERROR(M44/M43,0)</f>
        <v>0</v>
      </c>
      <c r="P43" s="10"/>
      <c r="Q43" s="3">
        <f>COUNTIFS(game6!$E$3:$E$200,Q34,game6!$B$3:$B$200,"бул",game6!$C$3:$C$200,"+")</f>
        <v>0</v>
      </c>
      <c r="R43" s="3" t="s">
        <v>58</v>
      </c>
      <c r="S43" s="25">
        <f>IFERROR(Q44/Q43,0)</f>
        <v>0</v>
      </c>
      <c r="T43" s="10"/>
      <c r="U43" s="3">
        <f>COUNTIFS(game6!$E$3:$E$200,U34,game6!$B$3:$B$200,"бул",game6!$C$3:$C$200,"+")</f>
        <v>0</v>
      </c>
      <c r="V43" s="3" t="s">
        <v>58</v>
      </c>
      <c r="W43" s="25">
        <f>IFERROR(U44/U43,0)</f>
        <v>0</v>
      </c>
      <c r="X43" s="9"/>
      <c r="Y43" s="3">
        <f>COUNTIFS(game6!$E$3:$E$200,Y34,game6!$B$3:$B$200,"бул",game6!$C$3:$C$200,"+")</f>
        <v>0</v>
      </c>
      <c r="Z43" s="3" t="s">
        <v>58</v>
      </c>
      <c r="AA43" s="25">
        <f>IFERROR(Y44/Y43,0)</f>
        <v>0</v>
      </c>
      <c r="AB43" s="9"/>
    </row>
    <row r="44" spans="1:28" x14ac:dyDescent="0.3">
      <c r="A44" s="13"/>
      <c r="B44" s="13"/>
      <c r="C44" s="13"/>
      <c r="D44" s="11"/>
      <c r="E44" s="11"/>
      <c r="F44" s="11"/>
      <c r="G44" s="11"/>
      <c r="H44" s="9"/>
      <c r="I44" s="12">
        <f>COUNTIFS(game6!$E$3:$E$200,I34,game6!$B$3:$B$200,"бул",game6!$C$3:$C$200,"+",game6!$D$3:$D$200,"+")</f>
        <v>0</v>
      </c>
      <c r="J44" s="3" t="s">
        <v>60</v>
      </c>
      <c r="K44" s="25"/>
      <c r="L44" s="10"/>
      <c r="M44" s="12">
        <f>COUNTIFS(game6!$E$3:$E$200,M34,game6!$B$3:$B$200,"бул",game6!$C$3:$C$200,"+",game6!$D$3:$D$200,"+")</f>
        <v>0</v>
      </c>
      <c r="N44" s="3" t="s">
        <v>60</v>
      </c>
      <c r="O44" s="25"/>
      <c r="P44" s="10"/>
      <c r="Q44" s="12">
        <f>COUNTIFS(game6!$E$3:$E$200,Q34,game6!$B$3:$B$200,"бул",game6!$C$3:$C$200,"+",game6!$D$3:$D$200,"+")</f>
        <v>0</v>
      </c>
      <c r="R44" s="3" t="s">
        <v>60</v>
      </c>
      <c r="S44" s="25"/>
      <c r="T44" s="10"/>
      <c r="U44" s="12">
        <f>COUNTIFS(game6!$E$3:$E$200,U34,game6!$B$3:$B$200,"бул",game6!$C$3:$C$200,"+",game6!$D$3:$D$200,"+")</f>
        <v>0</v>
      </c>
      <c r="V44" s="3" t="s">
        <v>60</v>
      </c>
      <c r="W44" s="25"/>
      <c r="X44" s="9"/>
      <c r="Y44" s="12">
        <f>COUNTIFS(game6!$E$3:$E$200,Y34,game6!$B$3:$B$200,"бул",game6!$C$3:$C$200,"+",game6!$D$3:$D$200,"+")</f>
        <v>0</v>
      </c>
      <c r="Z44" s="3" t="s">
        <v>60</v>
      </c>
      <c r="AA44" s="25"/>
      <c r="AB44" s="9"/>
    </row>
    <row r="45" spans="1:28" x14ac:dyDescent="0.3">
      <c r="A45" s="16"/>
      <c r="B45" s="16"/>
      <c r="C45" s="16"/>
      <c r="D45" s="11"/>
      <c r="E45" s="16"/>
      <c r="F45" s="16"/>
      <c r="G45" s="16"/>
      <c r="H45" s="9"/>
      <c r="I45" s="3">
        <f>COUNTIFS(game6!$E$3:$E$200,I34,game6!$B$3:$B$200,"вб")</f>
        <v>0</v>
      </c>
      <c r="J45" s="3" t="s">
        <v>66</v>
      </c>
      <c r="K45" s="25">
        <f>IFERROR(I46/I45,0)</f>
        <v>0</v>
      </c>
      <c r="L45" s="10"/>
      <c r="M45" s="3">
        <f>COUNTIFS(game6!$E$3:$E$200,M34,game6!$B$3:$B$200,"вб")</f>
        <v>0</v>
      </c>
      <c r="N45" s="3" t="s">
        <v>66</v>
      </c>
      <c r="O45" s="25">
        <f>IFERROR(M46/M45,0)</f>
        <v>0</v>
      </c>
      <c r="P45" s="10"/>
      <c r="Q45" s="3">
        <f>COUNTIFS(game6!$E$3:$E$200,Q34,game6!$B$3:$B$200,"вб")</f>
        <v>0</v>
      </c>
      <c r="R45" s="3" t="s">
        <v>66</v>
      </c>
      <c r="S45" s="25">
        <f>IFERROR(Q46/Q45,0)</f>
        <v>0</v>
      </c>
      <c r="T45" s="10"/>
      <c r="U45" s="3">
        <f>COUNTIFS(game6!$E$3:$E$200,U34,game6!$B$3:$B$200,"вб")</f>
        <v>0</v>
      </c>
      <c r="V45" s="3" t="s">
        <v>66</v>
      </c>
      <c r="W45" s="25">
        <f>IFERROR(U46/U45,0)</f>
        <v>0</v>
      </c>
      <c r="X45" s="9"/>
      <c r="Y45" s="3">
        <f>COUNTIFS(game6!$E$3:$E$200,Y34,game6!$B$3:$B$200,"вб")</f>
        <v>0</v>
      </c>
      <c r="Z45" s="3" t="s">
        <v>66</v>
      </c>
      <c r="AA45" s="25">
        <f>IFERROR(Y46/Y45,0)</f>
        <v>0</v>
      </c>
      <c r="AB45" s="9"/>
    </row>
    <row r="46" spans="1:28" x14ac:dyDescent="0.3">
      <c r="A46" s="14"/>
      <c r="B46" s="14"/>
      <c r="C46" s="19"/>
      <c r="D46" s="11"/>
      <c r="E46" s="14"/>
      <c r="F46" s="14"/>
      <c r="G46" s="19"/>
      <c r="H46" s="9"/>
      <c r="I46" s="3">
        <f>COUNTIFS(game6!$E$3:$E$200,I34,game6!$B$3:$B$200,"вб",game6!$C$3:$C$200,"+")</f>
        <v>0</v>
      </c>
      <c r="J46" s="3" t="s">
        <v>68</v>
      </c>
      <c r="K46" s="25"/>
      <c r="L46" s="10"/>
      <c r="M46" s="3">
        <f>COUNTIFS(game6!$E$3:$E$200,M34,game6!$B$3:$B$200,"вб",game6!$C$3:$C$200,"+")</f>
        <v>0</v>
      </c>
      <c r="N46" s="3" t="s">
        <v>68</v>
      </c>
      <c r="O46" s="25"/>
      <c r="P46" s="10"/>
      <c r="Q46" s="3">
        <f>COUNTIFS(game6!$E$3:$E$200,Q34,game6!$B$3:$B$200,"вб",game6!$C$3:$C$200,"+")</f>
        <v>0</v>
      </c>
      <c r="R46" s="3" t="s">
        <v>68</v>
      </c>
      <c r="S46" s="25"/>
      <c r="T46" s="10"/>
      <c r="U46" s="3">
        <f>COUNTIFS(game6!$E$3:$E$200,U34,game6!$B$3:$B$200,"вб",game6!$C$3:$C$200,"+")</f>
        <v>0</v>
      </c>
      <c r="V46" s="3" t="s">
        <v>68</v>
      </c>
      <c r="W46" s="25"/>
      <c r="X46" s="9"/>
      <c r="Y46" s="3">
        <f>COUNTIFS(game6!$E$3:$E$200,Y34,game6!$B$3:$B$200,"вб",game6!$C$3:$C$200,"+")</f>
        <v>0</v>
      </c>
      <c r="Z46" s="3" t="s">
        <v>68</v>
      </c>
      <c r="AA46" s="25"/>
      <c r="AB46" s="9"/>
    </row>
    <row r="47" spans="1:28" x14ac:dyDescent="0.3">
      <c r="A47" s="14"/>
      <c r="B47" s="14"/>
      <c r="C47" s="19"/>
      <c r="D47" s="11"/>
      <c r="E47" s="14"/>
      <c r="F47" s="14"/>
      <c r="G47" s="19"/>
      <c r="H47" s="9"/>
      <c r="I47" s="3">
        <f>COUNTIFS(game6!$E$3:$E$200,I34,game6!$B$3:$B$200,"ош",game6!$C$3:$C$200,"+")</f>
        <v>0</v>
      </c>
      <c r="J47" s="3" t="s">
        <v>69</v>
      </c>
      <c r="K47" s="1"/>
      <c r="L47" s="10"/>
      <c r="M47" s="3">
        <f>COUNTIFS(game6!$E$3:$E$200,M34,game6!$B$3:$B$200,"ош",game6!$C$3:$C$200,"+")</f>
        <v>0</v>
      </c>
      <c r="N47" s="3" t="s">
        <v>69</v>
      </c>
      <c r="O47" s="1"/>
      <c r="P47" s="10"/>
      <c r="Q47" s="3">
        <f>COUNTIFS(game6!$E$3:$E$200,Q34,game6!$B$3:$B$200,"ош",game6!$C$3:$C$200,"+")</f>
        <v>0</v>
      </c>
      <c r="R47" s="3" t="s">
        <v>69</v>
      </c>
      <c r="S47" s="1"/>
      <c r="T47" s="10"/>
      <c r="U47" s="3">
        <f>COUNTIFS(game6!$E$3:$E$200,U34,game6!$B$3:$B$200,"ош",game6!$C$3:$C$200,"+")</f>
        <v>0</v>
      </c>
      <c r="V47" s="3" t="s">
        <v>69</v>
      </c>
      <c r="W47" s="1"/>
      <c r="X47" s="9"/>
      <c r="Y47" s="3">
        <f>COUNTIFS(game6!$E$3:$E$200,Y34,game6!$B$3:$B$200,"ош",game6!$C$3:$C$200,"+")</f>
        <v>0</v>
      </c>
      <c r="Z47" s="3" t="s">
        <v>69</v>
      </c>
      <c r="AA47" s="1"/>
      <c r="AB47" s="9"/>
    </row>
    <row r="48" spans="1:28" x14ac:dyDescent="0.3">
      <c r="A48" s="14"/>
      <c r="B48" s="14"/>
      <c r="C48" s="19"/>
      <c r="D48" s="11"/>
      <c r="E48" s="14"/>
      <c r="F48" s="14"/>
      <c r="G48" s="19"/>
      <c r="H48" s="9"/>
      <c r="I48" s="3">
        <f>COUNTIFS(game6!$E$3:$E$200,I34,game6!$B$3:$B$200,"отбор",game6!$C$3:$C$200,"+")</f>
        <v>0</v>
      </c>
      <c r="J48" s="3" t="s">
        <v>71</v>
      </c>
      <c r="K48" s="1"/>
      <c r="L48" s="10"/>
      <c r="M48" s="3">
        <f>COUNTIFS(game6!$E$3:$E$200,M34,game6!$B$3:$B$200,"отбор",game6!$C$3:$C$200,"+")</f>
        <v>0</v>
      </c>
      <c r="N48" s="3" t="s">
        <v>71</v>
      </c>
      <c r="O48" s="1"/>
      <c r="P48" s="10"/>
      <c r="Q48" s="3">
        <f>COUNTIFS(game6!$E$3:$E$200,Q34,game6!$B$3:$B$200,"отбор",game6!$C$3:$C$200,"+")</f>
        <v>0</v>
      </c>
      <c r="R48" s="3" t="s">
        <v>71</v>
      </c>
      <c r="S48" s="1"/>
      <c r="T48" s="10"/>
      <c r="U48" s="3">
        <f>COUNTIFS(game6!$E$3:$E$200,U34,game6!$B$3:$B$200,"отбор",game6!$C$3:$C$200,"+")</f>
        <v>0</v>
      </c>
      <c r="V48" s="3" t="s">
        <v>71</v>
      </c>
      <c r="W48" s="1"/>
      <c r="X48" s="9"/>
      <c r="Y48" s="3">
        <f>COUNTIFS(game6!$E$3:$E$200,Y34,game6!$B$3:$B$200,"отбор",game6!$C$3:$C$200,"+")</f>
        <v>0</v>
      </c>
      <c r="Z48" s="3" t="s">
        <v>71</v>
      </c>
      <c r="AA48" s="1"/>
      <c r="AB48" s="9"/>
    </row>
    <row r="49" spans="1:28" x14ac:dyDescent="0.3">
      <c r="A49" s="14"/>
      <c r="B49" s="14"/>
      <c r="C49" s="19"/>
      <c r="D49" s="11"/>
      <c r="E49" s="14"/>
      <c r="F49" s="14"/>
      <c r="G49" s="19"/>
      <c r="H49" s="9"/>
      <c r="I49" s="3">
        <f ca="1">SUMIF(game6!$O$2:$O$21,I34,game6!$P$2:$P$10)</f>
        <v>0</v>
      </c>
      <c r="J49" s="3" t="s">
        <v>72</v>
      </c>
      <c r="K49" s="1"/>
      <c r="L49" s="10"/>
      <c r="M49" s="3">
        <f ca="1">SUMIF(game6!$O$2:$O$21,M34,game6!$P$2:$P$10)</f>
        <v>0</v>
      </c>
      <c r="N49" s="3" t="s">
        <v>72</v>
      </c>
      <c r="O49" s="1"/>
      <c r="P49" s="10"/>
      <c r="Q49" s="3">
        <f ca="1">SUMIF(game6!$O$2:$O$21,Q34,game6!$P$2:$P$10)</f>
        <v>0</v>
      </c>
      <c r="R49" s="3" t="s">
        <v>72</v>
      </c>
      <c r="S49" s="1"/>
      <c r="T49" s="10"/>
      <c r="U49" s="3">
        <f ca="1">SUMIF(game6!$O$2:$O$21,U34,game6!$P$2:$P$10)</f>
        <v>0</v>
      </c>
      <c r="V49" s="3" t="s">
        <v>72</v>
      </c>
      <c r="W49" s="1"/>
      <c r="X49" s="9"/>
      <c r="Y49" s="3">
        <f ca="1">SUMIF(game6!$O$2:$O$21,Y34,game6!$P$2:$P$10)</f>
        <v>0</v>
      </c>
      <c r="Z49" s="3" t="s">
        <v>72</v>
      </c>
      <c r="AA49" s="1"/>
      <c r="AB49" s="9"/>
    </row>
    <row r="50" spans="1:28" ht="7.5" customHeight="1" x14ac:dyDescent="0.3">
      <c r="A50" s="14"/>
      <c r="B50" s="14"/>
      <c r="C50" s="19"/>
      <c r="D50" s="11"/>
      <c r="E50" s="14"/>
      <c r="F50" s="14"/>
      <c r="G50" s="1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3">
      <c r="A51" s="14"/>
      <c r="B51" s="14"/>
      <c r="C51" s="13"/>
      <c r="D51" s="11"/>
      <c r="E51" s="14"/>
      <c r="F51" s="14"/>
      <c r="G51" s="13"/>
    </row>
    <row r="52" spans="1:28" x14ac:dyDescent="0.3">
      <c r="A52" s="14"/>
      <c r="B52" s="14"/>
      <c r="C52" s="13"/>
      <c r="D52" s="11"/>
      <c r="E52" s="14"/>
      <c r="F52" s="14"/>
      <c r="G52" s="13"/>
    </row>
    <row r="53" spans="1:28" x14ac:dyDescent="0.3">
      <c r="A53" s="14"/>
      <c r="B53" s="14"/>
      <c r="C53" s="14"/>
      <c r="D53" s="11"/>
      <c r="E53" s="14"/>
      <c r="F53" s="14"/>
      <c r="G53" s="14"/>
    </row>
    <row r="54" spans="1:28" x14ac:dyDescent="0.3">
      <c r="A54" s="14"/>
      <c r="B54" s="14"/>
      <c r="C54" s="14"/>
      <c r="D54" s="11"/>
      <c r="E54" s="14"/>
      <c r="F54" s="14"/>
      <c r="G54" s="14"/>
    </row>
    <row r="55" spans="1:28" x14ac:dyDescent="0.3">
      <c r="A55" s="14"/>
      <c r="B55" s="14"/>
      <c r="C55" s="14"/>
      <c r="D55" s="11"/>
      <c r="E55" s="14"/>
      <c r="F55" s="14"/>
      <c r="G55" s="14"/>
    </row>
    <row r="56" spans="1:28" x14ac:dyDescent="0.3">
      <c r="A56" s="14"/>
      <c r="B56" s="14"/>
      <c r="C56" s="14"/>
      <c r="D56" s="11"/>
      <c r="E56" s="14"/>
      <c r="F56" s="14"/>
      <c r="G56" s="14"/>
    </row>
    <row r="57" spans="1:28" x14ac:dyDescent="0.3">
      <c r="A57" s="14"/>
      <c r="B57" s="14"/>
      <c r="C57" s="14"/>
      <c r="D57" s="11"/>
      <c r="E57" s="14"/>
      <c r="F57" s="14"/>
      <c r="G57" s="14"/>
    </row>
    <row r="58" spans="1:28" x14ac:dyDescent="0.3">
      <c r="A58" s="11"/>
      <c r="B58" s="11"/>
      <c r="C58" s="11"/>
      <c r="D58" s="11"/>
      <c r="E58" s="11"/>
      <c r="F58" s="11"/>
      <c r="G58" s="11"/>
    </row>
    <row r="59" spans="1:28" x14ac:dyDescent="0.3">
      <c r="A59" s="16"/>
      <c r="B59" s="16"/>
      <c r="C59" s="16"/>
      <c r="D59" s="11"/>
      <c r="E59" s="16"/>
      <c r="F59" s="16"/>
      <c r="G59" s="16"/>
    </row>
    <row r="60" spans="1:28" x14ac:dyDescent="0.3">
      <c r="A60" s="14"/>
      <c r="B60" s="14"/>
      <c r="C60" s="19"/>
      <c r="D60" s="11"/>
      <c r="E60" s="14"/>
      <c r="F60" s="14"/>
      <c r="G60" s="19"/>
    </row>
    <row r="61" spans="1:28" x14ac:dyDescent="0.3">
      <c r="A61" s="14"/>
      <c r="B61" s="14"/>
      <c r="C61" s="19"/>
      <c r="D61" s="11"/>
      <c r="E61" s="14"/>
      <c r="F61" s="14"/>
      <c r="G61" s="19"/>
    </row>
    <row r="62" spans="1:28" x14ac:dyDescent="0.3">
      <c r="A62" s="14"/>
      <c r="B62" s="14"/>
      <c r="C62" s="19"/>
      <c r="D62" s="11"/>
      <c r="E62" s="14"/>
      <c r="F62" s="14"/>
      <c r="G62" s="19"/>
    </row>
    <row r="63" spans="1:28" x14ac:dyDescent="0.3">
      <c r="A63" s="14"/>
      <c r="B63" s="14"/>
      <c r="C63" s="19"/>
      <c r="D63" s="11"/>
      <c r="E63" s="14"/>
      <c r="F63" s="14"/>
      <c r="G63" s="19"/>
    </row>
    <row r="64" spans="1:28" x14ac:dyDescent="0.3">
      <c r="A64" s="14"/>
      <c r="B64" s="14"/>
      <c r="C64" s="13"/>
      <c r="D64" s="11"/>
      <c r="E64" s="14"/>
      <c r="F64" s="14"/>
      <c r="G64" s="13"/>
    </row>
    <row r="65" spans="1:7" x14ac:dyDescent="0.3">
      <c r="A65" s="14"/>
      <c r="B65" s="14"/>
      <c r="C65" s="13"/>
      <c r="D65" s="11"/>
      <c r="E65" s="14"/>
      <c r="F65" s="14"/>
      <c r="G65" s="13"/>
    </row>
    <row r="66" spans="1:7" x14ac:dyDescent="0.3">
      <c r="A66" s="14"/>
      <c r="B66" s="14"/>
      <c r="C66" s="14"/>
      <c r="D66" s="11"/>
      <c r="E66" s="14"/>
      <c r="F66" s="14"/>
      <c r="G66" s="14"/>
    </row>
    <row r="67" spans="1:7" x14ac:dyDescent="0.3">
      <c r="A67" s="14"/>
      <c r="B67" s="14"/>
      <c r="C67" s="14"/>
      <c r="D67" s="11"/>
      <c r="E67" s="14"/>
      <c r="F67" s="14"/>
      <c r="G67" s="14"/>
    </row>
    <row r="68" spans="1:7" x14ac:dyDescent="0.3">
      <c r="A68" s="14"/>
      <c r="B68" s="14"/>
      <c r="C68" s="14"/>
      <c r="D68" s="11"/>
      <c r="E68" s="14"/>
      <c r="F68" s="14"/>
      <c r="G68" s="14"/>
    </row>
    <row r="69" spans="1:7" x14ac:dyDescent="0.3">
      <c r="A69" s="14"/>
      <c r="B69" s="14"/>
      <c r="C69" s="14"/>
      <c r="D69" s="11"/>
      <c r="E69" s="14"/>
      <c r="F69" s="14"/>
      <c r="G69" s="14"/>
    </row>
    <row r="70" spans="1:7" x14ac:dyDescent="0.3">
      <c r="A70" s="14"/>
      <c r="B70" s="14"/>
      <c r="C70" s="14"/>
      <c r="D70" s="11"/>
      <c r="E70" s="14"/>
      <c r="F70" s="14"/>
      <c r="G70" s="14"/>
    </row>
    <row r="71" spans="1:7" x14ac:dyDescent="0.3">
      <c r="A71" s="11"/>
      <c r="B71" s="11"/>
      <c r="C71" s="11"/>
      <c r="D71" s="11"/>
      <c r="E71" s="11"/>
      <c r="F71" s="11"/>
      <c r="G71" s="11"/>
    </row>
    <row r="72" spans="1:7" x14ac:dyDescent="0.3">
      <c r="A72" s="16"/>
      <c r="B72" s="16"/>
      <c r="C72" s="16"/>
      <c r="D72" s="11"/>
      <c r="E72" s="16"/>
      <c r="F72" s="16"/>
      <c r="G72" s="16"/>
    </row>
    <row r="73" spans="1:7" x14ac:dyDescent="0.3">
      <c r="A73" s="14"/>
      <c r="B73" s="14"/>
      <c r="C73" s="19"/>
      <c r="D73" s="11"/>
      <c r="E73" s="14"/>
      <c r="F73" s="14"/>
      <c r="G73" s="19"/>
    </row>
    <row r="74" spans="1:7" x14ac:dyDescent="0.3">
      <c r="A74" s="14"/>
      <c r="B74" s="14"/>
      <c r="C74" s="19"/>
      <c r="D74" s="11"/>
      <c r="E74" s="14"/>
      <c r="F74" s="14"/>
      <c r="G74" s="19"/>
    </row>
    <row r="75" spans="1:7" x14ac:dyDescent="0.3">
      <c r="A75" s="14"/>
      <c r="B75" s="14"/>
      <c r="C75" s="19"/>
      <c r="D75" s="11"/>
      <c r="E75" s="14"/>
      <c r="F75" s="14"/>
      <c r="G75" s="19"/>
    </row>
    <row r="76" spans="1:7" x14ac:dyDescent="0.3">
      <c r="A76" s="14"/>
      <c r="B76" s="14"/>
      <c r="C76" s="19"/>
      <c r="D76" s="11"/>
      <c r="E76" s="14"/>
      <c r="F76" s="14"/>
      <c r="G76" s="19"/>
    </row>
    <row r="77" spans="1:7" x14ac:dyDescent="0.3">
      <c r="A77" s="14"/>
      <c r="B77" s="14"/>
      <c r="C77" s="13"/>
      <c r="D77" s="11"/>
      <c r="E77" s="14"/>
      <c r="F77" s="14"/>
      <c r="G77" s="13"/>
    </row>
    <row r="78" spans="1:7" x14ac:dyDescent="0.3">
      <c r="A78" s="14"/>
      <c r="B78" s="14"/>
      <c r="C78" s="13"/>
      <c r="D78" s="11"/>
      <c r="E78" s="14"/>
      <c r="F78" s="14"/>
      <c r="G78" s="13"/>
    </row>
    <row r="79" spans="1:7" x14ac:dyDescent="0.3">
      <c r="A79" s="14"/>
      <c r="B79" s="14"/>
      <c r="C79" s="14"/>
      <c r="D79" s="11"/>
      <c r="E79" s="14"/>
      <c r="F79" s="14"/>
      <c r="G79" s="14"/>
    </row>
    <row r="80" spans="1:7" x14ac:dyDescent="0.3">
      <c r="A80" s="14"/>
      <c r="B80" s="14"/>
      <c r="C80" s="14"/>
      <c r="D80" s="11"/>
      <c r="E80" s="14"/>
      <c r="F80" s="14"/>
      <c r="G80" s="14"/>
    </row>
    <row r="81" spans="1:7" x14ac:dyDescent="0.3">
      <c r="A81" s="14"/>
      <c r="B81" s="14"/>
      <c r="C81" s="14"/>
      <c r="D81" s="11"/>
      <c r="E81" s="14"/>
      <c r="F81" s="14"/>
      <c r="G81" s="14"/>
    </row>
    <row r="82" spans="1:7" x14ac:dyDescent="0.3">
      <c r="A82" s="14"/>
      <c r="B82" s="14"/>
      <c r="C82" s="14"/>
      <c r="D82" s="11"/>
      <c r="E82" s="14"/>
      <c r="F82" s="14"/>
      <c r="G82" s="14"/>
    </row>
    <row r="83" spans="1:7" x14ac:dyDescent="0.3">
      <c r="A83" s="14"/>
      <c r="B83" s="14"/>
      <c r="C83" s="14"/>
      <c r="D83" s="11"/>
      <c r="E83" s="14"/>
      <c r="F83" s="14"/>
      <c r="G83" s="14"/>
    </row>
  </sheetData>
  <mergeCells count="89">
    <mergeCell ref="K45:K46"/>
    <mergeCell ref="O45:O46"/>
    <mergeCell ref="S45:S46"/>
    <mergeCell ref="W45:W46"/>
    <mergeCell ref="AA45:AA46"/>
    <mergeCell ref="K43:K44"/>
    <mergeCell ref="O43:O44"/>
    <mergeCell ref="S43:S44"/>
    <mergeCell ref="W43:W44"/>
    <mergeCell ref="AA43:AA44"/>
    <mergeCell ref="K37:K38"/>
    <mergeCell ref="O37:O38"/>
    <mergeCell ref="S37:S38"/>
    <mergeCell ref="W37:W38"/>
    <mergeCell ref="AA37:AA38"/>
    <mergeCell ref="K35:K36"/>
    <mergeCell ref="O35:O36"/>
    <mergeCell ref="S35:S36"/>
    <mergeCell ref="W35:W36"/>
    <mergeCell ref="AA35:AA36"/>
    <mergeCell ref="I34:K34"/>
    <mergeCell ref="M34:O34"/>
    <mergeCell ref="Q34:S34"/>
    <mergeCell ref="U34:W34"/>
    <mergeCell ref="Y34:AA34"/>
    <mergeCell ref="AA20:AA21"/>
    <mergeCell ref="G21:G22"/>
    <mergeCell ref="G23:G24"/>
    <mergeCell ref="E26:G26"/>
    <mergeCell ref="K26:K27"/>
    <mergeCell ref="O26:O27"/>
    <mergeCell ref="S26:S27"/>
    <mergeCell ref="W26:W27"/>
    <mergeCell ref="AA26:AA27"/>
    <mergeCell ref="G27:G28"/>
    <mergeCell ref="K28:K29"/>
    <mergeCell ref="O28:O29"/>
    <mergeCell ref="S28:S29"/>
    <mergeCell ref="W28:W29"/>
    <mergeCell ref="AA28:AA29"/>
    <mergeCell ref="G29:G30"/>
    <mergeCell ref="E20:G20"/>
    <mergeCell ref="K20:K21"/>
    <mergeCell ref="O20:O21"/>
    <mergeCell ref="S20:S21"/>
    <mergeCell ref="W20:W21"/>
    <mergeCell ref="K18:K19"/>
    <mergeCell ref="O18:O19"/>
    <mergeCell ref="S18:S19"/>
    <mergeCell ref="W18:W19"/>
    <mergeCell ref="AA18:AA19"/>
    <mergeCell ref="AA12:AA13"/>
    <mergeCell ref="I17:K17"/>
    <mergeCell ref="M17:O17"/>
    <mergeCell ref="Q17:S17"/>
    <mergeCell ref="U17:W17"/>
    <mergeCell ref="Y17:AA17"/>
    <mergeCell ref="C12:C13"/>
    <mergeCell ref="K12:K13"/>
    <mergeCell ref="O12:O13"/>
    <mergeCell ref="S12:S13"/>
    <mergeCell ref="W12:W13"/>
    <mergeCell ref="AA4:AA5"/>
    <mergeCell ref="E7:G7"/>
    <mergeCell ref="G8:G9"/>
    <mergeCell ref="G10:G11"/>
    <mergeCell ref="K10:K11"/>
    <mergeCell ref="O10:O11"/>
    <mergeCell ref="S10:S11"/>
    <mergeCell ref="W10:W11"/>
    <mergeCell ref="AA10:AA11"/>
    <mergeCell ref="G4:G5"/>
    <mergeCell ref="K4:K5"/>
    <mergeCell ref="O4:O5"/>
    <mergeCell ref="S4:S5"/>
    <mergeCell ref="W4:W5"/>
    <mergeCell ref="U1:W1"/>
    <mergeCell ref="Y1:AA1"/>
    <mergeCell ref="G2:G3"/>
    <mergeCell ref="K2:K3"/>
    <mergeCell ref="O2:O3"/>
    <mergeCell ref="S2:S3"/>
    <mergeCell ref="W2:W3"/>
    <mergeCell ref="AA2:AA3"/>
    <mergeCell ref="A1:C1"/>
    <mergeCell ref="E1:G1"/>
    <mergeCell ref="I1:K1"/>
    <mergeCell ref="M1:O1"/>
    <mergeCell ref="Q1:S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1"/>
  <sheetViews>
    <sheetView topLeftCell="A91" zoomScaleNormal="100" workbookViewId="0">
      <selection activeCell="J36" sqref="J36"/>
    </sheetView>
  </sheetViews>
  <sheetFormatPr defaultColWidth="9.09765625" defaultRowHeight="14.4" x14ac:dyDescent="0.3"/>
  <cols>
    <col min="2" max="2" width="9.5" style="4" customWidth="1"/>
    <col min="3" max="3" width="9.796875" customWidth="1"/>
    <col min="4" max="4" width="9.19921875" customWidth="1"/>
    <col min="5" max="5" width="13.296875" customWidth="1"/>
    <col min="6" max="7" width="10.59765625" customWidth="1"/>
    <col min="9" max="9" width="10.59765625" customWidth="1"/>
    <col min="10" max="10" width="10.796875" customWidth="1"/>
    <col min="13" max="13" width="10.69921875" customWidth="1"/>
    <col min="17" max="30" width="1.69921875" customWidth="1"/>
  </cols>
  <sheetData>
    <row r="1" spans="1:27" x14ac:dyDescent="0.3">
      <c r="A1" s="5" t="s">
        <v>0</v>
      </c>
      <c r="B1" s="6">
        <v>45619</v>
      </c>
      <c r="D1" s="7" t="s">
        <v>1</v>
      </c>
      <c r="E1" s="4"/>
      <c r="F1" s="4"/>
      <c r="G1" s="21" t="s">
        <v>34</v>
      </c>
      <c r="H1" s="21"/>
      <c r="I1" s="22" t="s">
        <v>3</v>
      </c>
      <c r="J1" s="22"/>
      <c r="K1" s="22"/>
      <c r="L1" s="22"/>
      <c r="M1" s="22"/>
    </row>
    <row r="2" spans="1:27" x14ac:dyDescent="0.3"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35</v>
      </c>
      <c r="I2" s="4" t="s">
        <v>4</v>
      </c>
      <c r="J2" s="4" t="s">
        <v>5</v>
      </c>
      <c r="K2" s="4" t="s">
        <v>6</v>
      </c>
      <c r="L2" s="4" t="s">
        <v>10</v>
      </c>
      <c r="M2" s="4" t="s">
        <v>11</v>
      </c>
      <c r="O2" t="s">
        <v>12</v>
      </c>
      <c r="P2" s="4">
        <f t="shared" ref="P2:P16" si="0">COUNTIF(Q2:AD2,"+")-COUNTIF(Q2:AD2,"-")</f>
        <v>4</v>
      </c>
      <c r="Q2" s="4" t="s">
        <v>14</v>
      </c>
      <c r="R2" s="4" t="s">
        <v>14</v>
      </c>
      <c r="S2" s="4" t="s">
        <v>14</v>
      </c>
      <c r="T2" s="4" t="s">
        <v>14</v>
      </c>
      <c r="U2" s="4"/>
      <c r="V2" s="4"/>
      <c r="W2" s="4"/>
      <c r="X2" s="4"/>
      <c r="Y2" s="4"/>
      <c r="Z2" s="4"/>
      <c r="AA2" s="4"/>
    </row>
    <row r="3" spans="1:27" x14ac:dyDescent="0.3">
      <c r="B3" s="4" t="s">
        <v>100</v>
      </c>
      <c r="C3" s="4" t="s">
        <v>14</v>
      </c>
      <c r="D3" s="4"/>
      <c r="E3" s="4" t="s">
        <v>12</v>
      </c>
      <c r="F3" s="4"/>
      <c r="G3" s="4" t="s">
        <v>36</v>
      </c>
      <c r="H3" s="5"/>
      <c r="I3" s="4" t="s">
        <v>16</v>
      </c>
      <c r="J3" s="4" t="s">
        <v>13</v>
      </c>
      <c r="K3" s="4"/>
      <c r="L3" s="5"/>
      <c r="M3" s="4" t="s">
        <v>17</v>
      </c>
      <c r="O3" t="s">
        <v>18</v>
      </c>
      <c r="P3" s="4">
        <f t="shared" si="0"/>
        <v>4</v>
      </c>
      <c r="Q3" s="4" t="s">
        <v>14</v>
      </c>
      <c r="R3" s="4" t="s">
        <v>14</v>
      </c>
      <c r="S3" s="4" t="s">
        <v>14</v>
      </c>
      <c r="T3" s="4" t="s">
        <v>14</v>
      </c>
      <c r="U3" s="4"/>
      <c r="V3" s="4"/>
      <c r="W3" s="4"/>
      <c r="X3" s="4"/>
      <c r="Y3" s="4"/>
      <c r="Z3" s="4"/>
      <c r="AA3" s="4"/>
    </row>
    <row r="4" spans="1:27" x14ac:dyDescent="0.3">
      <c r="B4" s="4" t="s">
        <v>101</v>
      </c>
      <c r="C4" s="4" t="s">
        <v>14</v>
      </c>
      <c r="D4" s="4"/>
      <c r="E4" s="4" t="s">
        <v>21</v>
      </c>
      <c r="F4" s="4"/>
      <c r="G4" s="4" t="s">
        <v>36</v>
      </c>
      <c r="H4" s="5"/>
      <c r="I4" s="4" t="s">
        <v>16</v>
      </c>
      <c r="J4" s="4" t="s">
        <v>13</v>
      </c>
      <c r="K4" s="4"/>
      <c r="M4" s="4" t="s">
        <v>17</v>
      </c>
      <c r="O4" t="s">
        <v>19</v>
      </c>
      <c r="P4" s="4">
        <f t="shared" si="0"/>
        <v>2</v>
      </c>
      <c r="Q4" s="4" t="s">
        <v>14</v>
      </c>
      <c r="R4" s="4" t="s">
        <v>14</v>
      </c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B5" s="4" t="s">
        <v>16</v>
      </c>
      <c r="C5" s="4" t="s">
        <v>14</v>
      </c>
      <c r="D5" s="4" t="s">
        <v>13</v>
      </c>
      <c r="E5" s="4" t="s">
        <v>12</v>
      </c>
      <c r="F5" s="4"/>
      <c r="G5" s="4" t="s">
        <v>36</v>
      </c>
      <c r="H5" s="5"/>
      <c r="I5" s="4" t="s">
        <v>16</v>
      </c>
      <c r="J5" s="4" t="s">
        <v>14</v>
      </c>
      <c r="K5" s="4" t="s">
        <v>13</v>
      </c>
      <c r="M5" s="4" t="s">
        <v>17</v>
      </c>
      <c r="O5" t="s">
        <v>20</v>
      </c>
      <c r="P5" s="4">
        <f t="shared" si="0"/>
        <v>5</v>
      </c>
      <c r="Q5" s="4" t="s">
        <v>14</v>
      </c>
      <c r="R5" s="4" t="s">
        <v>14</v>
      </c>
      <c r="S5" s="4" t="s">
        <v>14</v>
      </c>
      <c r="T5" s="4" t="s">
        <v>14</v>
      </c>
      <c r="U5" s="4" t="s">
        <v>14</v>
      </c>
      <c r="V5" s="4"/>
      <c r="W5" s="4"/>
      <c r="X5" s="4"/>
      <c r="Y5" s="4"/>
      <c r="Z5" s="4"/>
      <c r="AA5" s="4"/>
    </row>
    <row r="6" spans="1:27" x14ac:dyDescent="0.3">
      <c r="B6" s="4" t="s">
        <v>100</v>
      </c>
      <c r="C6" s="4" t="s">
        <v>14</v>
      </c>
      <c r="D6" s="4"/>
      <c r="E6" s="4" t="s">
        <v>22</v>
      </c>
      <c r="F6" s="4"/>
      <c r="G6" s="4" t="s">
        <v>36</v>
      </c>
      <c r="H6" s="5"/>
      <c r="I6" s="4" t="s">
        <v>16</v>
      </c>
      <c r="J6" s="4" t="s">
        <v>14</v>
      </c>
      <c r="K6" s="4" t="s">
        <v>13</v>
      </c>
      <c r="M6" s="4" t="s">
        <v>17</v>
      </c>
      <c r="O6" t="s">
        <v>21</v>
      </c>
      <c r="P6" s="4">
        <f t="shared" si="0"/>
        <v>3</v>
      </c>
      <c r="Q6" s="4" t="s">
        <v>14</v>
      </c>
      <c r="R6" s="4" t="s">
        <v>14</v>
      </c>
      <c r="S6" s="4" t="s">
        <v>14</v>
      </c>
      <c r="T6" s="4"/>
      <c r="U6" s="4"/>
      <c r="V6" s="4"/>
      <c r="W6" s="4"/>
      <c r="X6" s="4"/>
      <c r="Y6" s="4"/>
      <c r="Z6" s="4"/>
      <c r="AA6" s="4"/>
    </row>
    <row r="7" spans="1:27" x14ac:dyDescent="0.3">
      <c r="B7" s="4" t="s">
        <v>16</v>
      </c>
      <c r="C7" s="4" t="s">
        <v>13</v>
      </c>
      <c r="D7" s="4"/>
      <c r="E7" s="4" t="s">
        <v>20</v>
      </c>
      <c r="F7" s="4"/>
      <c r="G7" s="4" t="s">
        <v>36</v>
      </c>
      <c r="I7" s="4" t="s">
        <v>16</v>
      </c>
      <c r="J7" s="4" t="s">
        <v>13</v>
      </c>
      <c r="K7" s="4"/>
      <c r="M7" s="4" t="s">
        <v>17</v>
      </c>
      <c r="O7" t="s">
        <v>22</v>
      </c>
      <c r="P7" s="4">
        <f t="shared" si="0"/>
        <v>3</v>
      </c>
      <c r="Q7" s="4" t="s">
        <v>14</v>
      </c>
      <c r="R7" s="4" t="s">
        <v>14</v>
      </c>
      <c r="S7" s="4" t="s">
        <v>14</v>
      </c>
      <c r="T7" s="4"/>
      <c r="U7" s="4"/>
      <c r="V7" s="4"/>
      <c r="W7" s="4"/>
      <c r="X7" s="4"/>
      <c r="Y7" s="4"/>
      <c r="Z7" s="4"/>
      <c r="AA7" s="4"/>
    </row>
    <row r="8" spans="1:27" x14ac:dyDescent="0.3">
      <c r="B8" s="4" t="s">
        <v>16</v>
      </c>
      <c r="C8" s="4" t="s">
        <v>13</v>
      </c>
      <c r="D8" s="4"/>
      <c r="E8" s="4" t="s">
        <v>24</v>
      </c>
      <c r="F8" s="4"/>
      <c r="G8" s="4" t="s">
        <v>36</v>
      </c>
      <c r="I8" s="4" t="s">
        <v>16</v>
      </c>
      <c r="J8" s="4" t="s">
        <v>14</v>
      </c>
      <c r="K8" s="4" t="s">
        <v>13</v>
      </c>
      <c r="M8" s="4" t="s">
        <v>17</v>
      </c>
      <c r="O8" t="s">
        <v>23</v>
      </c>
      <c r="P8" s="4">
        <f t="shared" si="0"/>
        <v>3</v>
      </c>
      <c r="Q8" s="4" t="s">
        <v>14</v>
      </c>
      <c r="R8" s="4" t="s">
        <v>14</v>
      </c>
      <c r="S8" s="4" t="s">
        <v>14</v>
      </c>
      <c r="T8" s="4"/>
      <c r="U8" s="4"/>
      <c r="V8" s="4"/>
      <c r="W8" s="4"/>
      <c r="X8" s="4"/>
      <c r="Y8" s="4"/>
      <c r="Z8" s="4"/>
      <c r="AA8" s="4"/>
    </row>
    <row r="9" spans="1:27" x14ac:dyDescent="0.3">
      <c r="B9" s="4" t="s">
        <v>104</v>
      </c>
      <c r="C9" s="4" t="s">
        <v>14</v>
      </c>
      <c r="D9" s="4"/>
      <c r="E9" s="4" t="s">
        <v>24</v>
      </c>
      <c r="F9" s="4"/>
      <c r="G9" s="4" t="s">
        <v>36</v>
      </c>
      <c r="I9" s="4" t="s">
        <v>16</v>
      </c>
      <c r="J9" s="4" t="s">
        <v>14</v>
      </c>
      <c r="K9" s="4" t="s">
        <v>13</v>
      </c>
      <c r="M9" s="4" t="s">
        <v>17</v>
      </c>
      <c r="O9" t="s">
        <v>24</v>
      </c>
      <c r="P9" s="4">
        <f t="shared" si="0"/>
        <v>3</v>
      </c>
      <c r="Q9" s="4" t="s">
        <v>14</v>
      </c>
      <c r="R9" s="4" t="s">
        <v>14</v>
      </c>
      <c r="S9" s="4" t="s">
        <v>14</v>
      </c>
      <c r="T9" s="4"/>
      <c r="U9" s="4"/>
      <c r="V9" s="4"/>
      <c r="W9" s="4"/>
      <c r="X9" s="4"/>
      <c r="Y9" s="4"/>
      <c r="Z9" s="4"/>
      <c r="AA9" s="4"/>
    </row>
    <row r="10" spans="1:27" x14ac:dyDescent="0.3">
      <c r="B10" s="4" t="s">
        <v>100</v>
      </c>
      <c r="C10" s="4" t="s">
        <v>13</v>
      </c>
      <c r="D10" s="4"/>
      <c r="E10" s="4" t="s">
        <v>31</v>
      </c>
      <c r="F10" s="4"/>
      <c r="G10" s="4" t="s">
        <v>36</v>
      </c>
      <c r="I10" s="4" t="s">
        <v>16</v>
      </c>
      <c r="J10" s="4" t="s">
        <v>14</v>
      </c>
      <c r="K10" s="4" t="s">
        <v>13</v>
      </c>
      <c r="M10" s="4" t="s">
        <v>17</v>
      </c>
      <c r="O10" t="s">
        <v>25</v>
      </c>
      <c r="P10" s="4">
        <f t="shared" si="0"/>
        <v>3</v>
      </c>
      <c r="Q10" s="4" t="s">
        <v>14</v>
      </c>
      <c r="R10" s="4" t="s">
        <v>14</v>
      </c>
      <c r="S10" s="4" t="s">
        <v>14</v>
      </c>
      <c r="T10" s="4"/>
      <c r="U10" s="4"/>
      <c r="V10" s="4"/>
      <c r="W10" s="4"/>
      <c r="X10" s="4"/>
      <c r="Y10" s="4"/>
      <c r="Z10" s="4"/>
      <c r="AA10" s="4"/>
    </row>
    <row r="11" spans="1:27" x14ac:dyDescent="0.3">
      <c r="B11" s="4" t="s">
        <v>100</v>
      </c>
      <c r="C11" s="4" t="s">
        <v>14</v>
      </c>
      <c r="D11" s="4"/>
      <c r="E11" s="4" t="s">
        <v>27</v>
      </c>
      <c r="F11" s="4"/>
      <c r="G11" s="4" t="s">
        <v>36</v>
      </c>
      <c r="I11" s="4" t="s">
        <v>16</v>
      </c>
      <c r="J11" s="4" t="s">
        <v>14</v>
      </c>
      <c r="K11" s="4" t="s">
        <v>13</v>
      </c>
      <c r="M11" s="4" t="s">
        <v>17</v>
      </c>
      <c r="O11" t="s">
        <v>26</v>
      </c>
      <c r="P11" s="4">
        <f t="shared" si="0"/>
        <v>4</v>
      </c>
      <c r="Q11" s="4" t="s">
        <v>14</v>
      </c>
      <c r="R11" s="4" t="s">
        <v>14</v>
      </c>
      <c r="S11" s="4" t="s">
        <v>14</v>
      </c>
      <c r="T11" s="4" t="s">
        <v>14</v>
      </c>
      <c r="U11" s="4"/>
      <c r="V11" s="4"/>
      <c r="W11" s="4"/>
      <c r="X11" s="4"/>
      <c r="Y11" s="4"/>
      <c r="Z11" s="4"/>
      <c r="AA11" s="4"/>
    </row>
    <row r="12" spans="1:27" x14ac:dyDescent="0.3">
      <c r="B12" s="4" t="s">
        <v>101</v>
      </c>
      <c r="C12" s="4" t="s">
        <v>14</v>
      </c>
      <c r="D12" s="4"/>
      <c r="E12" s="4" t="s">
        <v>19</v>
      </c>
      <c r="F12" s="4"/>
      <c r="G12" s="4" t="s">
        <v>36</v>
      </c>
      <c r="I12" s="4" t="s">
        <v>16</v>
      </c>
      <c r="J12" s="4" t="s">
        <v>14</v>
      </c>
      <c r="K12" s="4" t="s">
        <v>13</v>
      </c>
      <c r="M12" s="4" t="s">
        <v>17</v>
      </c>
      <c r="O12" t="s">
        <v>27</v>
      </c>
      <c r="P12" s="4">
        <f t="shared" si="0"/>
        <v>1</v>
      </c>
      <c r="Q12" s="4" t="s">
        <v>14</v>
      </c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3">
      <c r="B13" s="4" t="s">
        <v>16</v>
      </c>
      <c r="C13" s="4" t="s">
        <v>13</v>
      </c>
      <c r="D13" s="4"/>
      <c r="E13" s="4" t="s">
        <v>21</v>
      </c>
      <c r="F13" s="4"/>
      <c r="G13" s="4" t="s">
        <v>36</v>
      </c>
      <c r="I13" s="4" t="s">
        <v>16</v>
      </c>
      <c r="J13" s="4" t="s">
        <v>14</v>
      </c>
      <c r="K13" s="4" t="s">
        <v>13</v>
      </c>
      <c r="M13" s="4" t="s">
        <v>32</v>
      </c>
      <c r="O13" t="s">
        <v>28</v>
      </c>
      <c r="P13" s="4">
        <f t="shared" si="0"/>
        <v>2</v>
      </c>
      <c r="Q13" s="4" t="s">
        <v>14</v>
      </c>
      <c r="R13" s="4" t="s">
        <v>14</v>
      </c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3">
      <c r="B14" s="4" t="s">
        <v>101</v>
      </c>
      <c r="C14" s="4" t="s">
        <v>13</v>
      </c>
      <c r="D14" s="4"/>
      <c r="E14" s="4" t="s">
        <v>18</v>
      </c>
      <c r="F14" s="4"/>
      <c r="G14" s="4" t="s">
        <v>36</v>
      </c>
      <c r="I14" s="4" t="s">
        <v>16</v>
      </c>
      <c r="J14" s="4" t="s">
        <v>14</v>
      </c>
      <c r="K14" s="4" t="s">
        <v>13</v>
      </c>
      <c r="M14" s="4" t="s">
        <v>32</v>
      </c>
      <c r="O14" t="s">
        <v>29</v>
      </c>
      <c r="P14" s="4">
        <f t="shared" si="0"/>
        <v>1</v>
      </c>
      <c r="Q14" s="4" t="s">
        <v>14</v>
      </c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3">
      <c r="B15" s="4" t="s">
        <v>16</v>
      </c>
      <c r="C15" s="4" t="s">
        <v>13</v>
      </c>
      <c r="D15" s="4"/>
      <c r="E15" s="4" t="s">
        <v>20</v>
      </c>
      <c r="F15" s="4"/>
      <c r="G15" s="4" t="s">
        <v>36</v>
      </c>
      <c r="I15" s="4" t="s">
        <v>16</v>
      </c>
      <c r="J15" s="4" t="s">
        <v>14</v>
      </c>
      <c r="K15" s="4" t="s">
        <v>13</v>
      </c>
      <c r="M15" s="4" t="s">
        <v>32</v>
      </c>
      <c r="O15" t="s">
        <v>30</v>
      </c>
      <c r="P15" s="4">
        <f t="shared" si="0"/>
        <v>0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3">
      <c r="B16" s="20" t="s">
        <v>16</v>
      </c>
      <c r="C16" s="20" t="s">
        <v>14</v>
      </c>
      <c r="D16" s="20" t="s">
        <v>14</v>
      </c>
      <c r="E16" s="20" t="s">
        <v>20</v>
      </c>
      <c r="F16" s="4"/>
      <c r="G16" s="4" t="s">
        <v>36</v>
      </c>
      <c r="I16" s="4"/>
      <c r="J16" s="4"/>
      <c r="K16" s="4"/>
      <c r="M16" s="4"/>
      <c r="O16" t="s">
        <v>31</v>
      </c>
      <c r="P16" s="4">
        <f t="shared" si="0"/>
        <v>1</v>
      </c>
      <c r="Q16" s="4" t="s">
        <v>14</v>
      </c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11" x14ac:dyDescent="0.3">
      <c r="B17" s="4" t="s">
        <v>100</v>
      </c>
      <c r="C17" s="4" t="s">
        <v>13</v>
      </c>
      <c r="D17" s="4"/>
      <c r="E17" s="4" t="s">
        <v>22</v>
      </c>
      <c r="F17" s="4"/>
      <c r="G17" s="4" t="s">
        <v>36</v>
      </c>
      <c r="I17" s="4"/>
      <c r="J17" s="4"/>
      <c r="K17" s="4"/>
    </row>
    <row r="18" spans="2:11" x14ac:dyDescent="0.3">
      <c r="B18" s="4" t="s">
        <v>101</v>
      </c>
      <c r="C18" s="4" t="s">
        <v>14</v>
      </c>
      <c r="D18" s="4"/>
      <c r="E18" s="4" t="s">
        <v>23</v>
      </c>
      <c r="F18" s="4"/>
      <c r="G18" s="4" t="s">
        <v>36</v>
      </c>
      <c r="I18" s="4"/>
      <c r="J18" s="4"/>
      <c r="K18" s="4"/>
    </row>
    <row r="19" spans="2:11" x14ac:dyDescent="0.3">
      <c r="B19" s="4" t="s">
        <v>16</v>
      </c>
      <c r="C19" s="4" t="s">
        <v>14</v>
      </c>
      <c r="D19" s="4" t="s">
        <v>13</v>
      </c>
      <c r="E19" s="4" t="s">
        <v>24</v>
      </c>
      <c r="F19" s="4"/>
      <c r="G19" s="4" t="s">
        <v>36</v>
      </c>
      <c r="I19" s="4"/>
      <c r="J19" s="4"/>
      <c r="K19" s="4"/>
    </row>
    <row r="20" spans="2:11" x14ac:dyDescent="0.3">
      <c r="B20" s="4" t="s">
        <v>16</v>
      </c>
      <c r="C20" s="4" t="s">
        <v>14</v>
      </c>
      <c r="D20" s="4" t="s">
        <v>13</v>
      </c>
      <c r="E20" s="4" t="s">
        <v>22</v>
      </c>
      <c r="F20" s="4"/>
      <c r="G20" s="4" t="s">
        <v>36</v>
      </c>
      <c r="I20" s="4"/>
      <c r="J20" s="4"/>
      <c r="K20" s="4"/>
    </row>
    <row r="21" spans="2:11" x14ac:dyDescent="0.3">
      <c r="B21" s="4" t="s">
        <v>101</v>
      </c>
      <c r="C21" s="4" t="s">
        <v>14</v>
      </c>
      <c r="D21" s="4"/>
      <c r="E21" s="4" t="s">
        <v>22</v>
      </c>
      <c r="F21" s="4"/>
      <c r="G21" s="4" t="s">
        <v>36</v>
      </c>
      <c r="I21" s="4"/>
      <c r="J21" s="4"/>
      <c r="K21" s="4"/>
    </row>
    <row r="22" spans="2:11" x14ac:dyDescent="0.3">
      <c r="B22" s="4" t="s">
        <v>101</v>
      </c>
      <c r="C22" s="4" t="s">
        <v>14</v>
      </c>
      <c r="D22" s="4"/>
      <c r="E22" s="4" t="s">
        <v>20</v>
      </c>
      <c r="F22" s="4"/>
      <c r="G22" s="4" t="s">
        <v>36</v>
      </c>
      <c r="I22" s="4"/>
      <c r="J22" s="4"/>
      <c r="K22" s="4"/>
    </row>
    <row r="23" spans="2:11" x14ac:dyDescent="0.3">
      <c r="B23" s="4" t="s">
        <v>101</v>
      </c>
      <c r="C23" s="4" t="s">
        <v>14</v>
      </c>
      <c r="D23" s="4"/>
      <c r="E23" s="4" t="s">
        <v>25</v>
      </c>
      <c r="F23" s="4"/>
      <c r="G23" s="4" t="s">
        <v>36</v>
      </c>
      <c r="I23" s="4"/>
      <c r="J23" s="4"/>
      <c r="K23" s="4"/>
    </row>
    <row r="24" spans="2:11" x14ac:dyDescent="0.3">
      <c r="B24" s="4" t="s">
        <v>101</v>
      </c>
      <c r="C24" s="4" t="s">
        <v>13</v>
      </c>
      <c r="D24" s="4"/>
      <c r="E24" s="4" t="s">
        <v>24</v>
      </c>
      <c r="F24" s="4"/>
      <c r="G24" s="4" t="s">
        <v>36</v>
      </c>
      <c r="I24" s="4"/>
      <c r="J24" s="4"/>
      <c r="K24" s="4"/>
    </row>
    <row r="25" spans="2:11" x14ac:dyDescent="0.3">
      <c r="B25" s="4" t="s">
        <v>101</v>
      </c>
      <c r="C25" s="4" t="s">
        <v>14</v>
      </c>
      <c r="D25" s="4"/>
      <c r="E25" s="4" t="s">
        <v>22</v>
      </c>
      <c r="F25" s="4"/>
      <c r="G25" s="4" t="s">
        <v>36</v>
      </c>
      <c r="I25" s="4"/>
      <c r="J25" s="4"/>
      <c r="K25" s="4"/>
    </row>
    <row r="26" spans="2:11" x14ac:dyDescent="0.3">
      <c r="B26" s="4" t="s">
        <v>101</v>
      </c>
      <c r="C26" s="4" t="s">
        <v>14</v>
      </c>
      <c r="D26" s="4"/>
      <c r="E26" s="4" t="s">
        <v>20</v>
      </c>
      <c r="F26" s="4"/>
      <c r="G26" s="4" t="s">
        <v>36</v>
      </c>
      <c r="I26" s="4"/>
      <c r="J26" s="4"/>
      <c r="K26" s="4"/>
    </row>
    <row r="27" spans="2:11" x14ac:dyDescent="0.3">
      <c r="B27" s="4" t="s">
        <v>101</v>
      </c>
      <c r="C27" s="4" t="s">
        <v>14</v>
      </c>
      <c r="D27" s="4"/>
      <c r="E27" s="4" t="s">
        <v>20</v>
      </c>
      <c r="F27" s="4"/>
      <c r="G27" s="4" t="s">
        <v>36</v>
      </c>
      <c r="I27" s="4"/>
      <c r="J27" s="4"/>
      <c r="K27" s="4"/>
    </row>
    <row r="28" spans="2:11" x14ac:dyDescent="0.3">
      <c r="B28" s="4" t="s">
        <v>16</v>
      </c>
      <c r="C28" s="4" t="s">
        <v>13</v>
      </c>
      <c r="D28" s="4"/>
      <c r="E28" s="4" t="s">
        <v>20</v>
      </c>
      <c r="F28" s="4"/>
      <c r="G28" s="4" t="s">
        <v>36</v>
      </c>
      <c r="I28" s="4"/>
      <c r="J28" s="4"/>
      <c r="K28" s="4"/>
    </row>
    <row r="29" spans="2:11" x14ac:dyDescent="0.3">
      <c r="B29" s="4" t="s">
        <v>101</v>
      </c>
      <c r="C29" s="4" t="s">
        <v>14</v>
      </c>
      <c r="D29" s="4"/>
      <c r="E29" s="4" t="s">
        <v>25</v>
      </c>
      <c r="F29" s="4"/>
      <c r="G29" s="4" t="s">
        <v>36</v>
      </c>
      <c r="I29" s="4"/>
      <c r="J29" s="4"/>
      <c r="K29" s="4"/>
    </row>
    <row r="30" spans="2:11" x14ac:dyDescent="0.3">
      <c r="B30" s="4" t="s">
        <v>101</v>
      </c>
      <c r="C30" s="4" t="s">
        <v>14</v>
      </c>
      <c r="D30" s="4"/>
      <c r="E30" s="4" t="s">
        <v>20</v>
      </c>
      <c r="F30" s="4"/>
      <c r="G30" s="4" t="s">
        <v>36</v>
      </c>
      <c r="I30" s="4"/>
      <c r="J30" s="4"/>
      <c r="K30" s="4"/>
    </row>
    <row r="31" spans="2:11" x14ac:dyDescent="0.3">
      <c r="B31" s="20" t="s">
        <v>16</v>
      </c>
      <c r="C31" s="20" t="s">
        <v>14</v>
      </c>
      <c r="D31" s="20" t="s">
        <v>14</v>
      </c>
      <c r="E31" s="20" t="s">
        <v>24</v>
      </c>
      <c r="F31" s="20" t="s">
        <v>20</v>
      </c>
      <c r="G31" s="4" t="s">
        <v>36</v>
      </c>
      <c r="I31" s="4"/>
      <c r="J31" s="4"/>
      <c r="K31" s="4"/>
    </row>
    <row r="32" spans="2:11" x14ac:dyDescent="0.3">
      <c r="B32" s="4" t="s">
        <v>100</v>
      </c>
      <c r="C32" s="4" t="s">
        <v>13</v>
      </c>
      <c r="D32" s="4"/>
      <c r="E32" s="4" t="s">
        <v>27</v>
      </c>
      <c r="F32" s="4"/>
      <c r="G32" s="4" t="s">
        <v>36</v>
      </c>
      <c r="I32" s="4"/>
      <c r="J32" s="4"/>
      <c r="K32" s="4"/>
    </row>
    <row r="33" spans="2:11" x14ac:dyDescent="0.3">
      <c r="B33" s="4" t="s">
        <v>100</v>
      </c>
      <c r="C33" s="4" t="s">
        <v>14</v>
      </c>
      <c r="D33" s="4"/>
      <c r="E33" s="4" t="s">
        <v>12</v>
      </c>
      <c r="F33" s="4"/>
      <c r="G33" s="4" t="s">
        <v>36</v>
      </c>
      <c r="I33" s="4"/>
      <c r="J33" s="4"/>
      <c r="K33" s="4"/>
    </row>
    <row r="34" spans="2:11" x14ac:dyDescent="0.3">
      <c r="B34" s="4" t="s">
        <v>101</v>
      </c>
      <c r="C34" s="4" t="s">
        <v>14</v>
      </c>
      <c r="D34" s="4"/>
      <c r="E34" s="4" t="s">
        <v>26</v>
      </c>
      <c r="F34" s="4"/>
      <c r="G34" s="4" t="s">
        <v>36</v>
      </c>
      <c r="I34" s="4"/>
      <c r="J34" s="4"/>
      <c r="K34" s="4"/>
    </row>
    <row r="35" spans="2:11" x14ac:dyDescent="0.3">
      <c r="B35" s="4" t="s">
        <v>101</v>
      </c>
      <c r="C35" s="4" t="s">
        <v>14</v>
      </c>
      <c r="D35" s="4"/>
      <c r="E35" s="4" t="s">
        <v>18</v>
      </c>
      <c r="F35" s="4"/>
      <c r="G35" s="4" t="s">
        <v>36</v>
      </c>
      <c r="I35" s="4"/>
      <c r="J35" s="4"/>
      <c r="K35" s="4"/>
    </row>
    <row r="36" spans="2:11" x14ac:dyDescent="0.3">
      <c r="B36" s="4" t="s">
        <v>16</v>
      </c>
      <c r="C36" s="4" t="s">
        <v>13</v>
      </c>
      <c r="D36" s="4"/>
      <c r="E36" s="4" t="s">
        <v>19</v>
      </c>
      <c r="F36" s="4"/>
      <c r="G36" s="4" t="s">
        <v>36</v>
      </c>
      <c r="I36" s="4"/>
      <c r="J36" s="4"/>
      <c r="K36" s="4"/>
    </row>
    <row r="37" spans="2:11" x14ac:dyDescent="0.3">
      <c r="B37" s="4" t="s">
        <v>16</v>
      </c>
      <c r="C37" s="4" t="s">
        <v>13</v>
      </c>
      <c r="D37" s="4"/>
      <c r="E37" s="4" t="s">
        <v>12</v>
      </c>
      <c r="F37" s="4"/>
      <c r="G37" s="4" t="s">
        <v>36</v>
      </c>
      <c r="I37" s="4"/>
      <c r="J37" s="4"/>
      <c r="K37" s="4"/>
    </row>
    <row r="38" spans="2:11" x14ac:dyDescent="0.3">
      <c r="B38" s="4" t="s">
        <v>16</v>
      </c>
      <c r="C38" s="4" t="s">
        <v>14</v>
      </c>
      <c r="D38" s="4" t="s">
        <v>13</v>
      </c>
      <c r="E38" s="4" t="s">
        <v>12</v>
      </c>
      <c r="F38" s="4"/>
      <c r="G38" s="4" t="s">
        <v>36</v>
      </c>
      <c r="I38" s="4"/>
      <c r="J38" s="4"/>
      <c r="K38" s="4"/>
    </row>
    <row r="39" spans="2:11" x14ac:dyDescent="0.3">
      <c r="B39" s="4" t="s">
        <v>100</v>
      </c>
      <c r="C39" s="4" t="s">
        <v>14</v>
      </c>
      <c r="D39" s="4"/>
      <c r="E39" s="4" t="s">
        <v>22</v>
      </c>
      <c r="F39" s="4"/>
      <c r="G39" s="4" t="s">
        <v>36</v>
      </c>
      <c r="I39" s="4"/>
      <c r="J39" s="4"/>
      <c r="K39" s="4"/>
    </row>
    <row r="40" spans="2:11" x14ac:dyDescent="0.3">
      <c r="B40" s="4" t="s">
        <v>101</v>
      </c>
      <c r="C40" s="4" t="s">
        <v>14</v>
      </c>
      <c r="D40" s="4"/>
      <c r="E40" s="4" t="s">
        <v>22</v>
      </c>
      <c r="F40" s="4"/>
      <c r="G40" s="4" t="s">
        <v>36</v>
      </c>
      <c r="I40" s="4"/>
      <c r="J40" s="4"/>
      <c r="K40" s="4"/>
    </row>
    <row r="41" spans="2:11" x14ac:dyDescent="0.3">
      <c r="B41" s="20" t="s">
        <v>16</v>
      </c>
      <c r="C41" s="20" t="s">
        <v>14</v>
      </c>
      <c r="D41" s="20" t="s">
        <v>14</v>
      </c>
      <c r="E41" s="20" t="s">
        <v>20</v>
      </c>
      <c r="F41" s="4"/>
      <c r="G41" s="4" t="s">
        <v>36</v>
      </c>
      <c r="I41" s="4"/>
      <c r="J41" s="4"/>
      <c r="K41" s="4"/>
    </row>
    <row r="42" spans="2:11" x14ac:dyDescent="0.3">
      <c r="B42" s="4" t="s">
        <v>100</v>
      </c>
      <c r="C42" s="4" t="s">
        <v>13</v>
      </c>
      <c r="D42" s="4"/>
      <c r="E42" s="4" t="s">
        <v>27</v>
      </c>
      <c r="F42" s="4"/>
      <c r="G42" s="4" t="s">
        <v>36</v>
      </c>
      <c r="I42" s="4"/>
      <c r="J42" s="4"/>
      <c r="K42" s="4"/>
    </row>
    <row r="43" spans="2:11" x14ac:dyDescent="0.3">
      <c r="B43" s="4" t="s">
        <v>102</v>
      </c>
      <c r="C43" s="4" t="s">
        <v>14</v>
      </c>
      <c r="D43" s="4"/>
      <c r="E43" s="4" t="s">
        <v>28</v>
      </c>
      <c r="F43" s="4"/>
      <c r="G43" s="4" t="s">
        <v>36</v>
      </c>
      <c r="I43" s="4"/>
      <c r="J43" s="4"/>
      <c r="K43" s="4"/>
    </row>
    <row r="44" spans="2:11" x14ac:dyDescent="0.3">
      <c r="B44" s="4" t="s">
        <v>100</v>
      </c>
      <c r="C44" s="4" t="s">
        <v>13</v>
      </c>
      <c r="D44" s="4"/>
      <c r="E44" s="4" t="s">
        <v>12</v>
      </c>
      <c r="F44" s="4"/>
      <c r="G44" s="4" t="s">
        <v>36</v>
      </c>
      <c r="I44" s="4"/>
      <c r="J44" s="4"/>
      <c r="K44" s="4"/>
    </row>
    <row r="45" spans="2:11" x14ac:dyDescent="0.3">
      <c r="B45" s="4" t="s">
        <v>16</v>
      </c>
      <c r="C45" s="4" t="s">
        <v>13</v>
      </c>
      <c r="D45" s="4"/>
      <c r="E45" s="4" t="s">
        <v>12</v>
      </c>
      <c r="F45" s="4"/>
      <c r="G45" s="4" t="s">
        <v>36</v>
      </c>
      <c r="I45" s="4"/>
      <c r="J45" s="4"/>
      <c r="K45" s="4"/>
    </row>
    <row r="46" spans="2:11" x14ac:dyDescent="0.3">
      <c r="B46" s="4" t="s">
        <v>101</v>
      </c>
      <c r="C46" s="4" t="s">
        <v>14</v>
      </c>
      <c r="D46" s="4"/>
      <c r="E46" s="4" t="s">
        <v>19</v>
      </c>
      <c r="F46" s="4"/>
      <c r="G46" s="4" t="s">
        <v>36</v>
      </c>
      <c r="I46" s="4"/>
      <c r="J46" s="4"/>
      <c r="K46" s="4"/>
    </row>
    <row r="47" spans="2:11" x14ac:dyDescent="0.3">
      <c r="B47" s="4" t="s">
        <v>16</v>
      </c>
      <c r="C47" s="4" t="s">
        <v>14</v>
      </c>
      <c r="D47" s="4" t="s">
        <v>13</v>
      </c>
      <c r="E47" s="4" t="s">
        <v>18</v>
      </c>
      <c r="F47" s="4"/>
      <c r="G47" s="4" t="s">
        <v>36</v>
      </c>
      <c r="I47" s="4"/>
      <c r="J47" s="4"/>
      <c r="K47" s="4"/>
    </row>
    <row r="48" spans="2:11" x14ac:dyDescent="0.3">
      <c r="B48" s="4" t="s">
        <v>16</v>
      </c>
      <c r="C48" s="4" t="s">
        <v>14</v>
      </c>
      <c r="D48" s="4" t="s">
        <v>13</v>
      </c>
      <c r="E48" s="4" t="s">
        <v>21</v>
      </c>
      <c r="F48" s="4"/>
      <c r="G48" s="4" t="s">
        <v>36</v>
      </c>
      <c r="I48" s="4"/>
      <c r="J48" s="4"/>
      <c r="K48" s="4"/>
    </row>
    <row r="49" spans="2:11" x14ac:dyDescent="0.3">
      <c r="B49" s="4" t="s">
        <v>101</v>
      </c>
      <c r="C49" s="4" t="s">
        <v>13</v>
      </c>
      <c r="D49" s="4"/>
      <c r="E49" s="4" t="s">
        <v>18</v>
      </c>
      <c r="F49" s="4"/>
      <c r="G49" s="4" t="s">
        <v>36</v>
      </c>
      <c r="I49" s="4"/>
      <c r="J49" s="4"/>
      <c r="K49" s="4"/>
    </row>
    <row r="50" spans="2:11" x14ac:dyDescent="0.3">
      <c r="B50" s="4" t="s">
        <v>101</v>
      </c>
      <c r="C50" s="4" t="s">
        <v>13</v>
      </c>
      <c r="D50" s="4"/>
      <c r="E50" s="4" t="s">
        <v>12</v>
      </c>
      <c r="F50" s="4"/>
      <c r="G50" s="4" t="s">
        <v>36</v>
      </c>
      <c r="I50" s="4"/>
      <c r="J50" s="4"/>
      <c r="K50" s="4"/>
    </row>
    <row r="51" spans="2:11" x14ac:dyDescent="0.3">
      <c r="B51" s="4" t="s">
        <v>100</v>
      </c>
      <c r="C51" s="4" t="s">
        <v>14</v>
      </c>
      <c r="D51" s="4"/>
      <c r="E51" s="4" t="s">
        <v>22</v>
      </c>
      <c r="F51" s="4"/>
      <c r="G51" s="4" t="s">
        <v>36</v>
      </c>
      <c r="I51" s="4"/>
      <c r="J51" s="4"/>
      <c r="K51" s="4"/>
    </row>
    <row r="52" spans="2:11" x14ac:dyDescent="0.3">
      <c r="B52" s="4" t="s">
        <v>16</v>
      </c>
      <c r="C52" s="4" t="s">
        <v>13</v>
      </c>
      <c r="D52" s="4"/>
      <c r="E52" s="4" t="s">
        <v>20</v>
      </c>
      <c r="F52" s="4"/>
      <c r="G52" s="4" t="s">
        <v>36</v>
      </c>
      <c r="I52" s="4"/>
      <c r="J52" s="4"/>
      <c r="K52" s="4"/>
    </row>
    <row r="53" spans="2:11" x14ac:dyDescent="0.3">
      <c r="B53" s="4" t="s">
        <v>101</v>
      </c>
      <c r="C53" s="4" t="s">
        <v>14</v>
      </c>
      <c r="D53" s="4"/>
      <c r="E53" s="4" t="s">
        <v>22</v>
      </c>
      <c r="F53" s="4"/>
      <c r="G53" s="4" t="s">
        <v>36</v>
      </c>
      <c r="I53" s="4"/>
      <c r="J53" s="4"/>
      <c r="K53" s="4"/>
    </row>
    <row r="54" spans="2:11" x14ac:dyDescent="0.3">
      <c r="B54" s="4" t="s">
        <v>101</v>
      </c>
      <c r="C54" s="4" t="s">
        <v>14</v>
      </c>
      <c r="D54" s="4"/>
      <c r="E54" s="4" t="s">
        <v>25</v>
      </c>
      <c r="F54" s="4"/>
      <c r="G54" s="4" t="s">
        <v>36</v>
      </c>
      <c r="I54" s="4"/>
      <c r="J54" s="4"/>
      <c r="K54" s="4"/>
    </row>
    <row r="55" spans="2:11" x14ac:dyDescent="0.3">
      <c r="B55" s="4" t="s">
        <v>16</v>
      </c>
      <c r="C55" s="4" t="s">
        <v>14</v>
      </c>
      <c r="D55" s="4" t="s">
        <v>13</v>
      </c>
      <c r="E55" s="4" t="s">
        <v>20</v>
      </c>
      <c r="F55" s="4"/>
      <c r="G55" s="4" t="s">
        <v>36</v>
      </c>
      <c r="I55" s="4"/>
      <c r="J55" s="4"/>
      <c r="K55" s="4"/>
    </row>
    <row r="56" spans="2:11" x14ac:dyDescent="0.3">
      <c r="B56" s="4" t="s">
        <v>101</v>
      </c>
      <c r="C56" s="4" t="s">
        <v>13</v>
      </c>
      <c r="D56" s="4"/>
      <c r="E56" s="4" t="s">
        <v>22</v>
      </c>
      <c r="F56" s="4"/>
      <c r="G56" s="4" t="s">
        <v>36</v>
      </c>
      <c r="I56" s="4"/>
      <c r="J56" s="4"/>
      <c r="K56" s="4"/>
    </row>
    <row r="57" spans="2:11" x14ac:dyDescent="0.3">
      <c r="B57" s="4" t="s">
        <v>100</v>
      </c>
      <c r="C57" s="4" t="s">
        <v>14</v>
      </c>
      <c r="D57" s="4"/>
      <c r="E57" s="4" t="s">
        <v>27</v>
      </c>
      <c r="F57" s="4"/>
      <c r="G57" s="4" t="s">
        <v>36</v>
      </c>
      <c r="I57" s="4"/>
      <c r="J57" s="4"/>
      <c r="K57" s="4"/>
    </row>
    <row r="58" spans="2:11" x14ac:dyDescent="0.3">
      <c r="B58" s="4" t="s">
        <v>101</v>
      </c>
      <c r="C58" s="4" t="s">
        <v>14</v>
      </c>
      <c r="D58" s="4"/>
      <c r="E58" s="4" t="s">
        <v>28</v>
      </c>
      <c r="F58" s="4"/>
      <c r="G58" s="4" t="s">
        <v>36</v>
      </c>
      <c r="I58" s="4"/>
      <c r="J58" s="4"/>
      <c r="K58" s="4"/>
    </row>
    <row r="59" spans="2:11" x14ac:dyDescent="0.3">
      <c r="B59" s="4" t="s">
        <v>100</v>
      </c>
      <c r="C59" s="4" t="s">
        <v>14</v>
      </c>
      <c r="D59" s="4"/>
      <c r="E59" s="4" t="s">
        <v>27</v>
      </c>
      <c r="F59" s="4"/>
      <c r="G59" s="4" t="s">
        <v>36</v>
      </c>
      <c r="I59" s="4"/>
      <c r="J59" s="4"/>
      <c r="K59" s="4"/>
    </row>
    <row r="60" spans="2:11" x14ac:dyDescent="0.3">
      <c r="B60" s="4" t="s">
        <v>16</v>
      </c>
      <c r="C60" s="4" t="s">
        <v>13</v>
      </c>
      <c r="D60" s="4"/>
      <c r="E60" s="4" t="s">
        <v>29</v>
      </c>
      <c r="F60" s="4"/>
      <c r="G60" s="4" t="s">
        <v>36</v>
      </c>
      <c r="I60" s="4"/>
      <c r="J60" s="4"/>
      <c r="K60" s="4"/>
    </row>
    <row r="61" spans="2:11" x14ac:dyDescent="0.3">
      <c r="B61" s="20" t="s">
        <v>16</v>
      </c>
      <c r="C61" s="20" t="s">
        <v>14</v>
      </c>
      <c r="D61" s="20" t="s">
        <v>14</v>
      </c>
      <c r="E61" s="20" t="s">
        <v>21</v>
      </c>
      <c r="F61" s="4"/>
      <c r="G61" s="4" t="s">
        <v>36</v>
      </c>
      <c r="I61" s="4"/>
      <c r="J61" s="4"/>
      <c r="K61" s="4"/>
    </row>
    <row r="62" spans="2:11" x14ac:dyDescent="0.3">
      <c r="B62" s="4" t="s">
        <v>100</v>
      </c>
      <c r="C62" s="4" t="s">
        <v>13</v>
      </c>
      <c r="D62" s="4"/>
      <c r="E62" s="4" t="s">
        <v>12</v>
      </c>
      <c r="F62" s="4"/>
      <c r="G62" s="4" t="s">
        <v>36</v>
      </c>
      <c r="I62" s="4"/>
      <c r="J62" s="4"/>
      <c r="K62" s="4"/>
    </row>
    <row r="63" spans="2:11" x14ac:dyDescent="0.3">
      <c r="B63" s="4" t="s">
        <v>16</v>
      </c>
      <c r="C63" s="4" t="s">
        <v>14</v>
      </c>
      <c r="D63" s="4" t="s">
        <v>13</v>
      </c>
      <c r="E63" s="4" t="s">
        <v>26</v>
      </c>
      <c r="F63" s="4"/>
      <c r="G63" s="4" t="s">
        <v>36</v>
      </c>
      <c r="I63" s="4"/>
      <c r="J63" s="4"/>
      <c r="K63" s="4"/>
    </row>
    <row r="64" spans="2:11" x14ac:dyDescent="0.3">
      <c r="B64" s="4" t="s">
        <v>100</v>
      </c>
      <c r="C64" s="4" t="s">
        <v>14</v>
      </c>
      <c r="D64" s="4"/>
      <c r="E64" s="4" t="s">
        <v>22</v>
      </c>
      <c r="F64" s="4"/>
      <c r="G64" s="4" t="s">
        <v>36</v>
      </c>
      <c r="I64" s="4"/>
      <c r="J64" s="4"/>
      <c r="K64" s="4"/>
    </row>
    <row r="65" spans="2:11" x14ac:dyDescent="0.3">
      <c r="B65" s="4" t="s">
        <v>100</v>
      </c>
      <c r="C65" s="4" t="s">
        <v>13</v>
      </c>
      <c r="D65" s="4"/>
      <c r="E65" s="4" t="s">
        <v>22</v>
      </c>
      <c r="F65" s="4"/>
      <c r="G65" s="4" t="s">
        <v>36</v>
      </c>
      <c r="I65" s="4"/>
      <c r="J65" s="4"/>
      <c r="K65" s="4"/>
    </row>
    <row r="66" spans="2:11" x14ac:dyDescent="0.3">
      <c r="B66" s="4" t="s">
        <v>100</v>
      </c>
      <c r="C66" s="4" t="s">
        <v>13</v>
      </c>
      <c r="D66" s="4"/>
      <c r="E66" s="4" t="s">
        <v>22</v>
      </c>
      <c r="F66" s="4"/>
      <c r="G66" s="4" t="s">
        <v>36</v>
      </c>
      <c r="I66" s="4"/>
      <c r="J66" s="4"/>
      <c r="K66" s="4"/>
    </row>
    <row r="67" spans="2:11" x14ac:dyDescent="0.3">
      <c r="B67" s="4" t="s">
        <v>16</v>
      </c>
      <c r="C67" s="4" t="s">
        <v>14</v>
      </c>
      <c r="D67" s="4" t="s">
        <v>13</v>
      </c>
      <c r="E67" s="4" t="s">
        <v>23</v>
      </c>
      <c r="F67" s="4"/>
      <c r="G67" s="4" t="s">
        <v>36</v>
      </c>
      <c r="I67" s="4"/>
      <c r="J67" s="4"/>
      <c r="K67" s="4"/>
    </row>
    <row r="68" spans="2:11" x14ac:dyDescent="0.3">
      <c r="B68" s="4" t="s">
        <v>100</v>
      </c>
      <c r="C68" s="4" t="s">
        <v>14</v>
      </c>
      <c r="D68" s="4"/>
      <c r="E68" s="4" t="s">
        <v>27</v>
      </c>
      <c r="F68" s="4"/>
      <c r="G68" s="4" t="s">
        <v>36</v>
      </c>
      <c r="I68" s="4"/>
      <c r="J68" s="4"/>
      <c r="K68" s="4"/>
    </row>
    <row r="69" spans="2:11" x14ac:dyDescent="0.3">
      <c r="B69" s="4" t="s">
        <v>104</v>
      </c>
      <c r="C69" s="4" t="s">
        <v>14</v>
      </c>
      <c r="D69" s="4"/>
      <c r="E69" s="4" t="s">
        <v>31</v>
      </c>
      <c r="F69" s="4"/>
      <c r="G69" s="4" t="s">
        <v>36</v>
      </c>
      <c r="I69" s="4"/>
      <c r="J69" s="4"/>
      <c r="K69" s="4"/>
    </row>
    <row r="70" spans="2:11" x14ac:dyDescent="0.3">
      <c r="B70" s="4" t="s">
        <v>100</v>
      </c>
      <c r="C70" s="4" t="s">
        <v>14</v>
      </c>
      <c r="D70" s="4"/>
      <c r="E70" s="4" t="s">
        <v>12</v>
      </c>
      <c r="F70" s="4"/>
      <c r="G70" s="4" t="s">
        <v>36</v>
      </c>
      <c r="I70" s="4"/>
      <c r="J70" s="4"/>
      <c r="K70" s="4"/>
    </row>
    <row r="71" spans="2:11" x14ac:dyDescent="0.3">
      <c r="B71" s="20" t="s">
        <v>16</v>
      </c>
      <c r="C71" s="20" t="s">
        <v>14</v>
      </c>
      <c r="D71" s="20" t="s">
        <v>14</v>
      </c>
      <c r="E71" s="20" t="s">
        <v>12</v>
      </c>
      <c r="F71" s="4"/>
      <c r="G71" s="4" t="s">
        <v>36</v>
      </c>
      <c r="I71" s="4"/>
      <c r="J71" s="4"/>
      <c r="K71" s="4"/>
    </row>
    <row r="72" spans="2:11" x14ac:dyDescent="0.3">
      <c r="B72" s="4" t="s">
        <v>100</v>
      </c>
      <c r="C72" s="4" t="s">
        <v>13</v>
      </c>
      <c r="D72" s="4"/>
      <c r="E72" s="4" t="s">
        <v>12</v>
      </c>
      <c r="F72" s="4"/>
      <c r="G72" s="4" t="s">
        <v>37</v>
      </c>
      <c r="I72" s="4"/>
      <c r="J72" s="4"/>
      <c r="K72" s="4"/>
    </row>
    <row r="73" spans="2:11" x14ac:dyDescent="0.3">
      <c r="B73" s="4" t="s">
        <v>16</v>
      </c>
      <c r="C73" s="4" t="s">
        <v>14</v>
      </c>
      <c r="D73" s="4" t="s">
        <v>13</v>
      </c>
      <c r="E73" s="4" t="s">
        <v>12</v>
      </c>
      <c r="F73" s="4"/>
      <c r="G73" s="4" t="s">
        <v>37</v>
      </c>
      <c r="I73" s="4"/>
      <c r="J73" s="4"/>
      <c r="K73" s="4"/>
    </row>
    <row r="74" spans="2:11" x14ac:dyDescent="0.3">
      <c r="B74" s="4" t="s">
        <v>103</v>
      </c>
      <c r="C74" s="4" t="s">
        <v>14</v>
      </c>
      <c r="D74" s="4"/>
      <c r="E74" s="4" t="s">
        <v>26</v>
      </c>
      <c r="F74" s="4"/>
      <c r="G74" s="4" t="s">
        <v>37</v>
      </c>
      <c r="I74" s="4"/>
      <c r="J74" s="4"/>
      <c r="K74" s="4"/>
    </row>
    <row r="75" spans="2:11" x14ac:dyDescent="0.3">
      <c r="B75" s="4" t="s">
        <v>101</v>
      </c>
      <c r="C75" s="4" t="s">
        <v>14</v>
      </c>
      <c r="D75" s="4"/>
      <c r="E75" s="4" t="s">
        <v>26</v>
      </c>
      <c r="F75" s="4"/>
      <c r="G75" s="4" t="s">
        <v>37</v>
      </c>
      <c r="I75" s="4"/>
      <c r="J75" s="4"/>
      <c r="K75" s="4"/>
    </row>
    <row r="76" spans="2:11" x14ac:dyDescent="0.3">
      <c r="B76" s="4" t="s">
        <v>101</v>
      </c>
      <c r="C76" s="4" t="s">
        <v>14</v>
      </c>
      <c r="D76" s="4"/>
      <c r="E76" s="4" t="s">
        <v>18</v>
      </c>
      <c r="F76" s="4"/>
      <c r="G76" s="4" t="s">
        <v>37</v>
      </c>
      <c r="I76" s="4"/>
      <c r="J76" s="4"/>
      <c r="K76" s="4"/>
    </row>
    <row r="77" spans="2:11" x14ac:dyDescent="0.3">
      <c r="B77" s="4" t="s">
        <v>104</v>
      </c>
      <c r="C77" s="4" t="s">
        <v>14</v>
      </c>
      <c r="D77" s="4"/>
      <c r="E77" s="4" t="s">
        <v>26</v>
      </c>
      <c r="F77" s="4"/>
      <c r="G77" s="4" t="s">
        <v>37</v>
      </c>
      <c r="I77" s="4"/>
      <c r="J77" s="4"/>
      <c r="K77" s="4"/>
    </row>
    <row r="78" spans="2:11" x14ac:dyDescent="0.3">
      <c r="B78" s="4" t="s">
        <v>100</v>
      </c>
      <c r="C78" s="4" t="s">
        <v>13</v>
      </c>
      <c r="D78" s="4"/>
      <c r="E78" s="4" t="s">
        <v>22</v>
      </c>
      <c r="F78" s="4"/>
      <c r="G78" s="4" t="s">
        <v>37</v>
      </c>
      <c r="I78" s="4"/>
      <c r="J78" s="4"/>
      <c r="K78" s="4"/>
    </row>
    <row r="79" spans="2:11" x14ac:dyDescent="0.3">
      <c r="B79" s="4" t="s">
        <v>101</v>
      </c>
      <c r="C79" s="4" t="s">
        <v>14</v>
      </c>
      <c r="D79" s="4"/>
      <c r="E79" s="4" t="s">
        <v>26</v>
      </c>
      <c r="F79" s="4"/>
      <c r="G79" s="4" t="s">
        <v>37</v>
      </c>
      <c r="I79" s="4"/>
      <c r="J79" s="4"/>
      <c r="K79" s="4"/>
    </row>
    <row r="80" spans="2:11" x14ac:dyDescent="0.3">
      <c r="B80" s="4" t="s">
        <v>16</v>
      </c>
      <c r="C80" s="4" t="s">
        <v>13</v>
      </c>
      <c r="D80" s="4"/>
      <c r="E80" s="4" t="s">
        <v>22</v>
      </c>
      <c r="F80" s="4"/>
      <c r="G80" s="4" t="s">
        <v>37</v>
      </c>
      <c r="I80" s="4"/>
      <c r="J80" s="4"/>
      <c r="K80" s="4"/>
    </row>
    <row r="81" spans="2:11" x14ac:dyDescent="0.3">
      <c r="B81" s="20" t="s">
        <v>16</v>
      </c>
      <c r="C81" s="20" t="s">
        <v>14</v>
      </c>
      <c r="D81" s="20" t="s">
        <v>14</v>
      </c>
      <c r="E81" s="20" t="s">
        <v>26</v>
      </c>
      <c r="F81" s="4"/>
      <c r="G81" s="4" t="s">
        <v>37</v>
      </c>
      <c r="I81" s="4"/>
      <c r="J81" s="4"/>
      <c r="K81" s="4"/>
    </row>
    <row r="82" spans="2:11" x14ac:dyDescent="0.3">
      <c r="B82" s="4" t="s">
        <v>100</v>
      </c>
      <c r="C82" s="4" t="s">
        <v>13</v>
      </c>
      <c r="D82" s="4"/>
      <c r="E82" s="4" t="s">
        <v>27</v>
      </c>
      <c r="F82" s="4"/>
      <c r="G82" s="4" t="s">
        <v>37</v>
      </c>
      <c r="I82" s="4"/>
      <c r="J82" s="4"/>
      <c r="K82" s="4"/>
    </row>
    <row r="83" spans="2:11" x14ac:dyDescent="0.3">
      <c r="B83" s="4" t="s">
        <v>100</v>
      </c>
      <c r="C83" s="4" t="s">
        <v>13</v>
      </c>
      <c r="D83" s="4"/>
      <c r="E83" s="4" t="s">
        <v>27</v>
      </c>
      <c r="F83" s="4"/>
      <c r="G83" s="4" t="s">
        <v>37</v>
      </c>
      <c r="I83" s="4"/>
      <c r="J83" s="4"/>
      <c r="K83" s="4"/>
    </row>
    <row r="84" spans="2:11" x14ac:dyDescent="0.3">
      <c r="B84" s="4" t="s">
        <v>100</v>
      </c>
      <c r="C84" s="4" t="s">
        <v>14</v>
      </c>
      <c r="D84" s="4"/>
      <c r="E84" s="4" t="s">
        <v>19</v>
      </c>
      <c r="F84" s="4"/>
      <c r="G84" s="4" t="s">
        <v>37</v>
      </c>
      <c r="I84" s="4"/>
      <c r="J84" s="4"/>
      <c r="K84" s="4"/>
    </row>
    <row r="85" spans="2:11" x14ac:dyDescent="0.3">
      <c r="B85" s="4" t="s">
        <v>16</v>
      </c>
      <c r="C85" s="4" t="s">
        <v>13</v>
      </c>
      <c r="D85" s="4"/>
      <c r="E85" s="4" t="s">
        <v>21</v>
      </c>
      <c r="F85" s="4"/>
      <c r="G85" s="4" t="s">
        <v>37</v>
      </c>
      <c r="I85" s="4"/>
      <c r="J85" s="4"/>
      <c r="K85" s="4"/>
    </row>
    <row r="86" spans="2:11" x14ac:dyDescent="0.3">
      <c r="B86" s="4" t="s">
        <v>101</v>
      </c>
      <c r="C86" s="4" t="s">
        <v>14</v>
      </c>
      <c r="D86" s="4"/>
      <c r="E86" s="4" t="s">
        <v>12</v>
      </c>
      <c r="F86" s="4"/>
      <c r="G86" s="4" t="s">
        <v>37</v>
      </c>
      <c r="I86" s="4"/>
      <c r="J86" s="4"/>
      <c r="K86" s="4"/>
    </row>
    <row r="87" spans="2:11" x14ac:dyDescent="0.3">
      <c r="B87" s="4" t="s">
        <v>101</v>
      </c>
      <c r="C87" s="4" t="s">
        <v>13</v>
      </c>
      <c r="D87" s="4"/>
      <c r="E87" s="4" t="s">
        <v>18</v>
      </c>
      <c r="F87" s="4"/>
      <c r="G87" s="4" t="s">
        <v>37</v>
      </c>
      <c r="I87" s="4"/>
      <c r="J87" s="4"/>
      <c r="K87" s="4"/>
    </row>
    <row r="88" spans="2:11" x14ac:dyDescent="0.3">
      <c r="B88" s="4" t="s">
        <v>101</v>
      </c>
      <c r="C88" s="4" t="s">
        <v>14</v>
      </c>
      <c r="D88" s="4"/>
      <c r="E88" s="4" t="s">
        <v>26</v>
      </c>
      <c r="F88" s="4"/>
      <c r="G88" s="4" t="s">
        <v>37</v>
      </c>
      <c r="I88" s="4"/>
      <c r="J88" s="4"/>
      <c r="K88" s="4"/>
    </row>
    <row r="89" spans="2:11" x14ac:dyDescent="0.3">
      <c r="B89" s="4" t="s">
        <v>101</v>
      </c>
      <c r="C89" s="4" t="s">
        <v>14</v>
      </c>
      <c r="D89" s="4"/>
      <c r="E89" s="4" t="s">
        <v>12</v>
      </c>
      <c r="F89" s="4"/>
      <c r="G89" s="4" t="s">
        <v>37</v>
      </c>
      <c r="I89" s="4"/>
      <c r="J89" s="4"/>
      <c r="K89" s="4"/>
    </row>
    <row r="90" spans="2:11" x14ac:dyDescent="0.3">
      <c r="B90" s="4" t="s">
        <v>16</v>
      </c>
      <c r="C90" s="4" t="s">
        <v>13</v>
      </c>
      <c r="D90" s="4"/>
      <c r="E90" s="4" t="s">
        <v>26</v>
      </c>
      <c r="F90" s="4"/>
      <c r="G90" s="4" t="s">
        <v>37</v>
      </c>
      <c r="I90" s="4"/>
      <c r="J90" s="4"/>
      <c r="K90" s="4"/>
    </row>
    <row r="91" spans="2:11" x14ac:dyDescent="0.3">
      <c r="B91" s="4" t="s">
        <v>16</v>
      </c>
      <c r="C91" s="4" t="s">
        <v>14</v>
      </c>
      <c r="D91" s="4" t="s">
        <v>13</v>
      </c>
      <c r="E91" s="4" t="s">
        <v>26</v>
      </c>
      <c r="F91" s="4"/>
      <c r="G91" s="4" t="s">
        <v>37</v>
      </c>
      <c r="I91" s="4"/>
      <c r="J91" s="4"/>
      <c r="K91" s="4"/>
    </row>
    <row r="92" spans="2:11" x14ac:dyDescent="0.3">
      <c r="B92" s="4" t="s">
        <v>16</v>
      </c>
      <c r="C92" s="4" t="s">
        <v>14</v>
      </c>
      <c r="D92" s="4" t="s">
        <v>13</v>
      </c>
      <c r="E92" s="4" t="s">
        <v>24</v>
      </c>
      <c r="F92" s="4"/>
      <c r="G92" s="4" t="s">
        <v>37</v>
      </c>
      <c r="I92" s="4"/>
      <c r="J92" s="4"/>
      <c r="K92" s="4"/>
    </row>
    <row r="93" spans="2:11" x14ac:dyDescent="0.3">
      <c r="B93" s="4" t="s">
        <v>100</v>
      </c>
      <c r="C93" s="4" t="s">
        <v>14</v>
      </c>
      <c r="D93" s="4"/>
      <c r="E93" s="4" t="s">
        <v>22</v>
      </c>
      <c r="F93" s="4"/>
      <c r="G93" s="4" t="s">
        <v>37</v>
      </c>
      <c r="I93" s="4"/>
      <c r="J93" s="4"/>
      <c r="K93" s="4"/>
    </row>
    <row r="94" spans="2:11" x14ac:dyDescent="0.3">
      <c r="B94" s="20" t="s">
        <v>16</v>
      </c>
      <c r="C94" s="20" t="s">
        <v>14</v>
      </c>
      <c r="D94" s="20" t="s">
        <v>14</v>
      </c>
      <c r="E94" s="20" t="s">
        <v>23</v>
      </c>
      <c r="F94" s="4"/>
      <c r="G94" s="4" t="s">
        <v>37</v>
      </c>
      <c r="I94" s="4"/>
      <c r="J94" s="4"/>
      <c r="K94" s="4"/>
    </row>
    <row r="95" spans="2:11" x14ac:dyDescent="0.3">
      <c r="B95" s="4" t="s">
        <v>100</v>
      </c>
      <c r="C95" s="4" t="s">
        <v>14</v>
      </c>
      <c r="D95" s="4"/>
      <c r="E95" s="4" t="s">
        <v>28</v>
      </c>
      <c r="F95" s="4"/>
      <c r="G95" s="4" t="s">
        <v>37</v>
      </c>
      <c r="I95" s="4"/>
      <c r="J95" s="4"/>
      <c r="K95" s="4"/>
    </row>
    <row r="96" spans="2:11" x14ac:dyDescent="0.3">
      <c r="B96" s="4" t="s">
        <v>101</v>
      </c>
      <c r="C96" s="4" t="s">
        <v>14</v>
      </c>
      <c r="D96" s="4"/>
      <c r="E96" s="4" t="s">
        <v>31</v>
      </c>
      <c r="F96" s="4"/>
      <c r="G96" s="4" t="s">
        <v>37</v>
      </c>
      <c r="I96" s="4"/>
      <c r="J96" s="4"/>
      <c r="K96" s="4"/>
    </row>
    <row r="97" spans="2:11" x14ac:dyDescent="0.3">
      <c r="B97" s="4" t="s">
        <v>101</v>
      </c>
      <c r="C97" s="4" t="s">
        <v>13</v>
      </c>
      <c r="D97" s="4"/>
      <c r="E97" s="4" t="s">
        <v>28</v>
      </c>
      <c r="F97" s="4"/>
      <c r="G97" s="4" t="s">
        <v>37</v>
      </c>
      <c r="I97" s="4"/>
      <c r="J97" s="4"/>
      <c r="K97" s="4"/>
    </row>
    <row r="98" spans="2:11" x14ac:dyDescent="0.3">
      <c r="B98" s="4" t="s">
        <v>101</v>
      </c>
      <c r="C98" s="4" t="s">
        <v>13</v>
      </c>
      <c r="D98" s="4"/>
      <c r="E98" s="4" t="s">
        <v>31</v>
      </c>
      <c r="F98" s="4"/>
      <c r="G98" s="4" t="s">
        <v>37</v>
      </c>
      <c r="I98" s="4"/>
      <c r="J98" s="4"/>
      <c r="K98" s="4"/>
    </row>
    <row r="99" spans="2:11" x14ac:dyDescent="0.3">
      <c r="B99" s="4" t="s">
        <v>102</v>
      </c>
      <c r="C99" s="4" t="s">
        <v>14</v>
      </c>
      <c r="D99" s="4"/>
      <c r="E99" s="4" t="s">
        <v>31</v>
      </c>
      <c r="F99" s="4"/>
      <c r="G99" s="4" t="s">
        <v>37</v>
      </c>
      <c r="I99" s="4"/>
      <c r="J99" s="4"/>
      <c r="K99" s="4"/>
    </row>
    <row r="100" spans="2:11" x14ac:dyDescent="0.3">
      <c r="B100" s="4" t="s">
        <v>102</v>
      </c>
      <c r="C100" s="4" t="s">
        <v>14</v>
      </c>
      <c r="D100" s="4"/>
      <c r="E100" s="4" t="s">
        <v>28</v>
      </c>
      <c r="F100" s="4"/>
      <c r="G100" s="4" t="s">
        <v>37</v>
      </c>
      <c r="I100" s="4"/>
      <c r="J100" s="4"/>
      <c r="K100" s="4"/>
    </row>
    <row r="101" spans="2:11" x14ac:dyDescent="0.3">
      <c r="B101" s="4" t="s">
        <v>104</v>
      </c>
      <c r="C101" s="4" t="s">
        <v>14</v>
      </c>
      <c r="D101" s="4"/>
      <c r="E101" s="4" t="s">
        <v>31</v>
      </c>
      <c r="F101" s="4"/>
      <c r="G101" s="4" t="s">
        <v>37</v>
      </c>
      <c r="I101" s="4"/>
      <c r="J101" s="4"/>
      <c r="K101" s="4"/>
    </row>
    <row r="102" spans="2:11" x14ac:dyDescent="0.3">
      <c r="B102" s="4" t="s">
        <v>100</v>
      </c>
      <c r="C102" s="4" t="s">
        <v>14</v>
      </c>
      <c r="D102" s="4"/>
      <c r="E102" s="4" t="s">
        <v>19</v>
      </c>
      <c r="F102" s="4"/>
      <c r="G102" s="4" t="s">
        <v>37</v>
      </c>
      <c r="I102" s="4"/>
      <c r="J102" s="4"/>
      <c r="K102" s="4"/>
    </row>
    <row r="103" spans="2:11" x14ac:dyDescent="0.3">
      <c r="B103" s="4" t="s">
        <v>16</v>
      </c>
      <c r="C103" s="4" t="s">
        <v>13</v>
      </c>
      <c r="D103" s="4"/>
      <c r="E103" s="4" t="s">
        <v>21</v>
      </c>
      <c r="F103" s="4"/>
      <c r="G103" s="4" t="s">
        <v>37</v>
      </c>
      <c r="I103" s="4"/>
      <c r="J103" s="4"/>
      <c r="K103" s="4"/>
    </row>
    <row r="104" spans="2:11" x14ac:dyDescent="0.3">
      <c r="B104" s="4" t="s">
        <v>101</v>
      </c>
      <c r="C104" s="4" t="s">
        <v>13</v>
      </c>
      <c r="D104" s="4"/>
      <c r="E104" s="4" t="s">
        <v>18</v>
      </c>
      <c r="F104" s="4"/>
      <c r="G104" s="4" t="s">
        <v>37</v>
      </c>
      <c r="I104" s="4"/>
      <c r="J104" s="4"/>
      <c r="K104" s="4"/>
    </row>
    <row r="105" spans="2:11" x14ac:dyDescent="0.3">
      <c r="B105" s="4" t="s">
        <v>100</v>
      </c>
      <c r="C105" s="4" t="s">
        <v>14</v>
      </c>
      <c r="D105" s="4"/>
      <c r="E105" s="4" t="s">
        <v>22</v>
      </c>
      <c r="F105" s="4"/>
      <c r="G105" s="4" t="s">
        <v>37</v>
      </c>
      <c r="I105" s="4"/>
      <c r="J105" s="4"/>
      <c r="K105" s="4"/>
    </row>
    <row r="106" spans="2:11" x14ac:dyDescent="0.3">
      <c r="B106" s="4" t="s">
        <v>101</v>
      </c>
      <c r="C106" s="4" t="s">
        <v>13</v>
      </c>
      <c r="D106" s="4"/>
      <c r="E106" s="4" t="s">
        <v>23</v>
      </c>
      <c r="F106" s="4"/>
      <c r="G106" s="4" t="s">
        <v>37</v>
      </c>
      <c r="I106" s="4"/>
      <c r="J106" s="4"/>
      <c r="K106" s="4"/>
    </row>
    <row r="107" spans="2:11" x14ac:dyDescent="0.3">
      <c r="B107" s="4" t="s">
        <v>100</v>
      </c>
      <c r="C107" s="4" t="s">
        <v>13</v>
      </c>
      <c r="D107" s="4"/>
      <c r="E107" s="4" t="s">
        <v>22</v>
      </c>
      <c r="F107" s="4"/>
      <c r="G107" s="4" t="s">
        <v>37</v>
      </c>
      <c r="I107" s="4"/>
      <c r="J107" s="4"/>
      <c r="K107" s="4"/>
    </row>
    <row r="108" spans="2:11" x14ac:dyDescent="0.3">
      <c r="B108" s="4" t="s">
        <v>101</v>
      </c>
      <c r="C108" s="4" t="s">
        <v>14</v>
      </c>
      <c r="D108" s="4"/>
      <c r="E108" s="4" t="s">
        <v>20</v>
      </c>
      <c r="F108" s="4"/>
      <c r="G108" s="4" t="s">
        <v>37</v>
      </c>
      <c r="I108" s="4"/>
      <c r="J108" s="4"/>
      <c r="K108" s="4"/>
    </row>
    <row r="109" spans="2:11" x14ac:dyDescent="0.3">
      <c r="B109" s="4" t="s">
        <v>101</v>
      </c>
      <c r="C109" s="4" t="s">
        <v>14</v>
      </c>
      <c r="D109" s="4"/>
      <c r="E109" s="4" t="s">
        <v>22</v>
      </c>
      <c r="F109" s="4"/>
      <c r="G109" s="4" t="s">
        <v>37</v>
      </c>
      <c r="I109" s="4"/>
      <c r="J109" s="4"/>
      <c r="K109" s="4"/>
    </row>
    <row r="110" spans="2:11" x14ac:dyDescent="0.3">
      <c r="B110" s="4" t="s">
        <v>16</v>
      </c>
      <c r="C110" s="4" t="s">
        <v>14</v>
      </c>
      <c r="D110" s="4" t="s">
        <v>13</v>
      </c>
      <c r="E110" s="4" t="s">
        <v>20</v>
      </c>
      <c r="F110" s="4"/>
      <c r="G110" s="4" t="s">
        <v>37</v>
      </c>
      <c r="I110" s="4"/>
      <c r="J110" s="4"/>
      <c r="K110" s="4"/>
    </row>
    <row r="111" spans="2:11" x14ac:dyDescent="0.3">
      <c r="B111" s="4" t="s">
        <v>101</v>
      </c>
      <c r="C111" s="4" t="s">
        <v>14</v>
      </c>
      <c r="D111" s="4"/>
      <c r="E111" s="4" t="s">
        <v>20</v>
      </c>
      <c r="F111" s="4"/>
      <c r="G111" s="4" t="s">
        <v>37</v>
      </c>
      <c r="I111" s="4"/>
      <c r="J111" s="4"/>
      <c r="K111" s="4"/>
    </row>
    <row r="112" spans="2:11" x14ac:dyDescent="0.3">
      <c r="B112" s="4" t="s">
        <v>101</v>
      </c>
      <c r="C112" s="4" t="s">
        <v>13</v>
      </c>
      <c r="D112" s="4"/>
      <c r="E112" s="4" t="s">
        <v>24</v>
      </c>
      <c r="F112" s="4"/>
      <c r="G112" s="4" t="s">
        <v>37</v>
      </c>
      <c r="I112" s="4"/>
      <c r="J112" s="4"/>
      <c r="K112" s="4"/>
    </row>
    <row r="113" spans="2:11" x14ac:dyDescent="0.3">
      <c r="B113" s="4" t="s">
        <v>101</v>
      </c>
      <c r="C113" s="4" t="s">
        <v>13</v>
      </c>
      <c r="D113" s="4"/>
      <c r="E113" s="4" t="s">
        <v>23</v>
      </c>
      <c r="F113" s="4"/>
      <c r="G113" s="4" t="s">
        <v>37</v>
      </c>
      <c r="I113" s="4"/>
      <c r="J113" s="4"/>
      <c r="K113" s="4"/>
    </row>
    <row r="114" spans="2:11" x14ac:dyDescent="0.3">
      <c r="B114" s="4" t="s">
        <v>101</v>
      </c>
      <c r="C114" s="4" t="s">
        <v>14</v>
      </c>
      <c r="D114" s="4"/>
      <c r="E114" s="4" t="s">
        <v>20</v>
      </c>
      <c r="F114" s="4"/>
      <c r="G114" s="4" t="s">
        <v>37</v>
      </c>
      <c r="I114" s="4"/>
      <c r="J114" s="4"/>
      <c r="K114" s="4"/>
    </row>
    <row r="115" spans="2:11" x14ac:dyDescent="0.3">
      <c r="B115" s="4" t="s">
        <v>16</v>
      </c>
      <c r="C115" s="4" t="s">
        <v>14</v>
      </c>
      <c r="D115" s="4" t="s">
        <v>13</v>
      </c>
      <c r="E115" s="4" t="s">
        <v>23</v>
      </c>
      <c r="F115" s="4"/>
      <c r="G115" s="4" t="s">
        <v>37</v>
      </c>
      <c r="I115" s="4"/>
      <c r="J115" s="4"/>
      <c r="K115" s="4"/>
    </row>
    <row r="116" spans="2:11" x14ac:dyDescent="0.3">
      <c r="B116" s="4" t="s">
        <v>100</v>
      </c>
      <c r="C116" s="4" t="s">
        <v>13</v>
      </c>
      <c r="D116" s="4"/>
      <c r="E116" s="4" t="s">
        <v>27</v>
      </c>
      <c r="F116" s="4"/>
      <c r="G116" s="4" t="s">
        <v>37</v>
      </c>
      <c r="I116" s="4"/>
      <c r="J116" s="4"/>
      <c r="K116" s="4"/>
    </row>
    <row r="117" spans="2:11" x14ac:dyDescent="0.3">
      <c r="B117" s="4" t="s">
        <v>16</v>
      </c>
      <c r="C117" s="4" t="s">
        <v>14</v>
      </c>
      <c r="D117" s="4" t="s">
        <v>13</v>
      </c>
      <c r="E117" s="4" t="s">
        <v>29</v>
      </c>
      <c r="F117" s="4"/>
      <c r="G117" s="4" t="s">
        <v>37</v>
      </c>
      <c r="I117" s="4"/>
      <c r="J117" s="4"/>
      <c r="K117" s="4"/>
    </row>
    <row r="118" spans="2:11" x14ac:dyDescent="0.3">
      <c r="B118" s="4" t="s">
        <v>16</v>
      </c>
      <c r="C118" s="4" t="s">
        <v>13</v>
      </c>
      <c r="D118" s="4"/>
      <c r="E118" s="4" t="s">
        <v>30</v>
      </c>
      <c r="F118" s="4"/>
      <c r="G118" s="4" t="s">
        <v>37</v>
      </c>
      <c r="I118" s="4"/>
      <c r="J118" s="4"/>
      <c r="K118" s="4"/>
    </row>
    <row r="119" spans="2:11" x14ac:dyDescent="0.3">
      <c r="B119" s="4" t="s">
        <v>101</v>
      </c>
      <c r="C119" s="4" t="s">
        <v>14</v>
      </c>
      <c r="D119" s="4"/>
      <c r="E119" s="4" t="s">
        <v>30</v>
      </c>
      <c r="F119" s="4"/>
      <c r="G119" s="4" t="s">
        <v>37</v>
      </c>
      <c r="I119" s="4"/>
      <c r="J119" s="4"/>
      <c r="K119" s="4"/>
    </row>
    <row r="120" spans="2:11" x14ac:dyDescent="0.3">
      <c r="B120" s="4" t="s">
        <v>102</v>
      </c>
      <c r="C120" s="4" t="s">
        <v>14</v>
      </c>
      <c r="D120" s="4"/>
      <c r="E120" s="4" t="s">
        <v>31</v>
      </c>
      <c r="F120" s="4"/>
      <c r="G120" s="4" t="s">
        <v>37</v>
      </c>
      <c r="I120" s="4"/>
      <c r="J120" s="4"/>
      <c r="K120" s="4"/>
    </row>
    <row r="121" spans="2:11" x14ac:dyDescent="0.3">
      <c r="B121" s="4" t="s">
        <v>101</v>
      </c>
      <c r="C121" s="4" t="s">
        <v>14</v>
      </c>
      <c r="D121" s="4"/>
      <c r="E121" s="4" t="s">
        <v>12</v>
      </c>
      <c r="F121" s="4"/>
      <c r="G121" s="4" t="s">
        <v>37</v>
      </c>
      <c r="I121" s="4"/>
      <c r="J121" s="4"/>
      <c r="K121" s="4"/>
    </row>
    <row r="122" spans="2:11" x14ac:dyDescent="0.3">
      <c r="B122" s="4" t="s">
        <v>16</v>
      </c>
      <c r="C122" s="4" t="s">
        <v>13</v>
      </c>
      <c r="D122" s="4"/>
      <c r="E122" s="4" t="s">
        <v>18</v>
      </c>
      <c r="F122" s="4"/>
      <c r="G122" s="4" t="s">
        <v>37</v>
      </c>
      <c r="I122" s="4"/>
      <c r="J122" s="4"/>
      <c r="K122" s="4"/>
    </row>
    <row r="123" spans="2:11" x14ac:dyDescent="0.3">
      <c r="B123" s="4" t="s">
        <v>16</v>
      </c>
      <c r="C123" s="4" t="s">
        <v>14</v>
      </c>
      <c r="D123" s="4" t="s">
        <v>13</v>
      </c>
      <c r="E123" s="4" t="s">
        <v>12</v>
      </c>
      <c r="F123" s="4"/>
      <c r="G123" s="4" t="s">
        <v>37</v>
      </c>
      <c r="I123" s="4"/>
      <c r="J123" s="4"/>
      <c r="K123" s="4"/>
    </row>
    <row r="124" spans="2:11" x14ac:dyDescent="0.3">
      <c r="B124" s="4" t="s">
        <v>100</v>
      </c>
      <c r="C124" s="4" t="s">
        <v>13</v>
      </c>
      <c r="D124" s="4"/>
      <c r="E124" s="4" t="s">
        <v>19</v>
      </c>
      <c r="F124" s="4"/>
      <c r="G124" s="4" t="s">
        <v>37</v>
      </c>
      <c r="I124" s="4"/>
      <c r="J124" s="4"/>
      <c r="K124" s="4"/>
    </row>
    <row r="125" spans="2:11" x14ac:dyDescent="0.3">
      <c r="B125" s="4" t="s">
        <v>101</v>
      </c>
      <c r="C125" s="4" t="s">
        <v>14</v>
      </c>
      <c r="D125" s="4"/>
      <c r="E125" s="4" t="s">
        <v>18</v>
      </c>
      <c r="F125" s="4"/>
      <c r="G125" s="4" t="s">
        <v>37</v>
      </c>
      <c r="I125" s="4"/>
      <c r="J125" s="4"/>
      <c r="K125" s="4"/>
    </row>
    <row r="126" spans="2:11" x14ac:dyDescent="0.3">
      <c r="B126" s="20" t="s">
        <v>16</v>
      </c>
      <c r="C126" s="20" t="s">
        <v>14</v>
      </c>
      <c r="D126" s="20" t="s">
        <v>14</v>
      </c>
      <c r="E126" s="20" t="s">
        <v>12</v>
      </c>
      <c r="F126" s="20" t="s">
        <v>18</v>
      </c>
      <c r="G126" s="4" t="s">
        <v>37</v>
      </c>
      <c r="I126" s="4"/>
      <c r="J126" s="4"/>
      <c r="K126" s="4"/>
    </row>
    <row r="127" spans="2:11" x14ac:dyDescent="0.3">
      <c r="B127" s="4" t="s">
        <v>100</v>
      </c>
      <c r="C127" s="4" t="s">
        <v>14</v>
      </c>
      <c r="D127" s="4"/>
      <c r="E127" s="4" t="s">
        <v>19</v>
      </c>
      <c r="F127" s="4"/>
      <c r="G127" s="4" t="s">
        <v>37</v>
      </c>
      <c r="I127" s="4"/>
      <c r="J127" s="4"/>
      <c r="K127" s="4"/>
    </row>
    <row r="128" spans="2:11" x14ac:dyDescent="0.3">
      <c r="B128" s="4" t="s">
        <v>101</v>
      </c>
      <c r="C128" s="4" t="s">
        <v>14</v>
      </c>
      <c r="D128" s="4"/>
      <c r="E128" s="4" t="s">
        <v>12</v>
      </c>
      <c r="F128" s="4"/>
      <c r="G128" s="4" t="s">
        <v>37</v>
      </c>
      <c r="I128" s="4"/>
      <c r="J128" s="4"/>
      <c r="K128" s="4"/>
    </row>
    <row r="129" spans="2:11" x14ac:dyDescent="0.3">
      <c r="B129" s="4" t="s">
        <v>104</v>
      </c>
      <c r="C129" s="4" t="s">
        <v>14</v>
      </c>
      <c r="D129" s="4"/>
      <c r="E129" s="4" t="s">
        <v>105</v>
      </c>
      <c r="F129" s="4"/>
      <c r="G129" s="4" t="s">
        <v>37</v>
      </c>
      <c r="I129" s="4"/>
      <c r="J129" s="4"/>
      <c r="K129" s="4"/>
    </row>
    <row r="130" spans="2:11" x14ac:dyDescent="0.3">
      <c r="B130" s="4" t="s">
        <v>100</v>
      </c>
      <c r="C130" s="4" t="s">
        <v>14</v>
      </c>
      <c r="D130" s="4"/>
      <c r="E130" s="4" t="s">
        <v>22</v>
      </c>
      <c r="F130" s="4"/>
      <c r="G130" s="4" t="s">
        <v>37</v>
      </c>
      <c r="I130" s="4"/>
      <c r="J130" s="4"/>
      <c r="K130" s="4"/>
    </row>
    <row r="131" spans="2:11" x14ac:dyDescent="0.3">
      <c r="C131" s="4"/>
      <c r="D131" s="4"/>
      <c r="E131" s="4"/>
      <c r="F131" s="4"/>
      <c r="G131" s="4"/>
      <c r="I131" s="4"/>
      <c r="J131" s="4"/>
      <c r="K131" s="4"/>
    </row>
    <row r="132" spans="2:11" x14ac:dyDescent="0.3">
      <c r="C132" s="4"/>
      <c r="D132" s="4"/>
      <c r="E132" s="4"/>
      <c r="F132" s="4"/>
      <c r="G132" s="4"/>
      <c r="I132" s="4"/>
      <c r="J132" s="4"/>
      <c r="K132" s="4"/>
    </row>
    <row r="133" spans="2:11" x14ac:dyDescent="0.3">
      <c r="C133" s="4"/>
      <c r="D133" s="4"/>
      <c r="E133" s="4"/>
      <c r="F133" s="4"/>
      <c r="G133" s="4"/>
      <c r="I133" s="4"/>
      <c r="J133" s="4"/>
      <c r="K133" s="4"/>
    </row>
    <row r="134" spans="2:11" x14ac:dyDescent="0.3">
      <c r="C134" s="4"/>
      <c r="D134" s="4"/>
      <c r="E134" s="4"/>
      <c r="F134" s="4"/>
      <c r="G134" s="4"/>
      <c r="I134" s="4"/>
      <c r="J134" s="4"/>
      <c r="K134" s="4"/>
    </row>
    <row r="135" spans="2:11" x14ac:dyDescent="0.3">
      <c r="C135" s="4"/>
      <c r="D135" s="4"/>
      <c r="E135" s="4"/>
      <c r="F135" s="4"/>
      <c r="G135" s="4"/>
      <c r="I135" s="4"/>
      <c r="J135" s="4"/>
      <c r="K135" s="4"/>
    </row>
    <row r="136" spans="2:11" x14ac:dyDescent="0.3">
      <c r="C136" s="4"/>
      <c r="D136" s="4"/>
      <c r="E136" s="4"/>
      <c r="F136" s="4"/>
      <c r="G136" s="4"/>
      <c r="I136" s="4"/>
      <c r="J136" s="4"/>
      <c r="K136" s="4"/>
    </row>
    <row r="137" spans="2:11" x14ac:dyDescent="0.3">
      <c r="C137" s="4"/>
      <c r="D137" s="4"/>
      <c r="E137" s="4"/>
      <c r="F137" s="4"/>
      <c r="G137" s="4"/>
      <c r="I137" s="4"/>
      <c r="J137" s="4"/>
      <c r="K137" s="4"/>
    </row>
    <row r="138" spans="2:11" x14ac:dyDescent="0.3">
      <c r="C138" s="4"/>
      <c r="D138" s="4"/>
      <c r="E138" s="4"/>
      <c r="F138" s="4"/>
      <c r="G138" s="4"/>
      <c r="I138" s="4"/>
      <c r="J138" s="4"/>
      <c r="K138" s="4"/>
    </row>
    <row r="139" spans="2:11" x14ac:dyDescent="0.3">
      <c r="C139" s="4"/>
      <c r="D139" s="4"/>
      <c r="E139" s="4"/>
      <c r="F139" s="4"/>
      <c r="G139" s="4"/>
      <c r="I139" s="4"/>
      <c r="J139" s="4"/>
      <c r="K139" s="4"/>
    </row>
    <row r="140" spans="2:11" x14ac:dyDescent="0.3">
      <c r="C140" s="4"/>
      <c r="D140" s="4"/>
      <c r="E140" s="4"/>
      <c r="F140" s="4"/>
      <c r="G140" s="4"/>
      <c r="I140" s="4"/>
      <c r="J140" s="4"/>
      <c r="K140" s="4"/>
    </row>
    <row r="141" spans="2:11" x14ac:dyDescent="0.3">
      <c r="C141" s="4"/>
      <c r="D141" s="4"/>
      <c r="E141" s="4"/>
      <c r="F141" s="4"/>
      <c r="G141" s="4"/>
      <c r="I141" s="4"/>
      <c r="J141" s="4"/>
      <c r="K141" s="4"/>
    </row>
    <row r="142" spans="2:11" x14ac:dyDescent="0.3">
      <c r="C142" s="4"/>
      <c r="D142" s="4"/>
      <c r="E142" s="4"/>
      <c r="F142" s="4"/>
      <c r="G142" s="4"/>
      <c r="I142" s="4"/>
      <c r="J142" s="4"/>
      <c r="K142" s="4"/>
    </row>
    <row r="143" spans="2:11" x14ac:dyDescent="0.3">
      <c r="C143" s="4"/>
      <c r="D143" s="4"/>
      <c r="E143" s="4"/>
      <c r="F143" s="4"/>
      <c r="G143" s="4"/>
      <c r="I143" s="4"/>
      <c r="J143" s="4"/>
      <c r="K143" s="4"/>
    </row>
    <row r="144" spans="2:11" x14ac:dyDescent="0.3">
      <c r="C144" s="4"/>
      <c r="D144" s="4"/>
      <c r="E144" s="4"/>
      <c r="F144" s="4"/>
      <c r="G144" s="4"/>
      <c r="I144" s="4"/>
      <c r="J144" s="4"/>
      <c r="K144" s="4"/>
    </row>
    <row r="145" spans="3:11" x14ac:dyDescent="0.3">
      <c r="C145" s="4"/>
      <c r="D145" s="4"/>
      <c r="E145" s="4"/>
      <c r="F145" s="4"/>
      <c r="G145" s="4"/>
      <c r="I145" s="4"/>
      <c r="J145" s="4"/>
      <c r="K145" s="4"/>
    </row>
    <row r="146" spans="3:11" x14ac:dyDescent="0.3">
      <c r="C146" s="4"/>
      <c r="D146" s="4"/>
      <c r="E146" s="4"/>
      <c r="F146" s="4"/>
      <c r="G146" s="4"/>
      <c r="I146" s="4"/>
      <c r="J146" s="4"/>
      <c r="K146" s="4"/>
    </row>
    <row r="147" spans="3:11" x14ac:dyDescent="0.3">
      <c r="C147" s="4"/>
      <c r="D147" s="4"/>
      <c r="E147" s="4"/>
      <c r="F147" s="4"/>
      <c r="G147" s="4"/>
      <c r="I147" s="4"/>
      <c r="J147" s="4"/>
      <c r="K147" s="4"/>
    </row>
    <row r="148" spans="3:11" x14ac:dyDescent="0.3">
      <c r="C148" s="4"/>
      <c r="D148" s="4"/>
      <c r="E148" s="4"/>
      <c r="F148" s="4"/>
      <c r="G148" s="4"/>
      <c r="I148" s="4"/>
      <c r="J148" s="4"/>
      <c r="K148" s="4"/>
    </row>
    <row r="149" spans="3:11" x14ac:dyDescent="0.3">
      <c r="C149" s="4"/>
      <c r="D149" s="4"/>
      <c r="E149" s="4"/>
      <c r="F149" s="4"/>
      <c r="G149" s="4"/>
      <c r="I149" s="4"/>
      <c r="J149" s="4"/>
      <c r="K149" s="4"/>
    </row>
    <row r="150" spans="3:11" x14ac:dyDescent="0.3">
      <c r="C150" s="4"/>
      <c r="D150" s="4"/>
      <c r="E150" s="4"/>
      <c r="F150" s="4"/>
      <c r="G150" s="4"/>
      <c r="I150" s="4"/>
      <c r="J150" s="4"/>
      <c r="K150" s="4"/>
    </row>
    <row r="151" spans="3:11" x14ac:dyDescent="0.3">
      <c r="C151" s="4"/>
      <c r="D151" s="4"/>
      <c r="E151" s="4"/>
      <c r="F151" s="4"/>
      <c r="G151" s="4"/>
      <c r="I151" s="4"/>
      <c r="J151" s="4"/>
      <c r="K151" s="4"/>
    </row>
    <row r="152" spans="3:11" x14ac:dyDescent="0.3">
      <c r="C152" s="4"/>
      <c r="D152" s="4"/>
      <c r="E152" s="4"/>
      <c r="F152" s="4"/>
      <c r="G152" s="4"/>
      <c r="I152" s="4"/>
      <c r="J152" s="4"/>
      <c r="K152" s="4"/>
    </row>
    <row r="153" spans="3:11" x14ac:dyDescent="0.3">
      <c r="C153" s="4"/>
      <c r="D153" s="4"/>
      <c r="E153" s="4"/>
      <c r="F153" s="4"/>
      <c r="G153" s="4"/>
      <c r="I153" s="4"/>
      <c r="J153" s="4"/>
      <c r="K153" s="4"/>
    </row>
    <row r="154" spans="3:11" x14ac:dyDescent="0.3">
      <c r="C154" s="4"/>
      <c r="D154" s="4"/>
      <c r="E154" s="4"/>
      <c r="F154" s="4"/>
      <c r="G154" s="4"/>
      <c r="I154" s="4"/>
      <c r="J154" s="4"/>
      <c r="K154" s="4"/>
    </row>
    <row r="155" spans="3:11" x14ac:dyDescent="0.3">
      <c r="C155" s="4"/>
      <c r="D155" s="4"/>
      <c r="E155" s="4"/>
      <c r="F155" s="4"/>
      <c r="G155" s="4"/>
      <c r="I155" s="4"/>
      <c r="J155" s="4"/>
      <c r="K155" s="4"/>
    </row>
    <row r="156" spans="3:11" x14ac:dyDescent="0.3">
      <c r="C156" s="4"/>
      <c r="D156" s="4"/>
      <c r="E156" s="4"/>
      <c r="F156" s="4"/>
      <c r="G156" s="4"/>
      <c r="I156" s="4"/>
      <c r="J156" s="4"/>
      <c r="K156" s="4"/>
    </row>
    <row r="157" spans="3:11" x14ac:dyDescent="0.3">
      <c r="C157" s="4"/>
      <c r="D157" s="4"/>
      <c r="E157" s="4"/>
      <c r="F157" s="4"/>
      <c r="G157" s="4"/>
      <c r="I157" s="4"/>
      <c r="J157" s="4"/>
      <c r="K157" s="4"/>
    </row>
    <row r="158" spans="3:11" x14ac:dyDescent="0.3">
      <c r="C158" s="4"/>
      <c r="D158" s="4"/>
      <c r="E158" s="4"/>
      <c r="F158" s="4"/>
      <c r="G158" s="4"/>
      <c r="I158" s="4"/>
      <c r="J158" s="4"/>
      <c r="K158" s="4"/>
    </row>
    <row r="159" spans="3:11" x14ac:dyDescent="0.3">
      <c r="C159" s="4"/>
      <c r="D159" s="4"/>
      <c r="E159" s="4"/>
      <c r="F159" s="4"/>
      <c r="G159" s="4"/>
      <c r="I159" s="4"/>
      <c r="J159" s="4"/>
      <c r="K159" s="4"/>
    </row>
    <row r="160" spans="3:11" x14ac:dyDescent="0.3">
      <c r="C160" s="4"/>
      <c r="D160" s="4"/>
      <c r="E160" s="4"/>
      <c r="F160" s="4"/>
      <c r="G160" s="4"/>
      <c r="I160" s="4"/>
      <c r="J160" s="4"/>
      <c r="K160" s="4"/>
    </row>
    <row r="161" spans="3:11" x14ac:dyDescent="0.3">
      <c r="C161" s="4"/>
      <c r="D161" s="4"/>
      <c r="E161" s="4"/>
      <c r="F161" s="4"/>
      <c r="G161" s="4"/>
      <c r="I161" s="4"/>
      <c r="J161" s="4"/>
      <c r="K161" s="4"/>
    </row>
    <row r="162" spans="3:11" x14ac:dyDescent="0.3">
      <c r="C162" s="4"/>
      <c r="D162" s="4"/>
      <c r="E162" s="4"/>
      <c r="F162" s="4"/>
      <c r="G162" s="4"/>
      <c r="I162" s="4"/>
      <c r="J162" s="4"/>
      <c r="K162" s="4"/>
    </row>
    <row r="163" spans="3:11" x14ac:dyDescent="0.3">
      <c r="C163" s="4"/>
      <c r="D163" s="4"/>
      <c r="E163" s="4"/>
      <c r="F163" s="4"/>
      <c r="G163" s="4"/>
      <c r="I163" s="4"/>
      <c r="J163" s="4"/>
      <c r="K163" s="4"/>
    </row>
    <row r="164" spans="3:11" x14ac:dyDescent="0.3">
      <c r="C164" s="4"/>
      <c r="D164" s="4"/>
      <c r="E164" s="4"/>
      <c r="F164" s="4"/>
      <c r="G164" s="4"/>
      <c r="I164" s="4"/>
      <c r="J164" s="4"/>
      <c r="K164" s="4"/>
    </row>
    <row r="165" spans="3:11" x14ac:dyDescent="0.3">
      <c r="C165" s="4"/>
      <c r="D165" s="4"/>
      <c r="E165" s="4"/>
      <c r="F165" s="4"/>
      <c r="G165" s="4"/>
      <c r="I165" s="4"/>
      <c r="J165" s="4"/>
      <c r="K165" s="4"/>
    </row>
    <row r="166" spans="3:11" x14ac:dyDescent="0.3">
      <c r="C166" s="4"/>
      <c r="D166" s="4"/>
      <c r="E166" s="4"/>
      <c r="F166" s="4"/>
      <c r="G166" s="4"/>
      <c r="I166" s="4"/>
      <c r="J166" s="4"/>
      <c r="K166" s="4"/>
    </row>
    <row r="167" spans="3:11" x14ac:dyDescent="0.3">
      <c r="C167" s="4"/>
      <c r="D167" s="4"/>
      <c r="E167" s="4"/>
      <c r="F167" s="4"/>
      <c r="G167" s="4"/>
      <c r="I167" s="4"/>
      <c r="J167" s="4"/>
      <c r="K167" s="4"/>
    </row>
    <row r="168" spans="3:11" x14ac:dyDescent="0.3">
      <c r="C168" s="4"/>
      <c r="D168" s="4"/>
      <c r="E168" s="4"/>
      <c r="F168" s="4"/>
      <c r="G168" s="4"/>
      <c r="I168" s="4"/>
      <c r="J168" s="4"/>
      <c r="K168" s="4"/>
    </row>
    <row r="169" spans="3:11" x14ac:dyDescent="0.3">
      <c r="C169" s="4"/>
      <c r="D169" s="4"/>
      <c r="E169" s="4"/>
      <c r="F169" s="4"/>
      <c r="G169" s="4"/>
      <c r="I169" s="4"/>
      <c r="J169" s="4"/>
      <c r="K169" s="4"/>
    </row>
    <row r="170" spans="3:11" x14ac:dyDescent="0.3">
      <c r="C170" s="4"/>
      <c r="D170" s="4"/>
      <c r="E170" s="4"/>
      <c r="F170" s="4"/>
      <c r="G170" s="4"/>
      <c r="I170" s="4"/>
      <c r="J170" s="4"/>
      <c r="K170" s="4"/>
    </row>
    <row r="171" spans="3:11" x14ac:dyDescent="0.3">
      <c r="C171" s="4"/>
      <c r="D171" s="4"/>
      <c r="E171" s="4"/>
      <c r="F171" s="4"/>
      <c r="G171" s="4"/>
      <c r="I171" s="4"/>
      <c r="J171" s="4"/>
      <c r="K171" s="4"/>
    </row>
    <row r="172" spans="3:11" x14ac:dyDescent="0.3">
      <c r="C172" s="4"/>
      <c r="D172" s="4"/>
      <c r="E172" s="4"/>
      <c r="F172" s="4"/>
      <c r="G172" s="4"/>
      <c r="I172" s="4"/>
      <c r="J172" s="4"/>
      <c r="K172" s="4"/>
    </row>
    <row r="173" spans="3:11" x14ac:dyDescent="0.3">
      <c r="C173" s="4"/>
      <c r="D173" s="4"/>
      <c r="E173" s="4"/>
      <c r="F173" s="4"/>
      <c r="G173" s="4"/>
      <c r="I173" s="4"/>
      <c r="J173" s="4"/>
      <c r="K173" s="4"/>
    </row>
    <row r="174" spans="3:11" x14ac:dyDescent="0.3">
      <c r="C174" s="4"/>
      <c r="D174" s="4"/>
      <c r="E174" s="4"/>
      <c r="F174" s="4"/>
      <c r="G174" s="4"/>
      <c r="I174" s="4"/>
      <c r="J174" s="4"/>
      <c r="K174" s="4"/>
    </row>
    <row r="175" spans="3:11" x14ac:dyDescent="0.3">
      <c r="C175" s="4"/>
      <c r="D175" s="4"/>
      <c r="E175" s="4"/>
      <c r="F175" s="4"/>
      <c r="G175" s="4"/>
      <c r="I175" s="4"/>
      <c r="J175" s="4"/>
      <c r="K175" s="4"/>
    </row>
    <row r="176" spans="3:11" x14ac:dyDescent="0.3">
      <c r="C176" s="4"/>
      <c r="D176" s="4"/>
      <c r="E176" s="4"/>
      <c r="F176" s="4"/>
      <c r="G176" s="4"/>
      <c r="I176" s="4"/>
      <c r="J176" s="4"/>
      <c r="K176" s="4"/>
    </row>
    <row r="177" spans="3:11" x14ac:dyDescent="0.3">
      <c r="C177" s="4"/>
      <c r="D177" s="4"/>
      <c r="E177" s="4"/>
      <c r="F177" s="4"/>
      <c r="G177" s="4"/>
      <c r="I177" s="4"/>
      <c r="J177" s="4"/>
      <c r="K177" s="4"/>
    </row>
    <row r="178" spans="3:11" x14ac:dyDescent="0.3">
      <c r="C178" s="4"/>
      <c r="D178" s="4"/>
      <c r="E178" s="4"/>
      <c r="F178" s="4"/>
      <c r="G178" s="4"/>
      <c r="I178" s="4"/>
      <c r="J178" s="4"/>
      <c r="K178" s="4"/>
    </row>
    <row r="179" spans="3:11" x14ac:dyDescent="0.3">
      <c r="C179" s="4"/>
      <c r="D179" s="4"/>
      <c r="E179" s="4"/>
      <c r="F179" s="4"/>
      <c r="G179" s="4"/>
      <c r="I179" s="4"/>
      <c r="J179" s="4"/>
      <c r="K179" s="4"/>
    </row>
    <row r="180" spans="3:11" x14ac:dyDescent="0.3">
      <c r="C180" s="4"/>
      <c r="D180" s="4"/>
      <c r="E180" s="4"/>
      <c r="F180" s="4"/>
      <c r="G180" s="4"/>
      <c r="I180" s="4"/>
      <c r="J180" s="4"/>
      <c r="K180" s="4"/>
    </row>
    <row r="181" spans="3:11" x14ac:dyDescent="0.3">
      <c r="C181" s="4"/>
      <c r="D181" s="4"/>
      <c r="E181" s="4"/>
      <c r="F181" s="4"/>
      <c r="G181" s="4"/>
      <c r="I181" s="4"/>
      <c r="J181" s="4"/>
      <c r="K181" s="4"/>
    </row>
    <row r="182" spans="3:11" x14ac:dyDescent="0.3">
      <c r="C182" s="4"/>
      <c r="D182" s="4"/>
      <c r="E182" s="4"/>
      <c r="F182" s="4"/>
      <c r="G182" s="4"/>
      <c r="I182" s="4"/>
      <c r="J182" s="4"/>
      <c r="K182" s="4"/>
    </row>
    <row r="183" spans="3:11" x14ac:dyDescent="0.3">
      <c r="C183" s="4"/>
      <c r="D183" s="4"/>
      <c r="E183" s="4"/>
      <c r="F183" s="4"/>
      <c r="G183" s="4"/>
      <c r="I183" s="4"/>
      <c r="J183" s="4"/>
      <c r="K183" s="4"/>
    </row>
    <row r="184" spans="3:11" x14ac:dyDescent="0.3">
      <c r="C184" s="4"/>
      <c r="D184" s="4"/>
      <c r="E184" s="4"/>
      <c r="F184" s="4"/>
      <c r="G184" s="4"/>
      <c r="I184" s="4"/>
      <c r="J184" s="4"/>
      <c r="K184" s="4"/>
    </row>
    <row r="185" spans="3:11" x14ac:dyDescent="0.3">
      <c r="C185" s="4"/>
      <c r="D185" s="4"/>
      <c r="E185" s="4"/>
      <c r="F185" s="4"/>
      <c r="G185" s="4"/>
      <c r="I185" s="4"/>
      <c r="J185" s="4"/>
      <c r="K185" s="4"/>
    </row>
    <row r="186" spans="3:11" x14ac:dyDescent="0.3">
      <c r="C186" s="4"/>
      <c r="D186" s="4"/>
      <c r="E186" s="4"/>
      <c r="F186" s="4"/>
      <c r="G186" s="4"/>
      <c r="I186" s="4"/>
      <c r="J186" s="4"/>
      <c r="K186" s="4"/>
    </row>
    <row r="187" spans="3:11" x14ac:dyDescent="0.3">
      <c r="C187" s="4"/>
      <c r="D187" s="4"/>
      <c r="E187" s="4"/>
      <c r="F187" s="4"/>
      <c r="G187" s="4"/>
      <c r="I187" s="4"/>
      <c r="J187" s="4"/>
      <c r="K187" s="4"/>
    </row>
    <row r="188" spans="3:11" x14ac:dyDescent="0.3">
      <c r="C188" s="4"/>
      <c r="D188" s="4"/>
      <c r="E188" s="4"/>
      <c r="F188" s="4"/>
      <c r="G188" s="4"/>
      <c r="I188" s="4"/>
      <c r="J188" s="4"/>
      <c r="K188" s="4"/>
    </row>
    <row r="189" spans="3:11" x14ac:dyDescent="0.3">
      <c r="C189" s="4"/>
      <c r="D189" s="4"/>
      <c r="E189" s="4"/>
      <c r="F189" s="4"/>
      <c r="G189" s="4"/>
      <c r="I189" s="4"/>
      <c r="J189" s="4"/>
      <c r="K189" s="4"/>
    </row>
    <row r="190" spans="3:11" x14ac:dyDescent="0.3">
      <c r="C190" s="4"/>
      <c r="D190" s="4"/>
      <c r="E190" s="4"/>
      <c r="F190" s="4"/>
      <c r="G190" s="4"/>
      <c r="I190" s="4"/>
      <c r="J190" s="4"/>
      <c r="K190" s="4"/>
    </row>
    <row r="191" spans="3:11" x14ac:dyDescent="0.3">
      <c r="C191" s="4"/>
      <c r="D191" s="4"/>
      <c r="E191" s="4"/>
      <c r="F191" s="4"/>
      <c r="G191" s="4"/>
      <c r="I191" s="4"/>
      <c r="J191" s="4"/>
      <c r="K191" s="4"/>
    </row>
    <row r="192" spans="3:11" x14ac:dyDescent="0.3">
      <c r="C192" s="4"/>
      <c r="D192" s="4"/>
      <c r="E192" s="4"/>
      <c r="F192" s="4"/>
      <c r="G192" s="4"/>
      <c r="I192" s="4"/>
      <c r="J192" s="4"/>
      <c r="K192" s="4"/>
    </row>
    <row r="193" spans="3:11" x14ac:dyDescent="0.3">
      <c r="C193" s="4"/>
      <c r="D193" s="4"/>
      <c r="E193" s="4"/>
      <c r="F193" s="4"/>
      <c r="G193" s="4"/>
      <c r="I193" s="4"/>
      <c r="J193" s="4"/>
      <c r="K193" s="4"/>
    </row>
    <row r="194" spans="3:11" x14ac:dyDescent="0.3">
      <c r="C194" s="4"/>
      <c r="D194" s="4"/>
      <c r="E194" s="4"/>
      <c r="F194" s="4"/>
      <c r="G194" s="4"/>
      <c r="I194" s="4"/>
      <c r="J194" s="4"/>
      <c r="K194" s="4"/>
    </row>
    <row r="195" spans="3:11" x14ac:dyDescent="0.3">
      <c r="C195" s="4"/>
      <c r="D195" s="4"/>
      <c r="E195" s="4"/>
      <c r="F195" s="4"/>
      <c r="G195" s="4"/>
      <c r="I195" s="4"/>
      <c r="J195" s="4"/>
      <c r="K195" s="4"/>
    </row>
    <row r="196" spans="3:11" x14ac:dyDescent="0.3">
      <c r="C196" s="4"/>
      <c r="D196" s="4"/>
      <c r="E196" s="4"/>
      <c r="F196" s="4"/>
      <c r="G196" s="4"/>
      <c r="I196" s="4"/>
      <c r="J196" s="4"/>
      <c r="K196" s="4"/>
    </row>
    <row r="197" spans="3:11" x14ac:dyDescent="0.3">
      <c r="C197" s="4"/>
      <c r="D197" s="4"/>
      <c r="E197" s="4"/>
      <c r="F197" s="4"/>
      <c r="G197" s="4"/>
      <c r="I197" s="4"/>
      <c r="J197" s="4"/>
      <c r="K197" s="4"/>
    </row>
    <row r="198" spans="3:11" x14ac:dyDescent="0.3">
      <c r="C198" s="4"/>
      <c r="D198" s="4"/>
      <c r="E198" s="4"/>
      <c r="F198" s="4"/>
      <c r="G198" s="4"/>
      <c r="I198" s="4"/>
      <c r="J198" s="4"/>
      <c r="K198" s="4"/>
    </row>
    <row r="199" spans="3:11" x14ac:dyDescent="0.3">
      <c r="C199" s="4"/>
      <c r="D199" s="4"/>
      <c r="E199" s="4"/>
      <c r="F199" s="4"/>
      <c r="G199" s="4"/>
      <c r="I199" s="4"/>
      <c r="J199" s="4"/>
      <c r="K199" s="4"/>
    </row>
    <row r="200" spans="3:11" x14ac:dyDescent="0.3">
      <c r="C200" s="4"/>
      <c r="D200" s="4"/>
      <c r="E200" s="4"/>
      <c r="F200" s="4"/>
      <c r="G200" s="4"/>
      <c r="I200" s="4"/>
      <c r="J200" s="4"/>
      <c r="K200" s="4"/>
    </row>
    <row r="201" spans="3:11" x14ac:dyDescent="0.3">
      <c r="C201" s="4"/>
      <c r="D201" s="4"/>
      <c r="E201" s="4"/>
      <c r="F201" s="4"/>
      <c r="G201" s="4"/>
      <c r="I201" s="4"/>
      <c r="J201" s="4"/>
      <c r="K201" s="4"/>
    </row>
    <row r="202" spans="3:11" x14ac:dyDescent="0.3">
      <c r="C202" s="4"/>
      <c r="D202" s="4"/>
      <c r="E202" s="4"/>
      <c r="F202" s="4"/>
      <c r="G202" s="4"/>
      <c r="I202" s="4"/>
      <c r="J202" s="4"/>
      <c r="K202" s="4"/>
    </row>
    <row r="203" spans="3:11" x14ac:dyDescent="0.3">
      <c r="C203" s="4"/>
      <c r="D203" s="4"/>
      <c r="E203" s="4"/>
      <c r="F203" s="4"/>
      <c r="G203" s="4"/>
      <c r="I203" s="4"/>
      <c r="J203" s="4"/>
      <c r="K203" s="4"/>
    </row>
    <row r="204" spans="3:11" x14ac:dyDescent="0.3">
      <c r="C204" s="4"/>
      <c r="D204" s="4"/>
      <c r="E204" s="4"/>
      <c r="F204" s="4"/>
      <c r="G204" s="4"/>
      <c r="I204" s="4"/>
      <c r="J204" s="4"/>
      <c r="K204" s="4"/>
    </row>
    <row r="205" spans="3:11" x14ac:dyDescent="0.3">
      <c r="C205" s="4"/>
      <c r="D205" s="4"/>
      <c r="E205" s="4"/>
      <c r="F205" s="4"/>
      <c r="G205" s="4"/>
      <c r="I205" s="4"/>
      <c r="J205" s="4"/>
      <c r="K205" s="4"/>
    </row>
    <row r="206" spans="3:11" x14ac:dyDescent="0.3">
      <c r="C206" s="4"/>
      <c r="D206" s="4"/>
      <c r="E206" s="4"/>
      <c r="F206" s="4"/>
      <c r="G206" s="4"/>
      <c r="I206" s="4"/>
      <c r="J206" s="4"/>
      <c r="K206" s="4"/>
    </row>
    <row r="207" spans="3:11" x14ac:dyDescent="0.3">
      <c r="C207" s="4"/>
      <c r="D207" s="4"/>
      <c r="E207" s="4"/>
      <c r="F207" s="4"/>
      <c r="G207" s="4"/>
      <c r="I207" s="4"/>
      <c r="J207" s="4"/>
      <c r="K207" s="4"/>
    </row>
    <row r="208" spans="3:11" x14ac:dyDescent="0.3">
      <c r="C208" s="4"/>
      <c r="D208" s="4"/>
      <c r="E208" s="4"/>
      <c r="F208" s="4"/>
      <c r="G208" s="4"/>
      <c r="I208" s="4"/>
      <c r="J208" s="4"/>
      <c r="K208" s="4"/>
    </row>
    <row r="209" spans="3:11" x14ac:dyDescent="0.3">
      <c r="C209" s="4"/>
      <c r="D209" s="4"/>
      <c r="E209" s="4"/>
      <c r="F209" s="4"/>
      <c r="G209" s="4"/>
      <c r="I209" s="4"/>
      <c r="J209" s="4"/>
      <c r="K209" s="4"/>
    </row>
    <row r="210" spans="3:11" x14ac:dyDescent="0.3">
      <c r="C210" s="4"/>
      <c r="D210" s="4"/>
      <c r="E210" s="4"/>
      <c r="F210" s="4"/>
      <c r="G210" s="4"/>
      <c r="I210" s="4"/>
      <c r="J210" s="4"/>
      <c r="K210" s="4"/>
    </row>
    <row r="211" spans="3:11" x14ac:dyDescent="0.3">
      <c r="C211" s="4"/>
      <c r="D211" s="4"/>
      <c r="E211" s="4"/>
      <c r="F211" s="4"/>
      <c r="G211" s="4"/>
      <c r="I211" s="4"/>
      <c r="J211" s="4"/>
      <c r="K211" s="4"/>
    </row>
    <row r="212" spans="3:11" x14ac:dyDescent="0.3">
      <c r="C212" s="4"/>
      <c r="D212" s="4"/>
      <c r="E212" s="4"/>
      <c r="F212" s="4"/>
      <c r="G212" s="4"/>
      <c r="I212" s="4"/>
      <c r="J212" s="4"/>
      <c r="K212" s="4"/>
    </row>
    <row r="213" spans="3:11" x14ac:dyDescent="0.3">
      <c r="C213" s="4"/>
      <c r="D213" s="4"/>
      <c r="E213" s="4"/>
      <c r="F213" s="4"/>
      <c r="G213" s="4"/>
      <c r="I213" s="4"/>
      <c r="J213" s="4"/>
      <c r="K213" s="4"/>
    </row>
    <row r="214" spans="3:11" x14ac:dyDescent="0.3">
      <c r="C214" s="4"/>
      <c r="D214" s="4"/>
      <c r="E214" s="4"/>
      <c r="F214" s="4"/>
      <c r="G214" s="4"/>
      <c r="I214" s="4"/>
      <c r="J214" s="4"/>
      <c r="K214" s="4"/>
    </row>
    <row r="215" spans="3:11" x14ac:dyDescent="0.3">
      <c r="C215" s="4"/>
      <c r="D215" s="4"/>
      <c r="E215" s="4"/>
      <c r="F215" s="4"/>
      <c r="G215" s="4"/>
      <c r="I215" s="4"/>
      <c r="J215" s="4"/>
      <c r="K215" s="4"/>
    </row>
    <row r="216" spans="3:11" x14ac:dyDescent="0.3">
      <c r="C216" s="4"/>
      <c r="D216" s="4"/>
      <c r="E216" s="4"/>
      <c r="F216" s="4"/>
      <c r="G216" s="4"/>
      <c r="I216" s="4"/>
      <c r="J216" s="4"/>
      <c r="K216" s="4"/>
    </row>
    <row r="217" spans="3:11" x14ac:dyDescent="0.3">
      <c r="C217" s="4"/>
      <c r="D217" s="4"/>
      <c r="E217" s="4"/>
      <c r="F217" s="4"/>
      <c r="G217" s="4"/>
      <c r="I217" s="4"/>
      <c r="J217" s="4"/>
      <c r="K217" s="4"/>
    </row>
    <row r="218" spans="3:11" x14ac:dyDescent="0.3">
      <c r="C218" s="4"/>
      <c r="D218" s="4"/>
      <c r="E218" s="4"/>
      <c r="F218" s="4"/>
      <c r="G218" s="4"/>
      <c r="I218" s="4"/>
      <c r="J218" s="4"/>
      <c r="K218" s="4"/>
    </row>
    <row r="219" spans="3:11" x14ac:dyDescent="0.3">
      <c r="C219" s="4"/>
      <c r="D219" s="4"/>
      <c r="E219" s="4"/>
      <c r="F219" s="4"/>
      <c r="G219" s="4"/>
      <c r="I219" s="4"/>
      <c r="J219" s="4"/>
      <c r="K219" s="4"/>
    </row>
    <row r="220" spans="3:11" x14ac:dyDescent="0.3">
      <c r="C220" s="4"/>
      <c r="D220" s="4"/>
      <c r="E220" s="4"/>
      <c r="F220" s="4"/>
      <c r="G220" s="4"/>
      <c r="I220" s="4"/>
      <c r="J220" s="4"/>
      <c r="K220" s="4"/>
    </row>
    <row r="221" spans="3:11" x14ac:dyDescent="0.3">
      <c r="C221" s="4"/>
      <c r="D221" s="4"/>
      <c r="E221" s="4"/>
      <c r="F221" s="4"/>
      <c r="G221" s="4"/>
      <c r="I221" s="4"/>
      <c r="J221" s="4"/>
      <c r="K221" s="4"/>
    </row>
    <row r="222" spans="3:11" x14ac:dyDescent="0.3">
      <c r="C222" s="4"/>
      <c r="D222" s="4"/>
      <c r="E222" s="4"/>
      <c r="F222" s="4"/>
      <c r="G222" s="4"/>
      <c r="I222" s="4"/>
      <c r="J222" s="4"/>
      <c r="K222" s="4"/>
    </row>
    <row r="223" spans="3:11" x14ac:dyDescent="0.3">
      <c r="C223" s="4"/>
      <c r="D223" s="4"/>
      <c r="E223" s="4"/>
      <c r="F223" s="4"/>
      <c r="G223" s="4"/>
      <c r="I223" s="4"/>
      <c r="J223" s="4"/>
      <c r="K223" s="4"/>
    </row>
    <row r="224" spans="3:11" x14ac:dyDescent="0.3">
      <c r="C224" s="4"/>
      <c r="D224" s="4"/>
      <c r="E224" s="4"/>
      <c r="F224" s="4"/>
      <c r="G224" s="4"/>
      <c r="I224" s="4"/>
      <c r="J224" s="4"/>
      <c r="K224" s="4"/>
    </row>
    <row r="225" spans="3:11" x14ac:dyDescent="0.3">
      <c r="C225" s="4"/>
      <c r="D225" s="4"/>
      <c r="E225" s="4"/>
      <c r="F225" s="4"/>
      <c r="G225" s="4"/>
      <c r="I225" s="4"/>
      <c r="J225" s="4"/>
      <c r="K225" s="4"/>
    </row>
    <row r="226" spans="3:11" x14ac:dyDescent="0.3">
      <c r="C226" s="4"/>
      <c r="D226" s="4"/>
      <c r="E226" s="4"/>
      <c r="F226" s="4"/>
      <c r="G226" s="4"/>
      <c r="I226" s="4"/>
      <c r="J226" s="4"/>
      <c r="K226" s="4"/>
    </row>
    <row r="227" spans="3:11" x14ac:dyDescent="0.3">
      <c r="C227" s="4"/>
      <c r="D227" s="4"/>
      <c r="E227" s="4"/>
      <c r="F227" s="4"/>
      <c r="G227" s="4"/>
      <c r="I227" s="4"/>
      <c r="J227" s="4"/>
      <c r="K227" s="4"/>
    </row>
    <row r="228" spans="3:11" x14ac:dyDescent="0.3">
      <c r="C228" s="4"/>
      <c r="D228" s="4"/>
      <c r="E228" s="4"/>
      <c r="F228" s="4"/>
      <c r="G228" s="4"/>
      <c r="I228" s="4"/>
      <c r="J228" s="4"/>
      <c r="K228" s="4"/>
    </row>
    <row r="229" spans="3:11" x14ac:dyDescent="0.3">
      <c r="C229" s="4"/>
      <c r="D229" s="4"/>
      <c r="E229" s="4"/>
      <c r="F229" s="4"/>
      <c r="G229" s="4"/>
      <c r="I229" s="4"/>
      <c r="J229" s="4"/>
      <c r="K229" s="4"/>
    </row>
    <row r="230" spans="3:11" x14ac:dyDescent="0.3">
      <c r="C230" s="4"/>
      <c r="D230" s="4"/>
      <c r="E230" s="4"/>
      <c r="F230" s="4"/>
      <c r="G230" s="4"/>
      <c r="I230" s="4"/>
      <c r="J230" s="4"/>
      <c r="K230" s="4"/>
    </row>
    <row r="231" spans="3:11" x14ac:dyDescent="0.3">
      <c r="C231" s="4"/>
      <c r="D231" s="4"/>
      <c r="E231" s="4"/>
      <c r="F231" s="4"/>
      <c r="G231" s="4"/>
      <c r="I231" s="4"/>
      <c r="J231" s="4"/>
      <c r="K231" s="4"/>
    </row>
    <row r="232" spans="3:11" x14ac:dyDescent="0.3">
      <c r="C232" s="4"/>
      <c r="D232" s="4"/>
      <c r="E232" s="4"/>
      <c r="F232" s="4"/>
      <c r="G232" s="4"/>
      <c r="I232" s="4"/>
      <c r="J232" s="4"/>
      <c r="K232" s="4"/>
    </row>
    <row r="233" spans="3:11" x14ac:dyDescent="0.3">
      <c r="C233" s="4"/>
      <c r="D233" s="4"/>
      <c r="E233" s="4"/>
      <c r="F233" s="4"/>
      <c r="G233" s="4"/>
      <c r="I233" s="4"/>
      <c r="J233" s="4"/>
      <c r="K233" s="4"/>
    </row>
    <row r="234" spans="3:11" x14ac:dyDescent="0.3">
      <c r="C234" s="4"/>
      <c r="D234" s="4"/>
      <c r="E234" s="4"/>
      <c r="F234" s="4"/>
      <c r="G234" s="4"/>
      <c r="I234" s="4"/>
      <c r="J234" s="4"/>
      <c r="K234" s="4"/>
    </row>
    <row r="235" spans="3:11" x14ac:dyDescent="0.3">
      <c r="C235" s="4"/>
      <c r="D235" s="4"/>
      <c r="E235" s="4"/>
      <c r="F235" s="4"/>
      <c r="G235" s="4"/>
      <c r="I235" s="4"/>
      <c r="J235" s="4"/>
      <c r="K235" s="4"/>
    </row>
    <row r="236" spans="3:11" x14ac:dyDescent="0.3">
      <c r="C236" s="4"/>
      <c r="D236" s="4"/>
      <c r="E236" s="4"/>
      <c r="F236" s="4"/>
      <c r="G236" s="4"/>
      <c r="I236" s="4"/>
      <c r="J236" s="4"/>
      <c r="K236" s="4"/>
    </row>
    <row r="237" spans="3:11" x14ac:dyDescent="0.3">
      <c r="C237" s="4"/>
      <c r="D237" s="4"/>
      <c r="E237" s="4"/>
      <c r="F237" s="4"/>
      <c r="G237" s="4"/>
      <c r="I237" s="4"/>
      <c r="J237" s="4"/>
      <c r="K237" s="4"/>
    </row>
    <row r="238" spans="3:11" x14ac:dyDescent="0.3">
      <c r="C238" s="4"/>
      <c r="D238" s="4"/>
      <c r="E238" s="4"/>
      <c r="F238" s="4"/>
      <c r="G238" s="4"/>
      <c r="I238" s="4"/>
      <c r="J238" s="4"/>
      <c r="K238" s="4"/>
    </row>
    <row r="239" spans="3:11" x14ac:dyDescent="0.3">
      <c r="C239" s="4"/>
      <c r="D239" s="4"/>
      <c r="E239" s="4"/>
      <c r="F239" s="4"/>
      <c r="G239" s="4"/>
      <c r="I239" s="4"/>
      <c r="J239" s="4"/>
      <c r="K239" s="4"/>
    </row>
    <row r="240" spans="3:11" x14ac:dyDescent="0.3">
      <c r="C240" s="4"/>
      <c r="D240" s="4"/>
      <c r="E240" s="4"/>
      <c r="F240" s="4"/>
      <c r="G240" s="4"/>
      <c r="I240" s="4"/>
      <c r="J240" s="4"/>
      <c r="K240" s="4"/>
    </row>
    <row r="241" spans="3:11" x14ac:dyDescent="0.3">
      <c r="C241" s="4"/>
      <c r="D241" s="4"/>
      <c r="E241" s="4"/>
      <c r="F241" s="4"/>
      <c r="G241" s="4"/>
      <c r="I241" s="4"/>
      <c r="J241" s="4"/>
      <c r="K241" s="4"/>
    </row>
    <row r="242" spans="3:11" x14ac:dyDescent="0.3">
      <c r="C242" s="4"/>
      <c r="D242" s="4"/>
      <c r="E242" s="4"/>
      <c r="F242" s="4"/>
      <c r="G242" s="4"/>
      <c r="I242" s="4"/>
      <c r="J242" s="4"/>
      <c r="K242" s="4"/>
    </row>
    <row r="243" spans="3:11" x14ac:dyDescent="0.3">
      <c r="C243" s="4"/>
      <c r="D243" s="4"/>
      <c r="E243" s="4"/>
      <c r="F243" s="4"/>
      <c r="G243" s="4"/>
      <c r="I243" s="4"/>
      <c r="J243" s="4"/>
      <c r="K243" s="4"/>
    </row>
    <row r="244" spans="3:11" x14ac:dyDescent="0.3">
      <c r="C244" s="4"/>
      <c r="D244" s="4"/>
      <c r="E244" s="4"/>
      <c r="F244" s="4"/>
      <c r="G244" s="4"/>
      <c r="I244" s="4"/>
      <c r="J244" s="4"/>
      <c r="K244" s="4"/>
    </row>
    <row r="245" spans="3:11" x14ac:dyDescent="0.3">
      <c r="C245" s="4"/>
      <c r="D245" s="4"/>
      <c r="E245" s="4"/>
      <c r="F245" s="4"/>
      <c r="G245" s="4"/>
      <c r="I245" s="4"/>
      <c r="J245" s="4"/>
      <c r="K245" s="4"/>
    </row>
    <row r="246" spans="3:11" x14ac:dyDescent="0.3">
      <c r="C246" s="4"/>
      <c r="D246" s="4"/>
      <c r="E246" s="4"/>
      <c r="F246" s="4"/>
      <c r="G246" s="4"/>
      <c r="I246" s="4"/>
      <c r="J246" s="4"/>
      <c r="K246" s="4"/>
    </row>
    <row r="247" spans="3:11" x14ac:dyDescent="0.3">
      <c r="C247" s="4"/>
      <c r="D247" s="4"/>
      <c r="E247" s="4"/>
      <c r="F247" s="4"/>
      <c r="G247" s="4"/>
      <c r="I247" s="4"/>
      <c r="J247" s="4"/>
      <c r="K247" s="4"/>
    </row>
    <row r="248" spans="3:11" x14ac:dyDescent="0.3">
      <c r="C248" s="4"/>
      <c r="D248" s="4"/>
      <c r="E248" s="4"/>
      <c r="F248" s="4"/>
      <c r="G248" s="4"/>
      <c r="I248" s="4"/>
      <c r="J248" s="4"/>
      <c r="K248" s="4"/>
    </row>
    <row r="249" spans="3:11" x14ac:dyDescent="0.3">
      <c r="C249" s="4"/>
      <c r="D249" s="4"/>
      <c r="E249" s="4"/>
      <c r="F249" s="4"/>
      <c r="G249" s="4"/>
      <c r="I249" s="4"/>
      <c r="J249" s="4"/>
      <c r="K249" s="4"/>
    </row>
    <row r="250" spans="3:11" x14ac:dyDescent="0.3">
      <c r="C250" s="4"/>
      <c r="D250" s="4"/>
      <c r="E250" s="4"/>
      <c r="F250" s="4"/>
      <c r="G250" s="4"/>
      <c r="I250" s="4"/>
      <c r="J250" s="4"/>
      <c r="K250" s="4"/>
    </row>
    <row r="251" spans="3:11" x14ac:dyDescent="0.3">
      <c r="C251" s="4"/>
      <c r="D251" s="4"/>
      <c r="E251" s="4"/>
      <c r="F251" s="4"/>
      <c r="G251" s="4"/>
      <c r="I251" s="4"/>
      <c r="J251" s="4"/>
      <c r="K251" s="4"/>
    </row>
    <row r="252" spans="3:11" x14ac:dyDescent="0.3">
      <c r="C252" s="4"/>
      <c r="D252" s="4"/>
      <c r="E252" s="4"/>
      <c r="F252" s="4"/>
      <c r="G252" s="4"/>
      <c r="I252" s="4"/>
      <c r="J252" s="4"/>
      <c r="K252" s="4"/>
    </row>
    <row r="253" spans="3:11" x14ac:dyDescent="0.3">
      <c r="C253" s="4"/>
      <c r="D253" s="4"/>
      <c r="E253" s="4"/>
      <c r="F253" s="4"/>
      <c r="G253" s="4"/>
      <c r="I253" s="4"/>
      <c r="J253" s="4"/>
      <c r="K253" s="4"/>
    </row>
    <row r="254" spans="3:11" x14ac:dyDescent="0.3">
      <c r="C254" s="4"/>
      <c r="D254" s="4"/>
      <c r="E254" s="4"/>
      <c r="F254" s="4"/>
      <c r="G254" s="4"/>
      <c r="I254" s="4"/>
      <c r="J254" s="4"/>
      <c r="K254" s="4"/>
    </row>
    <row r="255" spans="3:11" x14ac:dyDescent="0.3">
      <c r="C255" s="4"/>
      <c r="D255" s="4"/>
      <c r="E255" s="4"/>
      <c r="F255" s="4"/>
      <c r="G255" s="4"/>
      <c r="I255" s="4"/>
      <c r="J255" s="4"/>
      <c r="K255" s="4"/>
    </row>
    <row r="256" spans="3:11" x14ac:dyDescent="0.3">
      <c r="C256" s="4"/>
      <c r="D256" s="4"/>
      <c r="E256" s="4"/>
      <c r="F256" s="4"/>
      <c r="G256" s="4"/>
      <c r="I256" s="4"/>
      <c r="J256" s="4"/>
      <c r="K256" s="4"/>
    </row>
    <row r="257" spans="3:11" x14ac:dyDescent="0.3">
      <c r="C257" s="4"/>
      <c r="D257" s="4"/>
      <c r="E257" s="4"/>
      <c r="F257" s="4"/>
      <c r="G257" s="4"/>
      <c r="I257" s="4"/>
      <c r="J257" s="4"/>
      <c r="K257" s="4"/>
    </row>
    <row r="258" spans="3:11" x14ac:dyDescent="0.3">
      <c r="C258" s="4"/>
      <c r="D258" s="4"/>
      <c r="E258" s="4"/>
      <c r="F258" s="4"/>
      <c r="G258" s="4"/>
      <c r="I258" s="4"/>
      <c r="J258" s="4"/>
      <c r="K258" s="4"/>
    </row>
    <row r="259" spans="3:11" x14ac:dyDescent="0.3">
      <c r="C259" s="4"/>
      <c r="D259" s="4"/>
      <c r="E259" s="4"/>
      <c r="F259" s="4"/>
      <c r="G259" s="4"/>
      <c r="I259" s="4"/>
      <c r="J259" s="4"/>
      <c r="K259" s="4"/>
    </row>
    <row r="260" spans="3:11" x14ac:dyDescent="0.3">
      <c r="C260" s="4"/>
      <c r="D260" s="4"/>
      <c r="E260" s="4"/>
      <c r="F260" s="4"/>
      <c r="G260" s="4"/>
      <c r="I260" s="4"/>
      <c r="J260" s="4"/>
      <c r="K260" s="4"/>
    </row>
    <row r="261" spans="3:11" x14ac:dyDescent="0.3">
      <c r="C261" s="4"/>
      <c r="D261" s="4"/>
      <c r="E261" s="4"/>
      <c r="F261" s="4"/>
      <c r="G261" s="4"/>
      <c r="I261" s="4"/>
      <c r="J261" s="4"/>
      <c r="K261" s="4"/>
    </row>
    <row r="262" spans="3:11" x14ac:dyDescent="0.3">
      <c r="C262" s="4"/>
      <c r="D262" s="4"/>
      <c r="E262" s="4"/>
      <c r="F262" s="4"/>
      <c r="G262" s="4"/>
      <c r="I262" s="4"/>
      <c r="J262" s="4"/>
      <c r="K262" s="4"/>
    </row>
    <row r="263" spans="3:11" x14ac:dyDescent="0.3">
      <c r="C263" s="4"/>
      <c r="D263" s="4"/>
      <c r="E263" s="4"/>
      <c r="F263" s="4"/>
      <c r="G263" s="4"/>
      <c r="I263" s="4"/>
      <c r="J263" s="4"/>
      <c r="K263" s="4"/>
    </row>
    <row r="264" spans="3:11" x14ac:dyDescent="0.3">
      <c r="C264" s="4"/>
      <c r="D264" s="4"/>
      <c r="E264" s="4"/>
      <c r="F264" s="4"/>
      <c r="G264" s="4"/>
      <c r="I264" s="4"/>
      <c r="J264" s="4"/>
      <c r="K264" s="4"/>
    </row>
    <row r="265" spans="3:11" x14ac:dyDescent="0.3">
      <c r="C265" s="4"/>
      <c r="D265" s="4"/>
      <c r="E265" s="4"/>
      <c r="F265" s="4"/>
      <c r="G265" s="4"/>
      <c r="I265" s="4"/>
      <c r="J265" s="4"/>
      <c r="K265" s="4"/>
    </row>
    <row r="266" spans="3:11" x14ac:dyDescent="0.3">
      <c r="C266" s="4"/>
      <c r="D266" s="4"/>
      <c r="E266" s="4"/>
      <c r="F266" s="4"/>
      <c r="G266" s="4"/>
      <c r="I266" s="4"/>
      <c r="J266" s="4"/>
      <c r="K266" s="4"/>
    </row>
    <row r="267" spans="3:11" x14ac:dyDescent="0.3">
      <c r="C267" s="4"/>
      <c r="D267" s="4"/>
      <c r="E267" s="4"/>
      <c r="F267" s="4"/>
      <c r="G267" s="4"/>
      <c r="I267" s="4"/>
      <c r="J267" s="4"/>
      <c r="K267" s="4"/>
    </row>
    <row r="268" spans="3:11" x14ac:dyDescent="0.3">
      <c r="C268" s="4"/>
      <c r="D268" s="4"/>
      <c r="E268" s="4"/>
      <c r="F268" s="4"/>
      <c r="G268" s="4"/>
      <c r="I268" s="4"/>
      <c r="J268" s="4"/>
      <c r="K268" s="4"/>
    </row>
    <row r="269" spans="3:11" x14ac:dyDescent="0.3">
      <c r="C269" s="4"/>
      <c r="D269" s="4"/>
      <c r="E269" s="4"/>
      <c r="F269" s="4"/>
      <c r="G269" s="4"/>
      <c r="I269" s="4"/>
      <c r="J269" s="4"/>
      <c r="K269" s="4"/>
    </row>
    <row r="270" spans="3:11" x14ac:dyDescent="0.3">
      <c r="C270" s="4"/>
      <c r="D270" s="4"/>
      <c r="E270" s="4"/>
      <c r="F270" s="4"/>
      <c r="G270" s="4"/>
      <c r="I270" s="4"/>
      <c r="J270" s="4"/>
      <c r="K270" s="4"/>
    </row>
    <row r="271" spans="3:11" x14ac:dyDescent="0.3">
      <c r="C271" s="4"/>
      <c r="D271" s="4"/>
      <c r="E271" s="4"/>
      <c r="F271" s="4"/>
      <c r="G271" s="4"/>
      <c r="I271" s="4"/>
      <c r="J271" s="4"/>
      <c r="K271" s="4"/>
    </row>
    <row r="272" spans="3:11" x14ac:dyDescent="0.3">
      <c r="C272" s="4"/>
      <c r="D272" s="4"/>
      <c r="E272" s="4"/>
      <c r="F272" s="4"/>
      <c r="G272" s="4"/>
      <c r="I272" s="4"/>
      <c r="J272" s="4"/>
      <c r="K272" s="4"/>
    </row>
    <row r="273" spans="3:11" x14ac:dyDescent="0.3">
      <c r="C273" s="4"/>
      <c r="D273" s="4"/>
      <c r="E273" s="4"/>
      <c r="F273" s="4"/>
      <c r="G273" s="4"/>
      <c r="I273" s="4"/>
      <c r="J273" s="4"/>
      <c r="K273" s="4"/>
    </row>
    <row r="274" spans="3:11" x14ac:dyDescent="0.3">
      <c r="C274" s="4"/>
      <c r="D274" s="4"/>
      <c r="E274" s="4"/>
      <c r="F274" s="4"/>
      <c r="G274" s="4"/>
      <c r="I274" s="4"/>
      <c r="J274" s="4"/>
      <c r="K274" s="4"/>
    </row>
    <row r="275" spans="3:11" x14ac:dyDescent="0.3">
      <c r="C275" s="4"/>
      <c r="D275" s="4"/>
      <c r="E275" s="4"/>
      <c r="F275" s="4"/>
      <c r="G275" s="4"/>
      <c r="I275" s="4"/>
      <c r="J275" s="4"/>
      <c r="K275" s="4"/>
    </row>
    <row r="276" spans="3:11" x14ac:dyDescent="0.3">
      <c r="C276" s="4"/>
      <c r="D276" s="4"/>
      <c r="E276" s="4"/>
      <c r="F276" s="4"/>
      <c r="G276" s="4"/>
      <c r="I276" s="4"/>
      <c r="J276" s="4"/>
      <c r="K276" s="4"/>
    </row>
    <row r="277" spans="3:11" x14ac:dyDescent="0.3">
      <c r="C277" s="4"/>
      <c r="D277" s="4"/>
      <c r="E277" s="4"/>
      <c r="F277" s="4"/>
      <c r="G277" s="4"/>
      <c r="I277" s="4"/>
      <c r="J277" s="4"/>
      <c r="K277" s="4"/>
    </row>
    <row r="278" spans="3:11" x14ac:dyDescent="0.3">
      <c r="C278" s="4"/>
      <c r="D278" s="4"/>
      <c r="E278" s="4"/>
      <c r="F278" s="4"/>
      <c r="G278" s="4"/>
      <c r="I278" s="4"/>
      <c r="J278" s="4"/>
      <c r="K278" s="4"/>
    </row>
    <row r="279" spans="3:11" x14ac:dyDescent="0.3">
      <c r="C279" s="4"/>
      <c r="D279" s="4"/>
      <c r="E279" s="4"/>
      <c r="F279" s="4"/>
      <c r="G279" s="4"/>
      <c r="I279" s="4"/>
      <c r="J279" s="4"/>
      <c r="K279" s="4"/>
    </row>
    <row r="280" spans="3:11" x14ac:dyDescent="0.3">
      <c r="C280" s="4"/>
      <c r="D280" s="4"/>
      <c r="E280" s="4"/>
      <c r="F280" s="4"/>
      <c r="G280" s="4"/>
      <c r="I280" s="4"/>
      <c r="J280" s="4"/>
      <c r="K280" s="4"/>
    </row>
    <row r="281" spans="3:11" x14ac:dyDescent="0.3">
      <c r="C281" s="4"/>
      <c r="D281" s="4"/>
      <c r="E281" s="4"/>
      <c r="F281" s="4"/>
      <c r="G281" s="4"/>
      <c r="I281" s="4"/>
      <c r="J281" s="4"/>
      <c r="K281" s="4"/>
    </row>
    <row r="282" spans="3:11" x14ac:dyDescent="0.3">
      <c r="C282" s="4"/>
      <c r="D282" s="4"/>
      <c r="E282" s="4"/>
      <c r="F282" s="4"/>
      <c r="G282" s="4"/>
      <c r="I282" s="4"/>
      <c r="J282" s="4"/>
      <c r="K282" s="4"/>
    </row>
    <row r="283" spans="3:11" x14ac:dyDescent="0.3">
      <c r="C283" s="4"/>
      <c r="D283" s="4"/>
      <c r="E283" s="4"/>
      <c r="F283" s="4"/>
      <c r="G283" s="4"/>
      <c r="I283" s="4"/>
      <c r="J283" s="4"/>
      <c r="K283" s="4"/>
    </row>
    <row r="284" spans="3:11" x14ac:dyDescent="0.3">
      <c r="C284" s="4"/>
      <c r="D284" s="4"/>
      <c r="E284" s="4"/>
      <c r="F284" s="4"/>
      <c r="G284" s="4"/>
      <c r="I284" s="4"/>
      <c r="J284" s="4"/>
      <c r="K284" s="4"/>
    </row>
    <row r="285" spans="3:11" x14ac:dyDescent="0.3">
      <c r="C285" s="4"/>
      <c r="D285" s="4"/>
      <c r="E285" s="4"/>
      <c r="F285" s="4"/>
      <c r="G285" s="4"/>
      <c r="I285" s="4"/>
      <c r="J285" s="4"/>
      <c r="K285" s="4"/>
    </row>
    <row r="286" spans="3:11" x14ac:dyDescent="0.3">
      <c r="C286" s="4"/>
      <c r="D286" s="4"/>
      <c r="E286" s="4"/>
      <c r="F286" s="4"/>
      <c r="G286" s="4"/>
      <c r="I286" s="4"/>
      <c r="J286" s="4"/>
      <c r="K286" s="4"/>
    </row>
    <row r="287" spans="3:11" x14ac:dyDescent="0.3">
      <c r="C287" s="4"/>
      <c r="D287" s="4"/>
      <c r="E287" s="4"/>
      <c r="F287" s="4"/>
      <c r="G287" s="4"/>
      <c r="I287" s="4"/>
      <c r="J287" s="4"/>
      <c r="K287" s="4"/>
    </row>
    <row r="288" spans="3:11" x14ac:dyDescent="0.3">
      <c r="C288" s="4"/>
      <c r="D288" s="4"/>
      <c r="E288" s="4"/>
      <c r="F288" s="4"/>
      <c r="G288" s="4"/>
      <c r="I288" s="4"/>
      <c r="J288" s="4"/>
      <c r="K288" s="4"/>
    </row>
    <row r="289" spans="3:11" x14ac:dyDescent="0.3">
      <c r="C289" s="4"/>
      <c r="D289" s="4"/>
      <c r="E289" s="4"/>
      <c r="F289" s="4"/>
      <c r="G289" s="4"/>
      <c r="I289" s="4"/>
      <c r="J289" s="4"/>
      <c r="K289" s="4"/>
    </row>
    <row r="290" spans="3:11" x14ac:dyDescent="0.3">
      <c r="C290" s="4"/>
      <c r="D290" s="4"/>
      <c r="E290" s="4"/>
      <c r="F290" s="4"/>
      <c r="G290" s="4"/>
      <c r="I290" s="4"/>
      <c r="J290" s="4"/>
      <c r="K290" s="4"/>
    </row>
    <row r="291" spans="3:11" x14ac:dyDescent="0.3">
      <c r="C291" s="4"/>
      <c r="D291" s="4"/>
      <c r="E291" s="4"/>
      <c r="F291" s="4"/>
      <c r="G291" s="4"/>
      <c r="I291" s="4"/>
      <c r="J291" s="4"/>
      <c r="K291" s="4"/>
    </row>
    <row r="292" spans="3:11" x14ac:dyDescent="0.3">
      <c r="C292" s="4"/>
      <c r="D292" s="4"/>
      <c r="E292" s="4"/>
      <c r="F292" s="4"/>
      <c r="G292" s="4"/>
      <c r="I292" s="4"/>
      <c r="J292" s="4"/>
      <c r="K292" s="4"/>
    </row>
    <row r="293" spans="3:11" x14ac:dyDescent="0.3">
      <c r="C293" s="4"/>
      <c r="D293" s="4"/>
      <c r="E293" s="4"/>
      <c r="F293" s="4"/>
      <c r="G293" s="4"/>
      <c r="I293" s="4"/>
      <c r="J293" s="4"/>
      <c r="K293" s="4"/>
    </row>
    <row r="294" spans="3:11" x14ac:dyDescent="0.3">
      <c r="C294" s="4"/>
      <c r="D294" s="4"/>
      <c r="E294" s="4"/>
      <c r="F294" s="4"/>
      <c r="G294" s="4"/>
      <c r="I294" s="4"/>
      <c r="J294" s="4"/>
      <c r="K294" s="4"/>
    </row>
    <row r="295" spans="3:11" x14ac:dyDescent="0.3">
      <c r="C295" s="4"/>
      <c r="D295" s="4"/>
      <c r="E295" s="4"/>
      <c r="F295" s="4"/>
      <c r="G295" s="4"/>
      <c r="I295" s="4"/>
      <c r="J295" s="4"/>
      <c r="K295" s="4"/>
    </row>
    <row r="296" spans="3:11" x14ac:dyDescent="0.3">
      <c r="C296" s="4"/>
      <c r="D296" s="4"/>
      <c r="E296" s="4"/>
      <c r="F296" s="4"/>
      <c r="G296" s="4"/>
      <c r="I296" s="4"/>
      <c r="J296" s="4"/>
      <c r="K296" s="4"/>
    </row>
    <row r="297" spans="3:11" x14ac:dyDescent="0.3">
      <c r="C297" s="4"/>
      <c r="D297" s="4"/>
      <c r="E297" s="4"/>
      <c r="F297" s="4"/>
      <c r="G297" s="4"/>
      <c r="I297" s="4"/>
      <c r="J297" s="4"/>
      <c r="K297" s="4"/>
    </row>
    <row r="298" spans="3:11" x14ac:dyDescent="0.3">
      <c r="C298" s="4"/>
      <c r="D298" s="4"/>
      <c r="E298" s="4"/>
      <c r="F298" s="4"/>
      <c r="G298" s="4"/>
      <c r="I298" s="4"/>
      <c r="J298" s="4"/>
      <c r="K298" s="4"/>
    </row>
    <row r="299" spans="3:11" x14ac:dyDescent="0.3">
      <c r="C299" s="4"/>
      <c r="D299" s="4"/>
      <c r="E299" s="4"/>
      <c r="F299" s="4"/>
      <c r="G299" s="4"/>
      <c r="I299" s="4"/>
      <c r="J299" s="4"/>
      <c r="K299" s="4"/>
    </row>
    <row r="300" spans="3:11" x14ac:dyDescent="0.3">
      <c r="C300" s="4"/>
      <c r="D300" s="4"/>
      <c r="E300" s="4"/>
      <c r="F300" s="4"/>
      <c r="G300" s="4"/>
      <c r="I300" s="4"/>
      <c r="J300" s="4"/>
      <c r="K300" s="4"/>
    </row>
    <row r="301" spans="3:11" x14ac:dyDescent="0.3">
      <c r="C301" s="4"/>
      <c r="D301" s="4"/>
      <c r="E301" s="4"/>
      <c r="F301" s="4"/>
      <c r="G301" s="4"/>
      <c r="I301" s="4"/>
      <c r="J301" s="4"/>
      <c r="K301" s="4"/>
    </row>
  </sheetData>
  <mergeCells count="2">
    <mergeCell ref="G1:H1"/>
    <mergeCell ref="I1:M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01"/>
  <sheetViews>
    <sheetView topLeftCell="A22" zoomScaleNormal="100" workbookViewId="0">
      <selection activeCell="I114" sqref="I114"/>
    </sheetView>
  </sheetViews>
  <sheetFormatPr defaultColWidth="9.09765625" defaultRowHeight="14.4" x14ac:dyDescent="0.3"/>
  <cols>
    <col min="2" max="2" width="9.5" style="4" customWidth="1"/>
    <col min="3" max="3" width="9.796875" customWidth="1"/>
    <col min="4" max="4" width="9.19921875" customWidth="1"/>
    <col min="5" max="5" width="13.296875" customWidth="1"/>
    <col min="6" max="7" width="10.59765625" customWidth="1"/>
    <col min="9" max="9" width="10.59765625" customWidth="1"/>
    <col min="10" max="10" width="10.796875" customWidth="1"/>
    <col min="13" max="13" width="10.69921875" customWidth="1"/>
    <col min="17" max="30" width="1.69921875" customWidth="1"/>
  </cols>
  <sheetData>
    <row r="1" spans="1:27" x14ac:dyDescent="0.3">
      <c r="A1" s="5" t="s">
        <v>0</v>
      </c>
      <c r="B1" s="6">
        <v>45620</v>
      </c>
      <c r="D1" s="7" t="s">
        <v>1</v>
      </c>
      <c r="E1" s="4"/>
      <c r="F1" s="4"/>
      <c r="G1" s="21" t="s">
        <v>38</v>
      </c>
      <c r="H1" s="21"/>
      <c r="I1" s="22" t="s">
        <v>3</v>
      </c>
      <c r="J1" s="22"/>
      <c r="K1" s="22"/>
      <c r="L1" s="22"/>
      <c r="M1" s="22"/>
    </row>
    <row r="2" spans="1:27" x14ac:dyDescent="0.3"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/>
      <c r="I2" s="4" t="s">
        <v>4</v>
      </c>
      <c r="J2" s="4" t="s">
        <v>5</v>
      </c>
      <c r="K2" s="4" t="s">
        <v>6</v>
      </c>
      <c r="L2" s="4" t="s">
        <v>10</v>
      </c>
      <c r="M2" s="4" t="s">
        <v>11</v>
      </c>
      <c r="O2" t="s">
        <v>12</v>
      </c>
      <c r="P2" s="4">
        <f t="shared" ref="P2:P16" si="0">COUNTIF(Q2:AD2,"+")-COUNTIF(Q2:AD2,"-")</f>
        <v>0</v>
      </c>
      <c r="Q2" s="4" t="s">
        <v>14</v>
      </c>
      <c r="R2" s="4" t="s">
        <v>13</v>
      </c>
      <c r="S2" s="4"/>
      <c r="T2" s="4"/>
      <c r="U2" s="4"/>
      <c r="V2" s="4"/>
      <c r="W2" s="4"/>
      <c r="X2" s="4"/>
      <c r="Y2" s="4"/>
      <c r="Z2" s="4"/>
      <c r="AA2" s="4"/>
    </row>
    <row r="3" spans="1:27" x14ac:dyDescent="0.3">
      <c r="B3" s="4" t="s">
        <v>100</v>
      </c>
      <c r="C3" s="4" t="s">
        <v>14</v>
      </c>
      <c r="D3" s="4"/>
      <c r="E3" s="4" t="s">
        <v>12</v>
      </c>
      <c r="F3" s="4"/>
      <c r="G3" s="4" t="s">
        <v>39</v>
      </c>
      <c r="I3" s="4" t="s">
        <v>16</v>
      </c>
      <c r="J3" s="4" t="s">
        <v>13</v>
      </c>
      <c r="K3" s="4"/>
      <c r="L3" s="5"/>
      <c r="M3" s="4" t="s">
        <v>17</v>
      </c>
      <c r="O3" t="s">
        <v>18</v>
      </c>
      <c r="P3" s="4">
        <f t="shared" si="0"/>
        <v>0</v>
      </c>
      <c r="Q3" s="4" t="s">
        <v>14</v>
      </c>
      <c r="R3" s="4" t="s">
        <v>13</v>
      </c>
      <c r="S3" s="4"/>
      <c r="T3" s="4"/>
      <c r="U3" s="4"/>
      <c r="V3" s="4"/>
      <c r="W3" s="4"/>
      <c r="X3" s="4"/>
      <c r="Y3" s="4"/>
      <c r="Z3" s="4"/>
      <c r="AA3" s="4"/>
    </row>
    <row r="4" spans="1:27" x14ac:dyDescent="0.3">
      <c r="B4" s="4" t="s">
        <v>16</v>
      </c>
      <c r="C4" s="4" t="s">
        <v>13</v>
      </c>
      <c r="D4" s="4"/>
      <c r="E4" s="4" t="s">
        <v>26</v>
      </c>
      <c r="F4" s="4"/>
      <c r="G4" s="4" t="s">
        <v>39</v>
      </c>
      <c r="I4" s="4" t="s">
        <v>16</v>
      </c>
      <c r="J4" s="4" t="s">
        <v>14</v>
      </c>
      <c r="K4" s="4" t="s">
        <v>13</v>
      </c>
      <c r="M4" s="4" t="s">
        <v>17</v>
      </c>
      <c r="O4" t="s">
        <v>19</v>
      </c>
      <c r="P4" s="4">
        <f t="shared" si="0"/>
        <v>-1</v>
      </c>
      <c r="Q4" s="4" t="s">
        <v>13</v>
      </c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B5" s="4" t="s">
        <v>104</v>
      </c>
      <c r="C5" s="4" t="s">
        <v>14</v>
      </c>
      <c r="D5" s="4"/>
      <c r="E5" s="4" t="s">
        <v>105</v>
      </c>
      <c r="F5" s="4"/>
      <c r="G5" s="4" t="s">
        <v>39</v>
      </c>
      <c r="I5" s="4" t="s">
        <v>16</v>
      </c>
      <c r="J5" s="4" t="s">
        <v>13</v>
      </c>
      <c r="K5" s="4"/>
      <c r="L5" s="4"/>
      <c r="M5" s="4" t="s">
        <v>17</v>
      </c>
      <c r="O5" t="s">
        <v>20</v>
      </c>
      <c r="P5" s="4">
        <f t="shared" si="0"/>
        <v>3</v>
      </c>
      <c r="Q5" s="4" t="s">
        <v>14</v>
      </c>
      <c r="R5" s="4" t="s">
        <v>14</v>
      </c>
      <c r="S5" s="4" t="s">
        <v>14</v>
      </c>
      <c r="T5" s="4" t="s">
        <v>13</v>
      </c>
      <c r="U5" s="4" t="s">
        <v>14</v>
      </c>
      <c r="V5" s="4"/>
      <c r="W5" s="4"/>
      <c r="X5" s="4"/>
      <c r="Y5" s="4"/>
      <c r="Z5" s="4"/>
      <c r="AA5" s="4"/>
    </row>
    <row r="6" spans="1:27" x14ac:dyDescent="0.3">
      <c r="B6" s="4" t="s">
        <v>100</v>
      </c>
      <c r="C6" s="4" t="s">
        <v>13</v>
      </c>
      <c r="D6" s="4"/>
      <c r="E6" s="4" t="s">
        <v>22</v>
      </c>
      <c r="F6" s="4"/>
      <c r="G6" s="4" t="s">
        <v>39</v>
      </c>
      <c r="I6" s="4" t="s">
        <v>16</v>
      </c>
      <c r="J6" s="4" t="s">
        <v>14</v>
      </c>
      <c r="K6" s="4" t="s">
        <v>13</v>
      </c>
      <c r="M6" s="4" t="s">
        <v>17</v>
      </c>
      <c r="O6" t="s">
        <v>21</v>
      </c>
      <c r="P6" s="4">
        <f t="shared" si="0"/>
        <v>-1</v>
      </c>
      <c r="Q6" s="4" t="s">
        <v>13</v>
      </c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3">
      <c r="B7" s="4" t="s">
        <v>100</v>
      </c>
      <c r="C7" s="4" t="s">
        <v>14</v>
      </c>
      <c r="D7" s="4"/>
      <c r="E7" s="4" t="s">
        <v>22</v>
      </c>
      <c r="F7" s="4"/>
      <c r="G7" s="4" t="s">
        <v>39</v>
      </c>
      <c r="I7" s="4" t="s">
        <v>16</v>
      </c>
      <c r="J7" s="4" t="s">
        <v>13</v>
      </c>
      <c r="K7" s="4"/>
      <c r="M7" s="4" t="s">
        <v>17</v>
      </c>
      <c r="O7" t="s">
        <v>22</v>
      </c>
      <c r="P7" s="4">
        <f t="shared" si="0"/>
        <v>2</v>
      </c>
      <c r="Q7" s="4" t="s">
        <v>14</v>
      </c>
      <c r="R7" s="4" t="s">
        <v>14</v>
      </c>
      <c r="S7" s="4" t="s">
        <v>13</v>
      </c>
      <c r="T7" s="4" t="s">
        <v>14</v>
      </c>
      <c r="U7" s="4"/>
      <c r="V7" s="4"/>
      <c r="W7" s="4"/>
      <c r="X7" s="4"/>
      <c r="Y7" s="4"/>
      <c r="Z7" s="4"/>
      <c r="AA7" s="4"/>
    </row>
    <row r="8" spans="1:27" x14ac:dyDescent="0.3">
      <c r="B8" s="4" t="s">
        <v>101</v>
      </c>
      <c r="C8" s="4" t="s">
        <v>14</v>
      </c>
      <c r="D8" s="4"/>
      <c r="E8" s="4" t="s">
        <v>22</v>
      </c>
      <c r="F8" s="4"/>
      <c r="G8" s="4" t="s">
        <v>39</v>
      </c>
      <c r="I8" s="4" t="s">
        <v>16</v>
      </c>
      <c r="J8" s="4" t="s">
        <v>14</v>
      </c>
      <c r="K8" s="4" t="s">
        <v>14</v>
      </c>
      <c r="M8" s="4" t="s">
        <v>17</v>
      </c>
      <c r="O8" t="s">
        <v>23</v>
      </c>
      <c r="P8" s="4">
        <f t="shared" si="0"/>
        <v>2</v>
      </c>
      <c r="Q8" s="4" t="s">
        <v>14</v>
      </c>
      <c r="R8" s="4" t="s">
        <v>14</v>
      </c>
      <c r="S8" s="4" t="s">
        <v>13</v>
      </c>
      <c r="T8" s="4" t="s">
        <v>14</v>
      </c>
      <c r="U8" s="4"/>
      <c r="V8" s="4"/>
      <c r="W8" s="4"/>
      <c r="X8" s="4"/>
      <c r="Y8" s="4"/>
      <c r="Z8" s="4"/>
      <c r="AA8" s="4"/>
    </row>
    <row r="9" spans="1:27" x14ac:dyDescent="0.3">
      <c r="B9" s="4" t="s">
        <v>104</v>
      </c>
      <c r="C9" s="4" t="s">
        <v>14</v>
      </c>
      <c r="D9" s="4"/>
      <c r="E9" s="4" t="s">
        <v>25</v>
      </c>
      <c r="F9" s="4"/>
      <c r="G9" s="4" t="s">
        <v>39</v>
      </c>
      <c r="I9" s="4" t="s">
        <v>16</v>
      </c>
      <c r="J9" s="4" t="s">
        <v>14</v>
      </c>
      <c r="K9" s="4" t="s">
        <v>13</v>
      </c>
      <c r="M9" s="4" t="s">
        <v>17</v>
      </c>
      <c r="O9" t="s">
        <v>24</v>
      </c>
      <c r="P9" s="4">
        <f t="shared" si="0"/>
        <v>1</v>
      </c>
      <c r="Q9" s="4" t="s">
        <v>14</v>
      </c>
      <c r="R9" s="4" t="s">
        <v>14</v>
      </c>
      <c r="S9" s="4" t="s">
        <v>13</v>
      </c>
      <c r="T9" s="4"/>
      <c r="U9" s="4"/>
      <c r="V9" s="4"/>
      <c r="W9" s="4"/>
      <c r="X9" s="4"/>
      <c r="Y9" s="4"/>
      <c r="Z9" s="4"/>
      <c r="AA9" s="4"/>
    </row>
    <row r="10" spans="1:27" x14ac:dyDescent="0.3">
      <c r="B10" s="4" t="s">
        <v>100</v>
      </c>
      <c r="C10" s="4" t="s">
        <v>14</v>
      </c>
      <c r="D10" s="4"/>
      <c r="E10" s="4" t="s">
        <v>22</v>
      </c>
      <c r="F10" s="4"/>
      <c r="G10" s="4" t="s">
        <v>39</v>
      </c>
      <c r="I10" s="4" t="s">
        <v>16</v>
      </c>
      <c r="J10" s="4" t="s">
        <v>13</v>
      </c>
      <c r="K10" s="4"/>
      <c r="M10" s="4" t="s">
        <v>32</v>
      </c>
      <c r="O10" t="s">
        <v>25</v>
      </c>
      <c r="P10" s="4">
        <f t="shared" si="0"/>
        <v>1</v>
      </c>
      <c r="Q10" s="4" t="s">
        <v>14</v>
      </c>
      <c r="R10" s="4" t="s">
        <v>14</v>
      </c>
      <c r="S10" s="4" t="s">
        <v>13</v>
      </c>
      <c r="T10" s="4"/>
      <c r="U10" s="4"/>
      <c r="V10" s="4"/>
      <c r="W10" s="4"/>
      <c r="X10" s="4"/>
      <c r="Y10" s="4"/>
      <c r="Z10" s="4"/>
      <c r="AA10" s="4"/>
    </row>
    <row r="11" spans="1:27" x14ac:dyDescent="0.3">
      <c r="B11" s="4" t="s">
        <v>100</v>
      </c>
      <c r="C11" s="4" t="s">
        <v>13</v>
      </c>
      <c r="D11" s="4"/>
      <c r="E11" s="4" t="s">
        <v>28</v>
      </c>
      <c r="F11" s="4"/>
      <c r="G11" s="4" t="s">
        <v>39</v>
      </c>
      <c r="I11" s="4" t="s">
        <v>16</v>
      </c>
      <c r="J11" s="4" t="s">
        <v>14</v>
      </c>
      <c r="K11" s="4" t="s">
        <v>13</v>
      </c>
      <c r="M11" s="4" t="s">
        <v>32</v>
      </c>
      <c r="O11" t="s">
        <v>26</v>
      </c>
      <c r="P11" s="4">
        <f t="shared" si="0"/>
        <v>1</v>
      </c>
      <c r="Q11" s="4" t="s">
        <v>14</v>
      </c>
      <c r="R11" s="4" t="s">
        <v>13</v>
      </c>
      <c r="S11" s="4" t="s">
        <v>14</v>
      </c>
      <c r="T11" s="4"/>
      <c r="U11" s="4"/>
      <c r="V11" s="4"/>
      <c r="W11" s="4"/>
      <c r="X11" s="4"/>
      <c r="Y11" s="4"/>
      <c r="Z11" s="4"/>
      <c r="AA11" s="4"/>
    </row>
    <row r="12" spans="1:27" x14ac:dyDescent="0.3">
      <c r="B12" s="4" t="s">
        <v>104</v>
      </c>
      <c r="C12" s="4" t="s">
        <v>14</v>
      </c>
      <c r="D12" s="4"/>
      <c r="E12" s="4" t="s">
        <v>31</v>
      </c>
      <c r="F12" s="4"/>
      <c r="G12" s="4" t="s">
        <v>39</v>
      </c>
      <c r="I12" s="4" t="s">
        <v>16</v>
      </c>
      <c r="J12" s="4" t="s">
        <v>14</v>
      </c>
      <c r="K12" s="4" t="s">
        <v>14</v>
      </c>
      <c r="M12" s="4" t="s">
        <v>32</v>
      </c>
      <c r="O12" t="s">
        <v>27</v>
      </c>
      <c r="P12" s="4">
        <f t="shared" si="0"/>
        <v>0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3">
      <c r="B13" s="4" t="s">
        <v>100</v>
      </c>
      <c r="C13" s="4" t="s">
        <v>14</v>
      </c>
      <c r="D13" s="4"/>
      <c r="E13" s="4" t="s">
        <v>12</v>
      </c>
      <c r="F13" s="4"/>
      <c r="G13" s="4" t="s">
        <v>39</v>
      </c>
      <c r="I13" s="4" t="s">
        <v>16</v>
      </c>
      <c r="J13" s="4" t="s">
        <v>13</v>
      </c>
      <c r="K13" s="4"/>
      <c r="M13" s="4" t="s">
        <v>32</v>
      </c>
      <c r="O13" t="s">
        <v>28</v>
      </c>
      <c r="P13" s="4">
        <f t="shared" si="0"/>
        <v>0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3">
      <c r="B14" s="20" t="s">
        <v>16</v>
      </c>
      <c r="C14" s="20" t="s">
        <v>14</v>
      </c>
      <c r="D14" s="20" t="s">
        <v>14</v>
      </c>
      <c r="E14" s="20" t="s">
        <v>20</v>
      </c>
      <c r="F14" s="4"/>
      <c r="G14" s="4" t="s">
        <v>39</v>
      </c>
      <c r="I14" s="4" t="s">
        <v>16</v>
      </c>
      <c r="J14" s="4" t="s">
        <v>13</v>
      </c>
      <c r="K14" s="4"/>
      <c r="M14" s="4" t="s">
        <v>32</v>
      </c>
      <c r="O14" t="s">
        <v>29</v>
      </c>
      <c r="P14" s="4">
        <f t="shared" si="0"/>
        <v>0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3">
      <c r="B15" s="4" t="s">
        <v>100</v>
      </c>
      <c r="C15" s="4" t="s">
        <v>13</v>
      </c>
      <c r="D15" s="4"/>
      <c r="E15" s="4" t="s">
        <v>12</v>
      </c>
      <c r="F15" s="4"/>
      <c r="G15" s="4" t="s">
        <v>39</v>
      </c>
      <c r="I15" s="4" t="s">
        <v>16</v>
      </c>
      <c r="J15" s="4" t="s">
        <v>14</v>
      </c>
      <c r="K15" s="4" t="s">
        <v>13</v>
      </c>
      <c r="M15" s="4" t="s">
        <v>32</v>
      </c>
      <c r="O15" t="s">
        <v>30</v>
      </c>
      <c r="P15" s="4">
        <f t="shared" si="0"/>
        <v>0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3">
      <c r="B16" s="4" t="s">
        <v>16</v>
      </c>
      <c r="C16" s="4" t="s">
        <v>14</v>
      </c>
      <c r="D16" s="4" t="s">
        <v>13</v>
      </c>
      <c r="E16" s="4" t="s">
        <v>26</v>
      </c>
      <c r="F16" s="4"/>
      <c r="G16" s="4" t="s">
        <v>39</v>
      </c>
      <c r="I16" s="4" t="s">
        <v>16</v>
      </c>
      <c r="J16" s="4" t="s">
        <v>14</v>
      </c>
      <c r="K16" s="4" t="s">
        <v>13</v>
      </c>
      <c r="M16" s="4" t="s">
        <v>32</v>
      </c>
      <c r="O16" t="s">
        <v>31</v>
      </c>
      <c r="P16" s="4">
        <f t="shared" si="0"/>
        <v>0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13" x14ac:dyDescent="0.3">
      <c r="B17" s="4" t="s">
        <v>16</v>
      </c>
      <c r="C17" s="4" t="s">
        <v>13</v>
      </c>
      <c r="D17" s="4"/>
      <c r="E17" s="4" t="s">
        <v>21</v>
      </c>
      <c r="F17" s="4"/>
      <c r="G17" s="4" t="s">
        <v>39</v>
      </c>
      <c r="I17" s="4" t="s">
        <v>16</v>
      </c>
      <c r="J17" s="4" t="s">
        <v>14</v>
      </c>
      <c r="K17" s="4" t="s">
        <v>13</v>
      </c>
      <c r="M17" s="4" t="s">
        <v>32</v>
      </c>
    </row>
    <row r="18" spans="2:13" x14ac:dyDescent="0.3">
      <c r="B18" s="4" t="s">
        <v>16</v>
      </c>
      <c r="C18" s="4" t="s">
        <v>14</v>
      </c>
      <c r="D18" s="4" t="s">
        <v>13</v>
      </c>
      <c r="E18" s="4" t="s">
        <v>20</v>
      </c>
      <c r="F18" s="4"/>
      <c r="G18" s="4" t="s">
        <v>39</v>
      </c>
      <c r="I18" s="4" t="s">
        <v>16</v>
      </c>
      <c r="J18" s="4" t="s">
        <v>14</v>
      </c>
      <c r="K18" s="4" t="s">
        <v>13</v>
      </c>
      <c r="M18" s="4" t="s">
        <v>32</v>
      </c>
    </row>
    <row r="19" spans="2:13" x14ac:dyDescent="0.3">
      <c r="B19" s="4" t="s">
        <v>100</v>
      </c>
      <c r="C19" s="4" t="s">
        <v>13</v>
      </c>
      <c r="D19" s="4"/>
      <c r="E19" s="4" t="s">
        <v>22</v>
      </c>
      <c r="F19" s="4"/>
      <c r="G19" s="4" t="s">
        <v>39</v>
      </c>
      <c r="I19" s="4"/>
      <c r="J19" s="4"/>
      <c r="K19" s="4"/>
    </row>
    <row r="20" spans="2:13" x14ac:dyDescent="0.3">
      <c r="B20" s="4" t="s">
        <v>101</v>
      </c>
      <c r="C20" s="4" t="s">
        <v>14</v>
      </c>
      <c r="D20" s="4"/>
      <c r="E20" s="4" t="s">
        <v>23</v>
      </c>
      <c r="F20" s="4"/>
      <c r="G20" s="4" t="s">
        <v>39</v>
      </c>
      <c r="I20" s="4"/>
      <c r="J20" s="4"/>
      <c r="K20" s="4"/>
    </row>
    <row r="21" spans="2:13" x14ac:dyDescent="0.3">
      <c r="B21" s="20" t="s">
        <v>16</v>
      </c>
      <c r="C21" s="20" t="s">
        <v>14</v>
      </c>
      <c r="D21" s="20" t="s">
        <v>14</v>
      </c>
      <c r="E21" s="20" t="s">
        <v>22</v>
      </c>
      <c r="F21" s="4"/>
      <c r="G21" s="4" t="s">
        <v>39</v>
      </c>
      <c r="I21" s="4"/>
      <c r="J21" s="4"/>
      <c r="K21" s="4"/>
    </row>
    <row r="22" spans="2:13" x14ac:dyDescent="0.3">
      <c r="B22" s="4" t="s">
        <v>100</v>
      </c>
      <c r="C22" s="4" t="s">
        <v>13</v>
      </c>
      <c r="D22" s="4"/>
      <c r="E22" s="4" t="s">
        <v>27</v>
      </c>
      <c r="F22" s="4"/>
      <c r="G22" s="4" t="s">
        <v>39</v>
      </c>
      <c r="I22" s="4"/>
      <c r="J22" s="4"/>
      <c r="K22" s="4"/>
    </row>
    <row r="23" spans="2:13" x14ac:dyDescent="0.3">
      <c r="B23" s="4" t="s">
        <v>100</v>
      </c>
      <c r="C23" s="4" t="s">
        <v>13</v>
      </c>
      <c r="D23" s="4"/>
      <c r="E23" s="4" t="s">
        <v>27</v>
      </c>
      <c r="F23" s="4"/>
      <c r="G23" s="4" t="s">
        <v>39</v>
      </c>
      <c r="I23" s="4"/>
      <c r="J23" s="4"/>
      <c r="K23" s="4"/>
    </row>
    <row r="24" spans="2:13" x14ac:dyDescent="0.3">
      <c r="B24" s="4" t="s">
        <v>101</v>
      </c>
      <c r="C24" s="4" t="s">
        <v>14</v>
      </c>
      <c r="D24" s="4"/>
      <c r="E24" s="4" t="s">
        <v>30</v>
      </c>
      <c r="F24" s="4"/>
      <c r="G24" s="4" t="s">
        <v>39</v>
      </c>
      <c r="I24" s="4"/>
      <c r="J24" s="4"/>
      <c r="K24" s="4"/>
    </row>
    <row r="25" spans="2:13" x14ac:dyDescent="0.3">
      <c r="B25" s="4" t="s">
        <v>101</v>
      </c>
      <c r="C25" s="4" t="s">
        <v>14</v>
      </c>
      <c r="D25" s="4"/>
      <c r="E25" s="4" t="s">
        <v>30</v>
      </c>
      <c r="F25" s="4"/>
      <c r="G25" s="4" t="s">
        <v>39</v>
      </c>
      <c r="I25" s="4"/>
      <c r="J25" s="4"/>
      <c r="K25" s="4"/>
    </row>
    <row r="26" spans="2:13" x14ac:dyDescent="0.3">
      <c r="B26" s="4" t="s">
        <v>101</v>
      </c>
      <c r="C26" s="4" t="s">
        <v>13</v>
      </c>
      <c r="D26" s="4"/>
      <c r="E26" s="4" t="s">
        <v>31</v>
      </c>
      <c r="F26" s="4"/>
      <c r="G26" s="4" t="s">
        <v>39</v>
      </c>
      <c r="I26" s="4"/>
      <c r="J26" s="4"/>
      <c r="K26" s="4"/>
    </row>
    <row r="27" spans="2:13" x14ac:dyDescent="0.3">
      <c r="B27" s="4" t="s">
        <v>101</v>
      </c>
      <c r="C27" s="4" t="s">
        <v>14</v>
      </c>
      <c r="D27" s="4"/>
      <c r="E27" s="4" t="s">
        <v>28</v>
      </c>
      <c r="F27" s="4"/>
      <c r="G27" s="4" t="s">
        <v>39</v>
      </c>
      <c r="I27" s="4"/>
      <c r="J27" s="4"/>
      <c r="K27" s="4"/>
    </row>
    <row r="28" spans="2:13" x14ac:dyDescent="0.3">
      <c r="B28" s="4" t="s">
        <v>101</v>
      </c>
      <c r="C28" s="4" t="s">
        <v>14</v>
      </c>
      <c r="D28" s="4"/>
      <c r="E28" s="4" t="s">
        <v>30</v>
      </c>
      <c r="F28" s="4"/>
      <c r="G28" s="4" t="s">
        <v>39</v>
      </c>
      <c r="I28" s="4"/>
      <c r="J28" s="4"/>
      <c r="K28" s="4"/>
    </row>
    <row r="29" spans="2:13" x14ac:dyDescent="0.3">
      <c r="B29" s="4" t="s">
        <v>100</v>
      </c>
      <c r="C29" s="4" t="s">
        <v>14</v>
      </c>
      <c r="D29" s="4"/>
      <c r="E29" s="4" t="s">
        <v>12</v>
      </c>
      <c r="F29" s="4"/>
      <c r="G29" s="4" t="s">
        <v>39</v>
      </c>
      <c r="I29" s="4"/>
      <c r="J29" s="4"/>
      <c r="K29" s="4"/>
    </row>
    <row r="30" spans="2:13" x14ac:dyDescent="0.3">
      <c r="B30" s="4" t="s">
        <v>101</v>
      </c>
      <c r="C30" s="4" t="s">
        <v>14</v>
      </c>
      <c r="D30" s="4"/>
      <c r="E30" s="4" t="s">
        <v>19</v>
      </c>
      <c r="F30" s="4"/>
      <c r="G30" s="4" t="s">
        <v>39</v>
      </c>
      <c r="I30" s="4"/>
      <c r="J30" s="4"/>
      <c r="K30" s="4"/>
    </row>
    <row r="31" spans="2:13" x14ac:dyDescent="0.3">
      <c r="B31" s="4" t="s">
        <v>101</v>
      </c>
      <c r="C31" s="4" t="s">
        <v>13</v>
      </c>
      <c r="D31" s="4"/>
      <c r="E31" s="4" t="s">
        <v>26</v>
      </c>
      <c r="F31" s="4"/>
      <c r="G31" s="4" t="s">
        <v>39</v>
      </c>
      <c r="I31" s="4"/>
      <c r="J31" s="4"/>
      <c r="K31" s="4"/>
    </row>
    <row r="32" spans="2:13" x14ac:dyDescent="0.3">
      <c r="B32" s="4" t="s">
        <v>100</v>
      </c>
      <c r="C32" s="4" t="s">
        <v>13</v>
      </c>
      <c r="D32" s="4"/>
      <c r="E32" s="4" t="s">
        <v>22</v>
      </c>
      <c r="F32" s="4"/>
      <c r="G32" s="4" t="s">
        <v>39</v>
      </c>
      <c r="I32" s="4"/>
      <c r="J32" s="4"/>
      <c r="K32" s="4"/>
    </row>
    <row r="33" spans="2:11" x14ac:dyDescent="0.3">
      <c r="B33" s="4" t="s">
        <v>101</v>
      </c>
      <c r="C33" s="4" t="s">
        <v>14</v>
      </c>
      <c r="D33" s="4"/>
      <c r="E33" s="4" t="s">
        <v>25</v>
      </c>
      <c r="F33" s="4"/>
      <c r="G33" s="4" t="s">
        <v>39</v>
      </c>
      <c r="I33" s="4"/>
      <c r="J33" s="4"/>
      <c r="K33" s="4"/>
    </row>
    <row r="34" spans="2:11" x14ac:dyDescent="0.3">
      <c r="B34" s="4" t="s">
        <v>100</v>
      </c>
      <c r="C34" s="4" t="s">
        <v>14</v>
      </c>
      <c r="D34" s="4"/>
      <c r="E34" s="4" t="s">
        <v>22</v>
      </c>
      <c r="F34" s="4"/>
      <c r="G34" s="4" t="s">
        <v>39</v>
      </c>
      <c r="I34" s="4"/>
      <c r="J34" s="4"/>
      <c r="K34" s="4"/>
    </row>
    <row r="35" spans="2:11" x14ac:dyDescent="0.3">
      <c r="B35" s="4" t="s">
        <v>101</v>
      </c>
      <c r="C35" s="4" t="s">
        <v>14</v>
      </c>
      <c r="D35" s="4"/>
      <c r="E35" s="4" t="s">
        <v>20</v>
      </c>
      <c r="F35" s="4"/>
      <c r="G35" s="4" t="s">
        <v>39</v>
      </c>
      <c r="I35" s="4"/>
      <c r="J35" s="4"/>
      <c r="K35" s="4"/>
    </row>
    <row r="36" spans="2:11" x14ac:dyDescent="0.3">
      <c r="B36" s="4" t="s">
        <v>100</v>
      </c>
      <c r="C36" s="4" t="s">
        <v>14</v>
      </c>
      <c r="D36" s="4"/>
      <c r="E36" s="4" t="s">
        <v>27</v>
      </c>
      <c r="F36" s="4"/>
      <c r="G36" s="4" t="s">
        <v>39</v>
      </c>
      <c r="I36" s="4"/>
      <c r="J36" s="4"/>
      <c r="K36" s="4"/>
    </row>
    <row r="37" spans="2:11" x14ac:dyDescent="0.3">
      <c r="B37" s="4" t="s">
        <v>101</v>
      </c>
      <c r="C37" s="4" t="s">
        <v>13</v>
      </c>
      <c r="D37" s="4"/>
      <c r="E37" s="4" t="s">
        <v>27</v>
      </c>
      <c r="F37" s="4"/>
      <c r="G37" s="4" t="s">
        <v>39</v>
      </c>
      <c r="I37" s="4"/>
      <c r="J37" s="4"/>
      <c r="K37" s="4"/>
    </row>
    <row r="38" spans="2:11" x14ac:dyDescent="0.3">
      <c r="B38" s="4" t="s">
        <v>101</v>
      </c>
      <c r="C38" s="4" t="s">
        <v>13</v>
      </c>
      <c r="D38" s="4"/>
      <c r="E38" s="4" t="s">
        <v>29</v>
      </c>
      <c r="F38" s="4"/>
      <c r="G38" s="4" t="s">
        <v>39</v>
      </c>
      <c r="I38" s="4"/>
      <c r="J38" s="4"/>
      <c r="K38" s="4"/>
    </row>
    <row r="39" spans="2:11" x14ac:dyDescent="0.3">
      <c r="B39" s="4" t="s">
        <v>101</v>
      </c>
      <c r="C39" s="4" t="s">
        <v>14</v>
      </c>
      <c r="D39" s="4"/>
      <c r="E39" s="4" t="s">
        <v>30</v>
      </c>
      <c r="F39" s="4"/>
      <c r="G39" s="4" t="s">
        <v>39</v>
      </c>
      <c r="I39" s="4"/>
      <c r="J39" s="4"/>
      <c r="K39" s="4"/>
    </row>
    <row r="40" spans="2:11" x14ac:dyDescent="0.3">
      <c r="B40" s="4" t="s">
        <v>100</v>
      </c>
      <c r="C40" s="4" t="s">
        <v>13</v>
      </c>
      <c r="D40" s="4"/>
      <c r="E40" s="4" t="s">
        <v>12</v>
      </c>
      <c r="F40" s="4"/>
      <c r="G40" s="4" t="s">
        <v>39</v>
      </c>
      <c r="I40" s="4"/>
      <c r="J40" s="4"/>
      <c r="K40" s="4"/>
    </row>
    <row r="41" spans="2:11" x14ac:dyDescent="0.3">
      <c r="B41" s="4" t="s">
        <v>101</v>
      </c>
      <c r="C41" s="4" t="s">
        <v>14</v>
      </c>
      <c r="D41" s="4"/>
      <c r="E41" s="4" t="s">
        <v>19</v>
      </c>
      <c r="F41" s="4"/>
      <c r="G41" s="4" t="s">
        <v>39</v>
      </c>
      <c r="I41" s="4"/>
      <c r="J41" s="4"/>
      <c r="K41" s="4"/>
    </row>
    <row r="42" spans="2:11" x14ac:dyDescent="0.3">
      <c r="B42" s="4" t="s">
        <v>100</v>
      </c>
      <c r="C42" s="4" t="s">
        <v>13</v>
      </c>
      <c r="D42" s="4"/>
      <c r="E42" s="4" t="s">
        <v>22</v>
      </c>
      <c r="F42" s="4"/>
      <c r="G42" s="4" t="s">
        <v>39</v>
      </c>
      <c r="I42" s="4"/>
      <c r="J42" s="4"/>
      <c r="K42" s="4"/>
    </row>
    <row r="43" spans="2:11" x14ac:dyDescent="0.3">
      <c r="B43" s="4" t="s">
        <v>100</v>
      </c>
      <c r="C43" s="4" t="s">
        <v>13</v>
      </c>
      <c r="D43" s="4"/>
      <c r="E43" s="4" t="s">
        <v>27</v>
      </c>
      <c r="F43" s="4"/>
      <c r="G43" s="4" t="s">
        <v>39</v>
      </c>
      <c r="I43" s="4"/>
      <c r="J43" s="4"/>
      <c r="K43" s="4"/>
    </row>
    <row r="44" spans="2:11" x14ac:dyDescent="0.3">
      <c r="B44" s="4" t="s">
        <v>16</v>
      </c>
      <c r="C44" s="4" t="s">
        <v>14</v>
      </c>
      <c r="D44" s="4" t="s">
        <v>13</v>
      </c>
      <c r="E44" s="4" t="s">
        <v>29</v>
      </c>
      <c r="F44" s="4"/>
      <c r="G44" s="4" t="s">
        <v>39</v>
      </c>
      <c r="I44" s="4"/>
      <c r="J44" s="4"/>
      <c r="K44" s="4"/>
    </row>
    <row r="45" spans="2:11" x14ac:dyDescent="0.3">
      <c r="B45" s="4" t="s">
        <v>100</v>
      </c>
      <c r="C45" s="4" t="s">
        <v>14</v>
      </c>
      <c r="D45" s="4"/>
      <c r="E45" s="4" t="s">
        <v>12</v>
      </c>
      <c r="F45" s="4"/>
      <c r="G45" s="4" t="s">
        <v>39</v>
      </c>
      <c r="I45" s="4"/>
      <c r="J45" s="4"/>
      <c r="K45" s="4"/>
    </row>
    <row r="46" spans="2:11" x14ac:dyDescent="0.3">
      <c r="B46" s="4" t="s">
        <v>101</v>
      </c>
      <c r="C46" s="4" t="s">
        <v>14</v>
      </c>
      <c r="D46" s="4"/>
      <c r="E46" s="4" t="s">
        <v>26</v>
      </c>
      <c r="F46" s="4"/>
      <c r="G46" s="4" t="s">
        <v>39</v>
      </c>
      <c r="I46" s="4"/>
      <c r="J46" s="4"/>
      <c r="K46" s="4"/>
    </row>
    <row r="47" spans="2:11" x14ac:dyDescent="0.3">
      <c r="B47" s="4" t="s">
        <v>100</v>
      </c>
      <c r="C47" s="4" t="s">
        <v>13</v>
      </c>
      <c r="D47" s="4"/>
      <c r="E47" s="4" t="s">
        <v>22</v>
      </c>
      <c r="F47" s="4"/>
      <c r="G47" s="4" t="s">
        <v>39</v>
      </c>
      <c r="I47" s="4"/>
      <c r="J47" s="4"/>
      <c r="K47" s="4"/>
    </row>
    <row r="48" spans="2:11" x14ac:dyDescent="0.3">
      <c r="B48" s="4" t="s">
        <v>101</v>
      </c>
      <c r="C48" s="4" t="s">
        <v>13</v>
      </c>
      <c r="D48" s="4"/>
      <c r="E48" s="4" t="s">
        <v>22</v>
      </c>
      <c r="F48" s="4"/>
      <c r="G48" s="4" t="s">
        <v>39</v>
      </c>
      <c r="I48" s="4"/>
      <c r="J48" s="4"/>
      <c r="K48" s="4"/>
    </row>
    <row r="49" spans="2:11" x14ac:dyDescent="0.3">
      <c r="B49" s="20" t="s">
        <v>16</v>
      </c>
      <c r="C49" s="20" t="s">
        <v>14</v>
      </c>
      <c r="D49" s="20" t="s">
        <v>14</v>
      </c>
      <c r="E49" s="20" t="s">
        <v>20</v>
      </c>
      <c r="F49" s="4"/>
      <c r="G49" s="4" t="s">
        <v>39</v>
      </c>
      <c r="I49" s="4"/>
      <c r="J49" s="4"/>
      <c r="K49" s="4"/>
    </row>
    <row r="50" spans="2:11" x14ac:dyDescent="0.3">
      <c r="B50" s="4" t="s">
        <v>100</v>
      </c>
      <c r="C50" s="4" t="s">
        <v>13</v>
      </c>
      <c r="D50" s="4"/>
      <c r="E50" s="4" t="s">
        <v>27</v>
      </c>
      <c r="F50" s="4"/>
      <c r="G50" s="4" t="s">
        <v>39</v>
      </c>
      <c r="I50" s="4"/>
      <c r="J50" s="4"/>
      <c r="K50" s="4"/>
    </row>
    <row r="51" spans="2:11" x14ac:dyDescent="0.3">
      <c r="B51" s="4" t="s">
        <v>100</v>
      </c>
      <c r="C51" s="4" t="s">
        <v>13</v>
      </c>
      <c r="D51" s="4"/>
      <c r="E51" s="4" t="s">
        <v>27</v>
      </c>
      <c r="F51" s="4"/>
      <c r="G51" s="4" t="s">
        <v>39</v>
      </c>
      <c r="I51" s="4"/>
      <c r="J51" s="4"/>
      <c r="K51" s="4"/>
    </row>
    <row r="52" spans="2:11" x14ac:dyDescent="0.3">
      <c r="B52" s="4" t="s">
        <v>101</v>
      </c>
      <c r="C52" s="4" t="s">
        <v>14</v>
      </c>
      <c r="D52" s="4"/>
      <c r="E52" s="4" t="s">
        <v>31</v>
      </c>
      <c r="F52" s="4"/>
      <c r="G52" s="4" t="s">
        <v>39</v>
      </c>
      <c r="I52" s="4"/>
      <c r="J52" s="4"/>
      <c r="K52" s="4"/>
    </row>
    <row r="53" spans="2:11" x14ac:dyDescent="0.3">
      <c r="B53" s="4" t="s">
        <v>104</v>
      </c>
      <c r="C53" s="4" t="s">
        <v>14</v>
      </c>
      <c r="D53" s="4"/>
      <c r="E53" s="4" t="s">
        <v>30</v>
      </c>
      <c r="F53" s="4"/>
      <c r="G53" s="4" t="s">
        <v>39</v>
      </c>
      <c r="I53" s="4"/>
      <c r="J53" s="4"/>
      <c r="K53" s="4"/>
    </row>
    <row r="54" spans="2:11" x14ac:dyDescent="0.3">
      <c r="B54" s="4" t="s">
        <v>100</v>
      </c>
      <c r="C54" s="4" t="s">
        <v>14</v>
      </c>
      <c r="D54" s="4"/>
      <c r="E54" s="4" t="s">
        <v>12</v>
      </c>
      <c r="F54" s="4"/>
      <c r="G54" s="4" t="s">
        <v>39</v>
      </c>
      <c r="I54" s="4"/>
      <c r="J54" s="4"/>
      <c r="K54" s="4"/>
    </row>
    <row r="55" spans="2:11" x14ac:dyDescent="0.3">
      <c r="B55" s="4" t="s">
        <v>16</v>
      </c>
      <c r="C55" s="4" t="s">
        <v>13</v>
      </c>
      <c r="D55" s="4"/>
      <c r="E55" s="4" t="s">
        <v>12</v>
      </c>
      <c r="F55" s="4"/>
      <c r="G55" s="4" t="s">
        <v>39</v>
      </c>
      <c r="I55" s="4"/>
      <c r="J55" s="4"/>
      <c r="K55" s="4"/>
    </row>
    <row r="56" spans="2:11" x14ac:dyDescent="0.3">
      <c r="B56" s="4" t="s">
        <v>101</v>
      </c>
      <c r="C56" s="4" t="s">
        <v>14</v>
      </c>
      <c r="D56" s="4"/>
      <c r="E56" s="4" t="s">
        <v>12</v>
      </c>
      <c r="F56" s="4"/>
      <c r="G56" s="4" t="s">
        <v>39</v>
      </c>
      <c r="I56" s="4"/>
      <c r="J56" s="4"/>
      <c r="K56" s="4"/>
    </row>
    <row r="57" spans="2:11" x14ac:dyDescent="0.3">
      <c r="B57" s="4" t="s">
        <v>104</v>
      </c>
      <c r="C57" s="4" t="s">
        <v>14</v>
      </c>
      <c r="D57" s="4"/>
      <c r="E57" s="4" t="s">
        <v>26</v>
      </c>
      <c r="F57" s="4"/>
      <c r="G57" s="4" t="s">
        <v>39</v>
      </c>
      <c r="I57" s="4"/>
      <c r="J57" s="4"/>
      <c r="K57" s="4"/>
    </row>
    <row r="58" spans="2:11" x14ac:dyDescent="0.3">
      <c r="B58" s="4" t="s">
        <v>100</v>
      </c>
      <c r="C58" s="4" t="s">
        <v>13</v>
      </c>
      <c r="D58" s="4"/>
      <c r="E58" s="4" t="s">
        <v>23</v>
      </c>
      <c r="F58" s="4"/>
      <c r="G58" s="4" t="s">
        <v>39</v>
      </c>
      <c r="I58" s="4"/>
      <c r="J58" s="4"/>
      <c r="K58" s="4"/>
    </row>
    <row r="59" spans="2:11" x14ac:dyDescent="0.3">
      <c r="B59" s="4" t="s">
        <v>101</v>
      </c>
      <c r="C59" s="4" t="s">
        <v>14</v>
      </c>
      <c r="D59" s="4"/>
      <c r="E59" s="4" t="s">
        <v>20</v>
      </c>
      <c r="F59" s="4"/>
      <c r="G59" s="4" t="s">
        <v>39</v>
      </c>
      <c r="I59" s="4"/>
      <c r="J59" s="4"/>
      <c r="K59" s="4"/>
    </row>
    <row r="60" spans="2:11" x14ac:dyDescent="0.3">
      <c r="B60" s="4" t="s">
        <v>16</v>
      </c>
      <c r="C60" s="4" t="s">
        <v>14</v>
      </c>
      <c r="D60" s="4" t="s">
        <v>13</v>
      </c>
      <c r="E60" s="4" t="s">
        <v>20</v>
      </c>
      <c r="F60" s="4"/>
      <c r="G60" s="4" t="s">
        <v>39</v>
      </c>
      <c r="I60" s="4"/>
      <c r="J60" s="4"/>
      <c r="K60" s="4"/>
    </row>
    <row r="61" spans="2:11" x14ac:dyDescent="0.3">
      <c r="B61" s="4" t="s">
        <v>100</v>
      </c>
      <c r="C61" s="4" t="s">
        <v>13</v>
      </c>
      <c r="D61" s="4"/>
      <c r="E61" s="4" t="s">
        <v>27</v>
      </c>
      <c r="F61" s="4"/>
      <c r="G61" s="4" t="s">
        <v>39</v>
      </c>
      <c r="I61" s="4"/>
      <c r="J61" s="4"/>
      <c r="K61" s="4"/>
    </row>
    <row r="62" spans="2:11" x14ac:dyDescent="0.3">
      <c r="B62" s="4" t="s">
        <v>100</v>
      </c>
      <c r="C62" s="4" t="s">
        <v>13</v>
      </c>
      <c r="D62" s="4"/>
      <c r="E62" s="4" t="s">
        <v>27</v>
      </c>
      <c r="F62" s="4"/>
      <c r="G62" s="4" t="s">
        <v>39</v>
      </c>
      <c r="I62" s="4"/>
      <c r="J62" s="4"/>
      <c r="K62" s="4"/>
    </row>
    <row r="63" spans="2:11" x14ac:dyDescent="0.3">
      <c r="B63" s="4" t="s">
        <v>100</v>
      </c>
      <c r="C63" s="4" t="s">
        <v>13</v>
      </c>
      <c r="D63" s="4"/>
      <c r="E63" s="4" t="s">
        <v>12</v>
      </c>
      <c r="F63" s="4"/>
      <c r="G63" s="4" t="s">
        <v>39</v>
      </c>
      <c r="I63" s="4"/>
      <c r="J63" s="4"/>
      <c r="K63" s="4"/>
    </row>
    <row r="64" spans="2:11" x14ac:dyDescent="0.3">
      <c r="B64" s="4" t="s">
        <v>101</v>
      </c>
      <c r="C64" s="4" t="s">
        <v>14</v>
      </c>
      <c r="D64" s="4"/>
      <c r="E64" s="4" t="s">
        <v>26</v>
      </c>
      <c r="F64" s="4"/>
      <c r="G64" s="4" t="s">
        <v>39</v>
      </c>
      <c r="I64" s="4"/>
      <c r="J64" s="4"/>
      <c r="K64" s="4"/>
    </row>
    <row r="65" spans="2:11" x14ac:dyDescent="0.3">
      <c r="B65" s="4" t="s">
        <v>101</v>
      </c>
      <c r="C65" s="4" t="s">
        <v>14</v>
      </c>
      <c r="D65" s="4"/>
      <c r="E65" s="4" t="s">
        <v>12</v>
      </c>
      <c r="F65" s="4"/>
      <c r="G65" s="4" t="s">
        <v>39</v>
      </c>
      <c r="I65" s="4"/>
      <c r="J65" s="4"/>
      <c r="K65" s="4"/>
    </row>
    <row r="66" spans="2:11" x14ac:dyDescent="0.3">
      <c r="B66" s="4" t="s">
        <v>16</v>
      </c>
      <c r="C66" s="4" t="s">
        <v>13</v>
      </c>
      <c r="D66" s="4"/>
      <c r="E66" s="4" t="s">
        <v>26</v>
      </c>
      <c r="F66" s="4"/>
      <c r="G66" s="4" t="s">
        <v>39</v>
      </c>
      <c r="I66" s="4"/>
      <c r="J66" s="4"/>
      <c r="K66" s="4"/>
    </row>
    <row r="67" spans="2:11" x14ac:dyDescent="0.3">
      <c r="B67" s="4" t="s">
        <v>101</v>
      </c>
      <c r="C67" s="4" t="s">
        <v>14</v>
      </c>
      <c r="D67" s="4"/>
      <c r="E67" s="4" t="s">
        <v>18</v>
      </c>
      <c r="F67" s="4"/>
      <c r="G67" s="4" t="s">
        <v>39</v>
      </c>
      <c r="I67" s="4"/>
      <c r="J67" s="4"/>
      <c r="K67" s="4"/>
    </row>
    <row r="68" spans="2:11" x14ac:dyDescent="0.3">
      <c r="B68" s="4" t="s">
        <v>100</v>
      </c>
      <c r="C68" s="4" t="s">
        <v>13</v>
      </c>
      <c r="D68" s="4"/>
      <c r="E68" s="4" t="s">
        <v>22</v>
      </c>
      <c r="F68" s="4"/>
      <c r="G68" s="4" t="s">
        <v>39</v>
      </c>
      <c r="I68" s="4"/>
      <c r="J68" s="4"/>
      <c r="K68" s="4"/>
    </row>
    <row r="69" spans="2:11" x14ac:dyDescent="0.3">
      <c r="B69" s="4" t="s">
        <v>100</v>
      </c>
      <c r="C69" s="4" t="s">
        <v>14</v>
      </c>
      <c r="D69" s="4"/>
      <c r="E69" s="4" t="s">
        <v>22</v>
      </c>
      <c r="F69" s="4"/>
      <c r="G69" s="4" t="s">
        <v>39</v>
      </c>
      <c r="I69" s="4"/>
      <c r="J69" s="4"/>
      <c r="K69" s="4"/>
    </row>
    <row r="70" spans="2:11" x14ac:dyDescent="0.3">
      <c r="B70" s="4" t="s">
        <v>103</v>
      </c>
      <c r="C70" s="4" t="s">
        <v>14</v>
      </c>
      <c r="D70" s="4"/>
      <c r="E70" s="4" t="s">
        <v>20</v>
      </c>
      <c r="F70" s="4"/>
      <c r="G70" s="4" t="s">
        <v>39</v>
      </c>
      <c r="I70" s="4"/>
      <c r="J70" s="4"/>
      <c r="K70" s="4"/>
    </row>
    <row r="71" spans="2:11" x14ac:dyDescent="0.3">
      <c r="B71" s="4" t="s">
        <v>100</v>
      </c>
      <c r="C71" s="4" t="s">
        <v>14</v>
      </c>
      <c r="D71" s="4"/>
      <c r="E71" s="4" t="s">
        <v>27</v>
      </c>
      <c r="F71" s="4"/>
      <c r="G71" s="4" t="s">
        <v>39</v>
      </c>
      <c r="I71" s="4"/>
      <c r="J71" s="4"/>
      <c r="K71" s="4"/>
    </row>
    <row r="72" spans="2:11" x14ac:dyDescent="0.3">
      <c r="B72" s="4" t="s">
        <v>101</v>
      </c>
      <c r="C72" s="4" t="s">
        <v>14</v>
      </c>
      <c r="D72" s="4"/>
      <c r="E72" s="4" t="s">
        <v>30</v>
      </c>
      <c r="F72" s="4"/>
      <c r="G72" s="4" t="s">
        <v>39</v>
      </c>
      <c r="I72" s="4"/>
      <c r="J72" s="4"/>
      <c r="K72" s="4"/>
    </row>
    <row r="73" spans="2:11" x14ac:dyDescent="0.3">
      <c r="B73" s="4" t="s">
        <v>101</v>
      </c>
      <c r="C73" s="4" t="s">
        <v>13</v>
      </c>
      <c r="D73" s="4"/>
      <c r="E73" s="4" t="s">
        <v>28</v>
      </c>
      <c r="F73" s="4"/>
      <c r="G73" s="4" t="s">
        <v>39</v>
      </c>
      <c r="I73" s="4"/>
      <c r="J73" s="4"/>
      <c r="K73" s="4"/>
    </row>
    <row r="74" spans="2:11" x14ac:dyDescent="0.3">
      <c r="B74" s="4" t="s">
        <v>102</v>
      </c>
      <c r="C74" s="4" t="s">
        <v>14</v>
      </c>
      <c r="D74" s="4"/>
      <c r="E74" s="4" t="s">
        <v>28</v>
      </c>
      <c r="F74" s="4"/>
      <c r="G74" s="4" t="s">
        <v>39</v>
      </c>
      <c r="I74" s="4"/>
      <c r="J74" s="4"/>
      <c r="K74" s="4"/>
    </row>
    <row r="75" spans="2:11" x14ac:dyDescent="0.3">
      <c r="B75" s="4" t="s">
        <v>102</v>
      </c>
      <c r="C75" s="4" t="s">
        <v>14</v>
      </c>
      <c r="D75" s="4"/>
      <c r="E75" s="4" t="s">
        <v>28</v>
      </c>
      <c r="F75" s="4"/>
      <c r="G75" s="4" t="s">
        <v>39</v>
      </c>
      <c r="I75" s="4"/>
      <c r="J75" s="4"/>
      <c r="K75" s="4"/>
    </row>
    <row r="76" spans="2:11" x14ac:dyDescent="0.3">
      <c r="B76" s="4" t="s">
        <v>101</v>
      </c>
      <c r="C76" s="4" t="s">
        <v>14</v>
      </c>
      <c r="D76" s="4"/>
      <c r="E76" s="4" t="s">
        <v>28</v>
      </c>
      <c r="F76" s="4"/>
      <c r="G76" s="4" t="s">
        <v>39</v>
      </c>
      <c r="I76" s="4"/>
      <c r="J76" s="4"/>
      <c r="K76" s="4"/>
    </row>
    <row r="77" spans="2:11" x14ac:dyDescent="0.3">
      <c r="B77" s="4" t="s">
        <v>101</v>
      </c>
      <c r="C77" s="4" t="s">
        <v>14</v>
      </c>
      <c r="D77" s="4"/>
      <c r="E77" s="4" t="s">
        <v>30</v>
      </c>
      <c r="F77" s="4"/>
      <c r="G77" s="4" t="s">
        <v>39</v>
      </c>
      <c r="I77" s="4"/>
      <c r="J77" s="4"/>
      <c r="K77" s="4"/>
    </row>
    <row r="78" spans="2:11" x14ac:dyDescent="0.3">
      <c r="B78" s="4" t="s">
        <v>101</v>
      </c>
      <c r="C78" s="4" t="s">
        <v>13</v>
      </c>
      <c r="D78" s="4"/>
      <c r="E78" s="4" t="s">
        <v>28</v>
      </c>
      <c r="F78" s="4"/>
      <c r="G78" s="4" t="s">
        <v>39</v>
      </c>
      <c r="I78" s="4"/>
      <c r="J78" s="4"/>
      <c r="K78" s="4"/>
    </row>
    <row r="79" spans="2:11" x14ac:dyDescent="0.3">
      <c r="B79" s="4" t="s">
        <v>100</v>
      </c>
      <c r="C79" s="4" t="s">
        <v>13</v>
      </c>
      <c r="D79" s="4"/>
      <c r="E79" s="4" t="s">
        <v>12</v>
      </c>
      <c r="F79" s="4"/>
      <c r="G79" s="4" t="s">
        <v>39</v>
      </c>
      <c r="I79" s="4"/>
      <c r="J79" s="4"/>
      <c r="K79" s="4"/>
    </row>
    <row r="80" spans="2:11" x14ac:dyDescent="0.3">
      <c r="B80" s="4" t="s">
        <v>100</v>
      </c>
      <c r="C80" s="4" t="s">
        <v>14</v>
      </c>
      <c r="D80" s="4"/>
      <c r="E80" s="4" t="s">
        <v>12</v>
      </c>
      <c r="F80" s="4"/>
      <c r="G80" s="4" t="s">
        <v>39</v>
      </c>
      <c r="I80" s="4"/>
      <c r="J80" s="4"/>
      <c r="K80" s="4"/>
    </row>
    <row r="81" spans="2:11" x14ac:dyDescent="0.3">
      <c r="B81" s="4" t="s">
        <v>101</v>
      </c>
      <c r="C81" s="4" t="s">
        <v>13</v>
      </c>
      <c r="D81" s="4"/>
      <c r="E81" s="4" t="s">
        <v>19</v>
      </c>
      <c r="F81" s="4"/>
      <c r="G81" s="4" t="s">
        <v>39</v>
      </c>
      <c r="I81" s="4"/>
      <c r="J81" s="4"/>
      <c r="K81" s="4"/>
    </row>
    <row r="82" spans="2:11" x14ac:dyDescent="0.3">
      <c r="B82" s="4" t="s">
        <v>101</v>
      </c>
      <c r="C82" s="4" t="s">
        <v>14</v>
      </c>
      <c r="D82" s="4"/>
      <c r="E82" s="4" t="s">
        <v>26</v>
      </c>
      <c r="F82" s="4"/>
      <c r="G82" s="4" t="s">
        <v>39</v>
      </c>
      <c r="I82" s="4"/>
      <c r="J82" s="4"/>
      <c r="K82" s="4"/>
    </row>
    <row r="83" spans="2:11" x14ac:dyDescent="0.3">
      <c r="B83" s="4" t="s">
        <v>101</v>
      </c>
      <c r="C83" s="4" t="s">
        <v>14</v>
      </c>
      <c r="D83" s="4"/>
      <c r="E83" s="4" t="s">
        <v>12</v>
      </c>
      <c r="F83" s="4"/>
      <c r="G83" s="4" t="s">
        <v>39</v>
      </c>
      <c r="I83" s="4"/>
      <c r="J83" s="4"/>
      <c r="K83" s="4"/>
    </row>
    <row r="84" spans="2:11" x14ac:dyDescent="0.3">
      <c r="B84" s="4" t="s">
        <v>101</v>
      </c>
      <c r="C84" s="4" t="s">
        <v>14</v>
      </c>
      <c r="D84" s="4"/>
      <c r="E84" s="4" t="s">
        <v>18</v>
      </c>
      <c r="F84" s="4"/>
      <c r="G84" s="4" t="s">
        <v>39</v>
      </c>
      <c r="I84" s="4"/>
      <c r="J84" s="4"/>
      <c r="K84" s="4"/>
    </row>
    <row r="85" spans="2:11" x14ac:dyDescent="0.3">
      <c r="B85" s="4" t="s">
        <v>16</v>
      </c>
      <c r="C85" s="4" t="s">
        <v>14</v>
      </c>
      <c r="D85" s="4" t="s">
        <v>13</v>
      </c>
      <c r="E85" s="4" t="s">
        <v>12</v>
      </c>
      <c r="F85" s="4"/>
      <c r="G85" s="4" t="s">
        <v>39</v>
      </c>
      <c r="I85" s="4"/>
      <c r="J85" s="4"/>
      <c r="K85" s="4"/>
    </row>
    <row r="86" spans="2:11" x14ac:dyDescent="0.3">
      <c r="B86" s="4" t="s">
        <v>100</v>
      </c>
      <c r="C86" s="4" t="s">
        <v>13</v>
      </c>
      <c r="D86" s="4"/>
      <c r="E86" s="4" t="s">
        <v>22</v>
      </c>
      <c r="F86" s="4"/>
      <c r="G86" s="4" t="s">
        <v>39</v>
      </c>
      <c r="I86" s="4"/>
      <c r="J86" s="4"/>
      <c r="K86" s="4"/>
    </row>
    <row r="87" spans="2:11" x14ac:dyDescent="0.3">
      <c r="B87" s="4" t="s">
        <v>16</v>
      </c>
      <c r="C87" s="4" t="s">
        <v>14</v>
      </c>
      <c r="D87" s="4" t="s">
        <v>13</v>
      </c>
      <c r="E87" s="4" t="s">
        <v>24</v>
      </c>
      <c r="F87" s="4"/>
      <c r="G87" s="4" t="s">
        <v>39</v>
      </c>
      <c r="I87" s="4"/>
      <c r="J87" s="4"/>
      <c r="K87" s="4"/>
    </row>
    <row r="88" spans="2:11" x14ac:dyDescent="0.3">
      <c r="B88" s="4" t="s">
        <v>100</v>
      </c>
      <c r="C88" s="4" t="s">
        <v>14</v>
      </c>
      <c r="D88" s="4"/>
      <c r="E88" s="4" t="s">
        <v>22</v>
      </c>
      <c r="F88" s="4"/>
      <c r="G88" s="4" t="s">
        <v>39</v>
      </c>
      <c r="I88" s="4"/>
      <c r="J88" s="4"/>
      <c r="K88" s="4"/>
    </row>
    <row r="89" spans="2:11" x14ac:dyDescent="0.3">
      <c r="B89" s="4" t="s">
        <v>101</v>
      </c>
      <c r="C89" s="4" t="s">
        <v>13</v>
      </c>
      <c r="D89" s="4"/>
      <c r="E89" s="4" t="s">
        <v>23</v>
      </c>
      <c r="F89" s="4"/>
      <c r="G89" s="4" t="s">
        <v>39</v>
      </c>
      <c r="I89" s="4"/>
      <c r="J89" s="4"/>
      <c r="K89" s="4"/>
    </row>
    <row r="90" spans="2:11" x14ac:dyDescent="0.3">
      <c r="B90" s="4" t="s">
        <v>101</v>
      </c>
      <c r="C90" s="4" t="s">
        <v>14</v>
      </c>
      <c r="D90" s="4"/>
      <c r="E90" s="4" t="s">
        <v>22</v>
      </c>
      <c r="F90" s="4"/>
      <c r="G90" s="4" t="s">
        <v>39</v>
      </c>
      <c r="I90" s="4"/>
      <c r="J90" s="4"/>
      <c r="K90" s="4"/>
    </row>
    <row r="91" spans="2:11" x14ac:dyDescent="0.3">
      <c r="B91" s="4" t="s">
        <v>16</v>
      </c>
      <c r="C91" s="4" t="s">
        <v>13</v>
      </c>
      <c r="D91" s="4"/>
      <c r="E91" s="4" t="s">
        <v>20</v>
      </c>
      <c r="F91" s="4"/>
      <c r="G91" s="4" t="s">
        <v>39</v>
      </c>
      <c r="I91" s="4"/>
      <c r="J91" s="4"/>
      <c r="K91" s="4"/>
    </row>
    <row r="92" spans="2:11" x14ac:dyDescent="0.3">
      <c r="B92" s="4" t="s">
        <v>102</v>
      </c>
      <c r="C92" s="4" t="s">
        <v>14</v>
      </c>
      <c r="D92" s="4"/>
      <c r="E92" s="4" t="s">
        <v>23</v>
      </c>
      <c r="F92" s="4"/>
      <c r="G92" s="4" t="s">
        <v>39</v>
      </c>
      <c r="I92" s="4"/>
      <c r="J92" s="4"/>
      <c r="K92" s="4"/>
    </row>
    <row r="93" spans="2:11" x14ac:dyDescent="0.3">
      <c r="B93" s="4" t="s">
        <v>102</v>
      </c>
      <c r="C93" s="4" t="s">
        <v>14</v>
      </c>
      <c r="D93" s="4"/>
      <c r="E93" s="4" t="s">
        <v>28</v>
      </c>
      <c r="F93" s="4"/>
      <c r="G93" s="4" t="s">
        <v>39</v>
      </c>
      <c r="I93" s="4"/>
      <c r="J93" s="4"/>
      <c r="K93" s="4"/>
    </row>
    <row r="94" spans="2:11" x14ac:dyDescent="0.3">
      <c r="B94" s="4" t="s">
        <v>101</v>
      </c>
      <c r="C94" s="4" t="s">
        <v>14</v>
      </c>
      <c r="D94" s="4"/>
      <c r="E94" s="4" t="s">
        <v>29</v>
      </c>
      <c r="F94" s="4"/>
      <c r="G94" s="4" t="s">
        <v>39</v>
      </c>
      <c r="I94" s="4"/>
      <c r="J94" s="4"/>
      <c r="K94" s="4"/>
    </row>
    <row r="95" spans="2:11" x14ac:dyDescent="0.3">
      <c r="B95" s="4" t="s">
        <v>104</v>
      </c>
      <c r="C95" s="4" t="s">
        <v>14</v>
      </c>
      <c r="D95" s="4"/>
      <c r="E95" s="4" t="s">
        <v>27</v>
      </c>
      <c r="F95" s="4"/>
      <c r="G95" s="4" t="s">
        <v>39</v>
      </c>
      <c r="I95" s="4"/>
      <c r="J95" s="4"/>
      <c r="K95" s="4"/>
    </row>
    <row r="96" spans="2:11" x14ac:dyDescent="0.3">
      <c r="B96" s="4" t="s">
        <v>100</v>
      </c>
      <c r="C96" s="4" t="s">
        <v>14</v>
      </c>
      <c r="D96" s="4"/>
      <c r="E96" s="4" t="s">
        <v>12</v>
      </c>
      <c r="F96" s="4"/>
      <c r="G96" s="4" t="s">
        <v>39</v>
      </c>
      <c r="I96" s="4"/>
      <c r="J96" s="4"/>
      <c r="K96" s="4"/>
    </row>
    <row r="97" spans="2:11" x14ac:dyDescent="0.3">
      <c r="B97" s="4" t="s">
        <v>101</v>
      </c>
      <c r="C97" s="4" t="s">
        <v>14</v>
      </c>
      <c r="D97" s="4"/>
      <c r="E97" s="4" t="s">
        <v>19</v>
      </c>
      <c r="F97" s="4"/>
      <c r="G97" s="4" t="s">
        <v>39</v>
      </c>
      <c r="I97" s="4"/>
      <c r="J97" s="4"/>
      <c r="K97" s="4"/>
    </row>
    <row r="98" spans="2:11" x14ac:dyDescent="0.3">
      <c r="B98" s="4" t="s">
        <v>16</v>
      </c>
      <c r="C98" s="4" t="s">
        <v>14</v>
      </c>
      <c r="D98" s="4" t="s">
        <v>13</v>
      </c>
      <c r="E98" s="4" t="s">
        <v>12</v>
      </c>
      <c r="F98" s="4"/>
      <c r="G98" s="4" t="s">
        <v>39</v>
      </c>
      <c r="I98" s="4"/>
      <c r="J98" s="4"/>
      <c r="K98" s="4"/>
    </row>
    <row r="99" spans="2:11" x14ac:dyDescent="0.3">
      <c r="B99" s="4" t="s">
        <v>101</v>
      </c>
      <c r="C99" s="4" t="s">
        <v>14</v>
      </c>
      <c r="D99" s="4"/>
      <c r="E99" s="4" t="s">
        <v>19</v>
      </c>
      <c r="F99" s="4"/>
      <c r="G99" s="4" t="s">
        <v>39</v>
      </c>
      <c r="I99" s="4"/>
      <c r="J99" s="4"/>
      <c r="K99" s="4"/>
    </row>
    <row r="100" spans="2:11" x14ac:dyDescent="0.3">
      <c r="B100" s="4" t="s">
        <v>16</v>
      </c>
      <c r="C100" s="4" t="s">
        <v>13</v>
      </c>
      <c r="D100" s="4"/>
      <c r="E100" s="4" t="s">
        <v>12</v>
      </c>
      <c r="F100" s="4"/>
      <c r="G100" s="4" t="s">
        <v>39</v>
      </c>
      <c r="I100" s="4"/>
      <c r="J100" s="4"/>
      <c r="K100" s="4"/>
    </row>
    <row r="101" spans="2:11" x14ac:dyDescent="0.3">
      <c r="B101" s="4" t="s">
        <v>101</v>
      </c>
      <c r="C101" s="4" t="s">
        <v>14</v>
      </c>
      <c r="D101" s="4"/>
      <c r="E101" s="4" t="s">
        <v>19</v>
      </c>
      <c r="F101" s="4"/>
      <c r="G101" s="4" t="s">
        <v>39</v>
      </c>
      <c r="I101" s="4"/>
      <c r="J101" s="4"/>
      <c r="K101" s="4"/>
    </row>
    <row r="102" spans="2:11" x14ac:dyDescent="0.3">
      <c r="B102" s="4" t="s">
        <v>101</v>
      </c>
      <c r="C102" s="4" t="s">
        <v>14</v>
      </c>
      <c r="D102" s="4"/>
      <c r="E102" s="4" t="s">
        <v>18</v>
      </c>
      <c r="F102" s="4"/>
      <c r="G102" s="4" t="s">
        <v>39</v>
      </c>
      <c r="I102" s="4"/>
      <c r="J102" s="4"/>
      <c r="K102" s="4"/>
    </row>
    <row r="103" spans="2:11" x14ac:dyDescent="0.3">
      <c r="B103" s="4" t="s">
        <v>16</v>
      </c>
      <c r="C103" s="4" t="s">
        <v>13</v>
      </c>
      <c r="D103" s="4"/>
      <c r="E103" s="4" t="s">
        <v>12</v>
      </c>
      <c r="F103" s="4"/>
      <c r="G103" s="4" t="s">
        <v>39</v>
      </c>
      <c r="I103" s="4"/>
      <c r="J103" s="4"/>
      <c r="K103" s="4"/>
    </row>
    <row r="104" spans="2:11" x14ac:dyDescent="0.3">
      <c r="B104" s="4" t="s">
        <v>101</v>
      </c>
      <c r="C104" s="4" t="s">
        <v>14</v>
      </c>
      <c r="D104" s="4"/>
      <c r="E104" s="4" t="s">
        <v>19</v>
      </c>
      <c r="F104" s="4"/>
      <c r="G104" s="4" t="s">
        <v>39</v>
      </c>
      <c r="I104" s="4"/>
      <c r="J104" s="4"/>
      <c r="K104" s="4"/>
    </row>
    <row r="105" spans="2:11" x14ac:dyDescent="0.3">
      <c r="B105" s="4" t="s">
        <v>16</v>
      </c>
      <c r="C105" s="4" t="s">
        <v>14</v>
      </c>
      <c r="D105" s="4" t="s">
        <v>13</v>
      </c>
      <c r="E105" s="4" t="s">
        <v>26</v>
      </c>
      <c r="F105" s="4"/>
      <c r="G105" s="4" t="s">
        <v>39</v>
      </c>
      <c r="I105" s="4"/>
      <c r="J105" s="4"/>
      <c r="K105" s="4"/>
    </row>
    <row r="106" spans="2:11" x14ac:dyDescent="0.3">
      <c r="B106" s="4" t="s">
        <v>100</v>
      </c>
      <c r="C106" s="4" t="s">
        <v>13</v>
      </c>
      <c r="D106" s="4"/>
      <c r="E106" s="4" t="s">
        <v>22</v>
      </c>
      <c r="F106" s="4"/>
      <c r="G106" s="4" t="s">
        <v>39</v>
      </c>
      <c r="I106" s="4"/>
      <c r="J106" s="4"/>
      <c r="K106" s="4"/>
    </row>
    <row r="107" spans="2:11" x14ac:dyDescent="0.3">
      <c r="B107" s="4" t="s">
        <v>101</v>
      </c>
      <c r="C107" s="4" t="s">
        <v>14</v>
      </c>
      <c r="D107" s="4"/>
      <c r="E107" s="4" t="s">
        <v>26</v>
      </c>
      <c r="F107" s="4"/>
      <c r="G107" s="4" t="s">
        <v>39</v>
      </c>
      <c r="I107" s="4"/>
      <c r="J107" s="4"/>
      <c r="K107" s="4"/>
    </row>
    <row r="108" spans="2:11" x14ac:dyDescent="0.3">
      <c r="B108" s="4" t="s">
        <v>16</v>
      </c>
      <c r="C108" s="4" t="s">
        <v>14</v>
      </c>
      <c r="D108" s="4" t="s">
        <v>13</v>
      </c>
      <c r="E108" s="4" t="s">
        <v>26</v>
      </c>
      <c r="F108" s="4"/>
      <c r="G108" s="4" t="s">
        <v>39</v>
      </c>
      <c r="I108" s="4"/>
      <c r="J108" s="4"/>
      <c r="K108" s="4"/>
    </row>
    <row r="109" spans="2:11" x14ac:dyDescent="0.3">
      <c r="B109" s="4" t="s">
        <v>100</v>
      </c>
      <c r="C109" s="4" t="s">
        <v>14</v>
      </c>
      <c r="D109" s="4"/>
      <c r="E109" s="4" t="s">
        <v>22</v>
      </c>
      <c r="F109" s="4"/>
      <c r="G109" s="4" t="s">
        <v>39</v>
      </c>
      <c r="I109" s="4"/>
      <c r="J109" s="4"/>
      <c r="K109" s="4"/>
    </row>
    <row r="110" spans="2:11" x14ac:dyDescent="0.3">
      <c r="B110" s="4" t="s">
        <v>104</v>
      </c>
      <c r="C110" s="4" t="s">
        <v>14</v>
      </c>
      <c r="D110" s="4"/>
      <c r="E110" s="4" t="s">
        <v>24</v>
      </c>
      <c r="F110" s="4"/>
      <c r="G110" s="4" t="s">
        <v>39</v>
      </c>
      <c r="I110" s="4"/>
      <c r="J110" s="4"/>
      <c r="K110" s="4"/>
    </row>
    <row r="111" spans="2:11" x14ac:dyDescent="0.3">
      <c r="B111" s="4" t="s">
        <v>100</v>
      </c>
      <c r="C111" s="4" t="s">
        <v>13</v>
      </c>
      <c r="D111" s="4"/>
      <c r="E111" s="4" t="s">
        <v>22</v>
      </c>
      <c r="F111" s="4"/>
      <c r="G111" s="4" t="s">
        <v>39</v>
      </c>
      <c r="I111" s="4"/>
      <c r="J111" s="4"/>
      <c r="K111" s="4"/>
    </row>
    <row r="112" spans="2:11" x14ac:dyDescent="0.3">
      <c r="B112" s="20" t="s">
        <v>16</v>
      </c>
      <c r="C112" s="20" t="s">
        <v>14</v>
      </c>
      <c r="D112" s="20" t="s">
        <v>14</v>
      </c>
      <c r="E112" s="20" t="s">
        <v>26</v>
      </c>
      <c r="F112" s="4"/>
      <c r="G112" s="4" t="s">
        <v>39</v>
      </c>
      <c r="I112" s="4"/>
      <c r="J112" s="4"/>
      <c r="K112" s="4"/>
    </row>
    <row r="113" spans="2:11" x14ac:dyDescent="0.3">
      <c r="B113" s="4" t="s">
        <v>100</v>
      </c>
      <c r="C113" s="4" t="s">
        <v>13</v>
      </c>
      <c r="D113" s="4"/>
      <c r="E113" s="4" t="s">
        <v>27</v>
      </c>
      <c r="F113" s="4"/>
      <c r="G113" s="4" t="s">
        <v>39</v>
      </c>
      <c r="I113" s="4"/>
      <c r="J113" s="4"/>
      <c r="K113" s="4"/>
    </row>
    <row r="114" spans="2:11" x14ac:dyDescent="0.3">
      <c r="C114" s="4"/>
      <c r="D114" s="4"/>
      <c r="E114" s="4"/>
      <c r="F114" s="4"/>
      <c r="G114" s="4"/>
      <c r="I114" s="4"/>
      <c r="J114" s="4"/>
      <c r="K114" s="4"/>
    </row>
    <row r="115" spans="2:11" x14ac:dyDescent="0.3">
      <c r="C115" s="4"/>
      <c r="D115" s="4"/>
      <c r="E115" s="4"/>
      <c r="F115" s="4"/>
      <c r="G115" s="4"/>
      <c r="I115" s="4"/>
      <c r="J115" s="4"/>
      <c r="K115" s="4"/>
    </row>
    <row r="116" spans="2:11" x14ac:dyDescent="0.3">
      <c r="C116" s="4"/>
      <c r="D116" s="4"/>
      <c r="E116" s="4"/>
      <c r="F116" s="4"/>
      <c r="G116" s="4"/>
      <c r="I116" s="4"/>
      <c r="J116" s="4"/>
      <c r="K116" s="4"/>
    </row>
    <row r="117" spans="2:11" x14ac:dyDescent="0.3">
      <c r="C117" s="4"/>
      <c r="D117" s="4"/>
      <c r="E117" s="4"/>
      <c r="F117" s="4"/>
      <c r="G117" s="4"/>
      <c r="I117" s="4"/>
      <c r="J117" s="4"/>
      <c r="K117" s="4"/>
    </row>
    <row r="118" spans="2:11" x14ac:dyDescent="0.3">
      <c r="C118" s="4"/>
      <c r="D118" s="4"/>
      <c r="E118" s="4"/>
      <c r="F118" s="4"/>
      <c r="G118" s="4"/>
      <c r="I118" s="4"/>
      <c r="J118" s="4"/>
      <c r="K118" s="4"/>
    </row>
    <row r="119" spans="2:11" x14ac:dyDescent="0.3">
      <c r="C119" s="4"/>
      <c r="D119" s="4"/>
      <c r="E119" s="4"/>
      <c r="F119" s="4"/>
      <c r="G119" s="4"/>
      <c r="I119" s="4"/>
      <c r="J119" s="4"/>
      <c r="K119" s="4"/>
    </row>
    <row r="120" spans="2:11" x14ac:dyDescent="0.3">
      <c r="C120" s="4"/>
      <c r="D120" s="4"/>
      <c r="E120" s="4"/>
      <c r="F120" s="4"/>
      <c r="G120" s="4"/>
      <c r="I120" s="4"/>
      <c r="J120" s="4"/>
      <c r="K120" s="4"/>
    </row>
    <row r="121" spans="2:11" x14ac:dyDescent="0.3">
      <c r="C121" s="4"/>
      <c r="D121" s="4"/>
      <c r="E121" s="4"/>
      <c r="F121" s="4"/>
      <c r="G121" s="4"/>
      <c r="I121" s="4"/>
      <c r="J121" s="4"/>
      <c r="K121" s="4"/>
    </row>
    <row r="122" spans="2:11" x14ac:dyDescent="0.3">
      <c r="C122" s="4"/>
      <c r="D122" s="4"/>
      <c r="E122" s="4"/>
      <c r="F122" s="4"/>
      <c r="G122" s="4"/>
      <c r="I122" s="4"/>
      <c r="J122" s="4"/>
      <c r="K122" s="4"/>
    </row>
    <row r="123" spans="2:11" x14ac:dyDescent="0.3">
      <c r="C123" s="4"/>
      <c r="D123" s="4"/>
      <c r="E123" s="4"/>
      <c r="F123" s="4"/>
      <c r="G123" s="4"/>
      <c r="I123" s="4"/>
      <c r="J123" s="4"/>
      <c r="K123" s="4"/>
    </row>
    <row r="124" spans="2:11" x14ac:dyDescent="0.3">
      <c r="C124" s="4"/>
      <c r="D124" s="4"/>
      <c r="E124" s="4"/>
      <c r="F124" s="4"/>
      <c r="G124" s="4"/>
      <c r="I124" s="4"/>
      <c r="J124" s="4"/>
      <c r="K124" s="4"/>
    </row>
    <row r="125" spans="2:11" x14ac:dyDescent="0.3">
      <c r="C125" s="4"/>
      <c r="D125" s="4"/>
      <c r="E125" s="4"/>
      <c r="F125" s="4"/>
      <c r="G125" s="4"/>
      <c r="I125" s="4"/>
      <c r="J125" s="4"/>
      <c r="K125" s="4"/>
    </row>
    <row r="126" spans="2:11" x14ac:dyDescent="0.3">
      <c r="C126" s="4"/>
      <c r="D126" s="4"/>
      <c r="E126" s="4"/>
      <c r="F126" s="4"/>
      <c r="G126" s="4"/>
      <c r="I126" s="4"/>
      <c r="J126" s="4"/>
      <c r="K126" s="4"/>
    </row>
    <row r="127" spans="2:11" x14ac:dyDescent="0.3">
      <c r="C127" s="4"/>
      <c r="D127" s="4"/>
      <c r="E127" s="4"/>
      <c r="F127" s="4"/>
      <c r="G127" s="4"/>
      <c r="I127" s="4"/>
      <c r="J127" s="4"/>
      <c r="K127" s="4"/>
    </row>
    <row r="128" spans="2:11" x14ac:dyDescent="0.3">
      <c r="C128" s="4"/>
      <c r="D128" s="4"/>
      <c r="E128" s="4"/>
      <c r="F128" s="4"/>
      <c r="G128" s="4"/>
      <c r="I128" s="4"/>
      <c r="J128" s="4"/>
      <c r="K128" s="4"/>
    </row>
    <row r="129" spans="3:11" x14ac:dyDescent="0.3">
      <c r="C129" s="4"/>
      <c r="D129" s="4"/>
      <c r="E129" s="4"/>
      <c r="F129" s="4"/>
      <c r="G129" s="4"/>
      <c r="I129" s="4"/>
      <c r="J129" s="4"/>
      <c r="K129" s="4"/>
    </row>
    <row r="130" spans="3:11" x14ac:dyDescent="0.3">
      <c r="C130" s="4"/>
      <c r="D130" s="4"/>
      <c r="E130" s="4"/>
      <c r="F130" s="4"/>
      <c r="G130" s="4"/>
      <c r="I130" s="4"/>
      <c r="J130" s="4"/>
      <c r="K130" s="4"/>
    </row>
    <row r="131" spans="3:11" x14ac:dyDescent="0.3">
      <c r="C131" s="4"/>
      <c r="D131" s="4"/>
      <c r="E131" s="4"/>
      <c r="F131" s="4"/>
      <c r="G131" s="4"/>
      <c r="I131" s="4"/>
      <c r="J131" s="4"/>
      <c r="K131" s="4"/>
    </row>
    <row r="132" spans="3:11" x14ac:dyDescent="0.3">
      <c r="C132" s="4"/>
      <c r="D132" s="4"/>
      <c r="E132" s="4"/>
      <c r="F132" s="4"/>
      <c r="G132" s="4"/>
      <c r="I132" s="4"/>
      <c r="J132" s="4"/>
      <c r="K132" s="4"/>
    </row>
    <row r="133" spans="3:11" x14ac:dyDescent="0.3">
      <c r="C133" s="4"/>
      <c r="D133" s="4"/>
      <c r="E133" s="4"/>
      <c r="F133" s="4"/>
      <c r="G133" s="4"/>
      <c r="I133" s="4"/>
      <c r="J133" s="4"/>
      <c r="K133" s="4"/>
    </row>
    <row r="134" spans="3:11" x14ac:dyDescent="0.3">
      <c r="C134" s="4"/>
      <c r="D134" s="4"/>
      <c r="E134" s="4"/>
      <c r="F134" s="4"/>
      <c r="G134" s="4"/>
      <c r="I134" s="4"/>
      <c r="J134" s="4"/>
      <c r="K134" s="4"/>
    </row>
    <row r="135" spans="3:11" x14ac:dyDescent="0.3">
      <c r="C135" s="4"/>
      <c r="D135" s="4"/>
      <c r="E135" s="4"/>
      <c r="F135" s="4"/>
      <c r="G135" s="4"/>
      <c r="I135" s="4"/>
      <c r="J135" s="4"/>
      <c r="K135" s="4"/>
    </row>
    <row r="136" spans="3:11" x14ac:dyDescent="0.3">
      <c r="C136" s="4"/>
      <c r="D136" s="4"/>
      <c r="E136" s="4"/>
      <c r="F136" s="4"/>
      <c r="G136" s="4"/>
      <c r="I136" s="4"/>
      <c r="J136" s="4"/>
      <c r="K136" s="4"/>
    </row>
    <row r="137" spans="3:11" x14ac:dyDescent="0.3">
      <c r="C137" s="4"/>
      <c r="D137" s="4"/>
      <c r="E137" s="4"/>
      <c r="F137" s="4"/>
      <c r="G137" s="4"/>
      <c r="I137" s="4"/>
      <c r="J137" s="4"/>
      <c r="K137" s="4"/>
    </row>
    <row r="138" spans="3:11" x14ac:dyDescent="0.3">
      <c r="C138" s="4"/>
      <c r="D138" s="4"/>
      <c r="E138" s="4"/>
      <c r="F138" s="4"/>
      <c r="G138" s="4"/>
      <c r="I138" s="4"/>
      <c r="J138" s="4"/>
      <c r="K138" s="4"/>
    </row>
    <row r="139" spans="3:11" x14ac:dyDescent="0.3">
      <c r="C139" s="4"/>
      <c r="D139" s="4"/>
      <c r="E139" s="4"/>
      <c r="F139" s="4"/>
      <c r="G139" s="4"/>
      <c r="I139" s="4"/>
      <c r="J139" s="4"/>
      <c r="K139" s="4"/>
    </row>
    <row r="140" spans="3:11" x14ac:dyDescent="0.3">
      <c r="C140" s="4"/>
      <c r="D140" s="4"/>
      <c r="E140" s="4"/>
      <c r="F140" s="4"/>
      <c r="G140" s="4"/>
      <c r="I140" s="4"/>
      <c r="J140" s="4"/>
      <c r="K140" s="4"/>
    </row>
    <row r="141" spans="3:11" x14ac:dyDescent="0.3">
      <c r="C141" s="4"/>
      <c r="D141" s="4"/>
      <c r="E141" s="4"/>
      <c r="F141" s="4"/>
      <c r="G141" s="4"/>
      <c r="I141" s="4"/>
      <c r="J141" s="4"/>
      <c r="K141" s="4"/>
    </row>
    <row r="142" spans="3:11" x14ac:dyDescent="0.3">
      <c r="C142" s="4"/>
      <c r="D142" s="4"/>
      <c r="E142" s="4"/>
      <c r="F142" s="4"/>
      <c r="G142" s="4"/>
      <c r="I142" s="4"/>
      <c r="J142" s="4"/>
      <c r="K142" s="4"/>
    </row>
    <row r="143" spans="3:11" x14ac:dyDescent="0.3">
      <c r="C143" s="4"/>
      <c r="D143" s="4"/>
      <c r="E143" s="4"/>
      <c r="F143" s="4"/>
      <c r="G143" s="4"/>
      <c r="I143" s="4"/>
      <c r="J143" s="4"/>
      <c r="K143" s="4"/>
    </row>
    <row r="144" spans="3:11" x14ac:dyDescent="0.3">
      <c r="C144" s="4"/>
      <c r="D144" s="4"/>
      <c r="E144" s="4"/>
      <c r="F144" s="4"/>
      <c r="G144" s="4"/>
      <c r="I144" s="4"/>
      <c r="J144" s="4"/>
      <c r="K144" s="4"/>
    </row>
    <row r="145" spans="3:11" x14ac:dyDescent="0.3">
      <c r="C145" s="4"/>
      <c r="D145" s="4"/>
      <c r="E145" s="4"/>
      <c r="F145" s="4"/>
      <c r="G145" s="4"/>
      <c r="I145" s="4"/>
      <c r="J145" s="4"/>
      <c r="K145" s="4"/>
    </row>
    <row r="146" spans="3:11" x14ac:dyDescent="0.3">
      <c r="C146" s="4"/>
      <c r="D146" s="4"/>
      <c r="E146" s="4"/>
      <c r="F146" s="4"/>
      <c r="G146" s="4"/>
      <c r="I146" s="4"/>
      <c r="J146" s="4"/>
      <c r="K146" s="4"/>
    </row>
    <row r="147" spans="3:11" x14ac:dyDescent="0.3">
      <c r="C147" s="4"/>
      <c r="D147" s="4"/>
      <c r="E147" s="4"/>
      <c r="F147" s="4"/>
      <c r="G147" s="4"/>
      <c r="I147" s="4"/>
      <c r="J147" s="4"/>
      <c r="K147" s="4"/>
    </row>
    <row r="148" spans="3:11" x14ac:dyDescent="0.3">
      <c r="C148" s="4"/>
      <c r="D148" s="4"/>
      <c r="E148" s="4"/>
      <c r="F148" s="4"/>
      <c r="G148" s="4"/>
      <c r="I148" s="4"/>
      <c r="J148" s="4"/>
      <c r="K148" s="4"/>
    </row>
    <row r="149" spans="3:11" x14ac:dyDescent="0.3">
      <c r="C149" s="4"/>
      <c r="D149" s="4"/>
      <c r="E149" s="4"/>
      <c r="F149" s="4"/>
      <c r="G149" s="4"/>
      <c r="I149" s="4"/>
      <c r="J149" s="4"/>
      <c r="K149" s="4"/>
    </row>
    <row r="150" spans="3:11" x14ac:dyDescent="0.3">
      <c r="C150" s="4"/>
      <c r="D150" s="4"/>
      <c r="E150" s="4"/>
      <c r="F150" s="4"/>
      <c r="G150" s="4"/>
      <c r="I150" s="4"/>
      <c r="J150" s="4"/>
      <c r="K150" s="4"/>
    </row>
    <row r="151" spans="3:11" x14ac:dyDescent="0.3">
      <c r="C151" s="4"/>
      <c r="D151" s="4"/>
      <c r="E151" s="4"/>
      <c r="F151" s="4"/>
      <c r="G151" s="4"/>
      <c r="I151" s="4"/>
      <c r="J151" s="4"/>
      <c r="K151" s="4"/>
    </row>
    <row r="152" spans="3:11" x14ac:dyDescent="0.3">
      <c r="C152" s="4"/>
      <c r="D152" s="4"/>
      <c r="E152" s="4"/>
      <c r="F152" s="4"/>
      <c r="G152" s="4"/>
      <c r="I152" s="4"/>
      <c r="J152" s="4"/>
      <c r="K152" s="4"/>
    </row>
    <row r="153" spans="3:11" x14ac:dyDescent="0.3">
      <c r="C153" s="4"/>
      <c r="D153" s="4"/>
      <c r="E153" s="4"/>
      <c r="F153" s="4"/>
      <c r="G153" s="4"/>
      <c r="I153" s="4"/>
      <c r="J153" s="4"/>
      <c r="K153" s="4"/>
    </row>
    <row r="154" spans="3:11" x14ac:dyDescent="0.3">
      <c r="C154" s="4"/>
      <c r="D154" s="4"/>
      <c r="E154" s="4"/>
      <c r="F154" s="4"/>
      <c r="G154" s="4"/>
      <c r="I154" s="4"/>
      <c r="J154" s="4"/>
      <c r="K154" s="4"/>
    </row>
    <row r="155" spans="3:11" x14ac:dyDescent="0.3">
      <c r="C155" s="4"/>
      <c r="D155" s="4"/>
      <c r="E155" s="4"/>
      <c r="F155" s="4"/>
      <c r="G155" s="4"/>
      <c r="I155" s="4"/>
      <c r="J155" s="4"/>
      <c r="K155" s="4"/>
    </row>
    <row r="156" spans="3:11" x14ac:dyDescent="0.3">
      <c r="C156" s="4"/>
      <c r="D156" s="4"/>
      <c r="E156" s="4"/>
      <c r="F156" s="4"/>
      <c r="G156" s="4"/>
      <c r="I156" s="4"/>
      <c r="J156" s="4"/>
      <c r="K156" s="4"/>
    </row>
    <row r="157" spans="3:11" x14ac:dyDescent="0.3">
      <c r="C157" s="4"/>
      <c r="D157" s="4"/>
      <c r="E157" s="4"/>
      <c r="F157" s="4"/>
      <c r="G157" s="4"/>
      <c r="I157" s="4"/>
      <c r="J157" s="4"/>
      <c r="K157" s="4"/>
    </row>
    <row r="158" spans="3:11" x14ac:dyDescent="0.3">
      <c r="C158" s="4"/>
      <c r="D158" s="4"/>
      <c r="E158" s="4"/>
      <c r="F158" s="4"/>
      <c r="G158" s="4"/>
      <c r="I158" s="4"/>
      <c r="J158" s="4"/>
      <c r="K158" s="4"/>
    </row>
    <row r="159" spans="3:11" x14ac:dyDescent="0.3">
      <c r="C159" s="4"/>
      <c r="D159" s="4"/>
      <c r="E159" s="4"/>
      <c r="F159" s="4"/>
      <c r="G159" s="4"/>
      <c r="I159" s="4"/>
      <c r="J159" s="4"/>
      <c r="K159" s="4"/>
    </row>
    <row r="160" spans="3:11" x14ac:dyDescent="0.3">
      <c r="C160" s="4"/>
      <c r="D160" s="4"/>
      <c r="E160" s="4"/>
      <c r="F160" s="4"/>
      <c r="G160" s="4"/>
      <c r="I160" s="4"/>
      <c r="J160" s="4"/>
      <c r="K160" s="4"/>
    </row>
    <row r="161" spans="3:11" x14ac:dyDescent="0.3">
      <c r="C161" s="4"/>
      <c r="D161" s="4"/>
      <c r="E161" s="4"/>
      <c r="F161" s="4"/>
      <c r="G161" s="4"/>
      <c r="I161" s="4"/>
      <c r="J161" s="4"/>
      <c r="K161" s="4"/>
    </row>
    <row r="162" spans="3:11" x14ac:dyDescent="0.3">
      <c r="C162" s="4"/>
      <c r="D162" s="4"/>
      <c r="E162" s="4"/>
      <c r="F162" s="4"/>
      <c r="G162" s="4"/>
      <c r="I162" s="4"/>
      <c r="J162" s="4"/>
      <c r="K162" s="4"/>
    </row>
    <row r="163" spans="3:11" x14ac:dyDescent="0.3">
      <c r="C163" s="4"/>
      <c r="D163" s="4"/>
      <c r="E163" s="4"/>
      <c r="F163" s="4"/>
      <c r="G163" s="4"/>
      <c r="I163" s="4"/>
      <c r="J163" s="4"/>
      <c r="K163" s="4"/>
    </row>
    <row r="164" spans="3:11" x14ac:dyDescent="0.3">
      <c r="C164" s="4"/>
      <c r="D164" s="4"/>
      <c r="E164" s="4"/>
      <c r="F164" s="4"/>
      <c r="G164" s="4"/>
      <c r="I164" s="4"/>
      <c r="J164" s="4"/>
      <c r="K164" s="4"/>
    </row>
    <row r="165" spans="3:11" x14ac:dyDescent="0.3">
      <c r="C165" s="4"/>
      <c r="D165" s="4"/>
      <c r="E165" s="4"/>
      <c r="F165" s="4"/>
      <c r="G165" s="4"/>
      <c r="I165" s="4"/>
      <c r="J165" s="4"/>
      <c r="K165" s="4"/>
    </row>
    <row r="166" spans="3:11" x14ac:dyDescent="0.3">
      <c r="C166" s="4"/>
      <c r="D166" s="4"/>
      <c r="E166" s="4"/>
      <c r="F166" s="4"/>
      <c r="G166" s="4"/>
      <c r="I166" s="4"/>
      <c r="J166" s="4"/>
      <c r="K166" s="4"/>
    </row>
    <row r="167" spans="3:11" x14ac:dyDescent="0.3">
      <c r="C167" s="4"/>
      <c r="D167" s="4"/>
      <c r="E167" s="4"/>
      <c r="F167" s="4"/>
      <c r="G167" s="4"/>
      <c r="I167" s="4"/>
      <c r="J167" s="4"/>
      <c r="K167" s="4"/>
    </row>
    <row r="168" spans="3:11" x14ac:dyDescent="0.3">
      <c r="C168" s="4"/>
      <c r="D168" s="4"/>
      <c r="E168" s="4"/>
      <c r="F168" s="4"/>
      <c r="G168" s="4"/>
      <c r="I168" s="4"/>
      <c r="J168" s="4"/>
      <c r="K168" s="4"/>
    </row>
    <row r="169" spans="3:11" x14ac:dyDescent="0.3">
      <c r="C169" s="4"/>
      <c r="D169" s="4"/>
      <c r="E169" s="4"/>
      <c r="F169" s="4"/>
      <c r="G169" s="4"/>
      <c r="I169" s="4"/>
      <c r="J169" s="4"/>
      <c r="K169" s="4"/>
    </row>
    <row r="170" spans="3:11" x14ac:dyDescent="0.3">
      <c r="C170" s="4"/>
      <c r="D170" s="4"/>
      <c r="E170" s="4"/>
      <c r="F170" s="4"/>
      <c r="G170" s="4"/>
      <c r="I170" s="4"/>
      <c r="J170" s="4"/>
      <c r="K170" s="4"/>
    </row>
    <row r="171" spans="3:11" x14ac:dyDescent="0.3">
      <c r="C171" s="4"/>
      <c r="D171" s="4"/>
      <c r="E171" s="4"/>
      <c r="F171" s="4"/>
      <c r="G171" s="4"/>
      <c r="I171" s="4"/>
      <c r="J171" s="4"/>
      <c r="K171" s="4"/>
    </row>
    <row r="172" spans="3:11" x14ac:dyDescent="0.3">
      <c r="C172" s="4"/>
      <c r="D172" s="4"/>
      <c r="E172" s="4"/>
      <c r="F172" s="4"/>
      <c r="G172" s="4"/>
      <c r="I172" s="4"/>
      <c r="J172" s="4"/>
      <c r="K172" s="4"/>
    </row>
    <row r="173" spans="3:11" x14ac:dyDescent="0.3">
      <c r="C173" s="4"/>
      <c r="D173" s="4"/>
      <c r="E173" s="4"/>
      <c r="F173" s="4"/>
      <c r="G173" s="4"/>
      <c r="I173" s="4"/>
      <c r="J173" s="4"/>
      <c r="K173" s="4"/>
    </row>
    <row r="174" spans="3:11" x14ac:dyDescent="0.3">
      <c r="C174" s="4"/>
      <c r="D174" s="4"/>
      <c r="E174" s="4"/>
      <c r="F174" s="4"/>
      <c r="G174" s="4"/>
      <c r="I174" s="4"/>
      <c r="J174" s="4"/>
      <c r="K174" s="4"/>
    </row>
    <row r="175" spans="3:11" x14ac:dyDescent="0.3">
      <c r="C175" s="4"/>
      <c r="D175" s="4"/>
      <c r="E175" s="4"/>
      <c r="F175" s="4"/>
      <c r="G175" s="4"/>
      <c r="I175" s="4"/>
      <c r="J175" s="4"/>
      <c r="K175" s="4"/>
    </row>
    <row r="176" spans="3:11" x14ac:dyDescent="0.3">
      <c r="C176" s="4"/>
      <c r="D176" s="4"/>
      <c r="E176" s="4"/>
      <c r="F176" s="4"/>
      <c r="G176" s="4"/>
      <c r="I176" s="4"/>
      <c r="J176" s="4"/>
      <c r="K176" s="4"/>
    </row>
    <row r="177" spans="3:11" x14ac:dyDescent="0.3">
      <c r="C177" s="4"/>
      <c r="D177" s="4"/>
      <c r="E177" s="4"/>
      <c r="F177" s="4"/>
      <c r="G177" s="4"/>
      <c r="I177" s="4"/>
      <c r="J177" s="4"/>
      <c r="K177" s="4"/>
    </row>
    <row r="178" spans="3:11" x14ac:dyDescent="0.3">
      <c r="C178" s="4"/>
      <c r="D178" s="4"/>
      <c r="E178" s="4"/>
      <c r="F178" s="4"/>
      <c r="G178" s="4"/>
      <c r="I178" s="4"/>
      <c r="J178" s="4"/>
      <c r="K178" s="4"/>
    </row>
    <row r="179" spans="3:11" x14ac:dyDescent="0.3">
      <c r="C179" s="4"/>
      <c r="D179" s="4"/>
      <c r="E179" s="4"/>
      <c r="F179" s="4"/>
      <c r="G179" s="4"/>
      <c r="I179" s="4"/>
      <c r="J179" s="4"/>
      <c r="K179" s="4"/>
    </row>
    <row r="180" spans="3:11" x14ac:dyDescent="0.3">
      <c r="C180" s="4"/>
      <c r="D180" s="4"/>
      <c r="E180" s="4"/>
      <c r="F180" s="4"/>
      <c r="G180" s="4"/>
      <c r="I180" s="4"/>
      <c r="J180" s="4"/>
      <c r="K180" s="4"/>
    </row>
    <row r="181" spans="3:11" x14ac:dyDescent="0.3">
      <c r="C181" s="4"/>
      <c r="D181" s="4"/>
      <c r="E181" s="4"/>
      <c r="F181" s="4"/>
      <c r="G181" s="4"/>
      <c r="I181" s="4"/>
      <c r="J181" s="4"/>
      <c r="K181" s="4"/>
    </row>
    <row r="182" spans="3:11" x14ac:dyDescent="0.3">
      <c r="C182" s="4"/>
      <c r="D182" s="4"/>
      <c r="E182" s="4"/>
      <c r="F182" s="4"/>
      <c r="G182" s="4"/>
      <c r="I182" s="4"/>
      <c r="J182" s="4"/>
      <c r="K182" s="4"/>
    </row>
    <row r="183" spans="3:11" x14ac:dyDescent="0.3">
      <c r="C183" s="4"/>
      <c r="D183" s="4"/>
      <c r="E183" s="4"/>
      <c r="F183" s="4"/>
      <c r="G183" s="4"/>
      <c r="I183" s="4"/>
      <c r="J183" s="4"/>
      <c r="K183" s="4"/>
    </row>
    <row r="184" spans="3:11" x14ac:dyDescent="0.3">
      <c r="C184" s="4"/>
      <c r="D184" s="4"/>
      <c r="E184" s="4"/>
      <c r="F184" s="4"/>
      <c r="G184" s="4"/>
      <c r="I184" s="4"/>
      <c r="J184" s="4"/>
      <c r="K184" s="4"/>
    </row>
    <row r="185" spans="3:11" x14ac:dyDescent="0.3">
      <c r="C185" s="4"/>
      <c r="D185" s="4"/>
      <c r="E185" s="4"/>
      <c r="F185" s="4"/>
      <c r="G185" s="4"/>
      <c r="I185" s="4"/>
      <c r="J185" s="4"/>
      <c r="K185" s="4"/>
    </row>
    <row r="186" spans="3:11" x14ac:dyDescent="0.3">
      <c r="C186" s="4"/>
      <c r="D186" s="4"/>
      <c r="E186" s="4"/>
      <c r="F186" s="4"/>
      <c r="G186" s="4"/>
      <c r="I186" s="4"/>
      <c r="J186" s="4"/>
      <c r="K186" s="4"/>
    </row>
    <row r="187" spans="3:11" x14ac:dyDescent="0.3">
      <c r="C187" s="4"/>
      <c r="D187" s="4"/>
      <c r="E187" s="4"/>
      <c r="F187" s="4"/>
      <c r="G187" s="4"/>
      <c r="I187" s="4"/>
      <c r="J187" s="4"/>
      <c r="K187" s="4"/>
    </row>
    <row r="188" spans="3:11" x14ac:dyDescent="0.3">
      <c r="C188" s="4"/>
      <c r="D188" s="4"/>
      <c r="E188" s="4"/>
      <c r="F188" s="4"/>
      <c r="G188" s="4"/>
      <c r="I188" s="4"/>
      <c r="J188" s="4"/>
      <c r="K188" s="4"/>
    </row>
    <row r="189" spans="3:11" x14ac:dyDescent="0.3">
      <c r="C189" s="4"/>
      <c r="D189" s="4"/>
      <c r="E189" s="4"/>
      <c r="F189" s="4"/>
      <c r="G189" s="4"/>
      <c r="I189" s="4"/>
      <c r="J189" s="4"/>
      <c r="K189" s="4"/>
    </row>
    <row r="190" spans="3:11" x14ac:dyDescent="0.3">
      <c r="C190" s="4"/>
      <c r="D190" s="4"/>
      <c r="E190" s="4"/>
      <c r="F190" s="4"/>
      <c r="G190" s="4"/>
      <c r="I190" s="4"/>
      <c r="J190" s="4"/>
      <c r="K190" s="4"/>
    </row>
    <row r="191" spans="3:11" x14ac:dyDescent="0.3">
      <c r="C191" s="4"/>
      <c r="D191" s="4"/>
      <c r="E191" s="4"/>
      <c r="F191" s="4"/>
      <c r="G191" s="4"/>
      <c r="I191" s="4"/>
      <c r="J191" s="4"/>
      <c r="K191" s="4"/>
    </row>
    <row r="192" spans="3:11" x14ac:dyDescent="0.3">
      <c r="C192" s="4"/>
      <c r="D192" s="4"/>
      <c r="E192" s="4"/>
      <c r="F192" s="4"/>
      <c r="G192" s="4"/>
      <c r="I192" s="4"/>
      <c r="J192" s="4"/>
      <c r="K192" s="4"/>
    </row>
    <row r="193" spans="3:11" x14ac:dyDescent="0.3">
      <c r="C193" s="4"/>
      <c r="D193" s="4"/>
      <c r="E193" s="4"/>
      <c r="F193" s="4"/>
      <c r="G193" s="4"/>
      <c r="I193" s="4"/>
      <c r="J193" s="4"/>
      <c r="K193" s="4"/>
    </row>
    <row r="194" spans="3:11" x14ac:dyDescent="0.3">
      <c r="C194" s="4"/>
      <c r="D194" s="4"/>
      <c r="E194" s="4"/>
      <c r="F194" s="4"/>
      <c r="G194" s="4"/>
      <c r="I194" s="4"/>
      <c r="J194" s="4"/>
      <c r="K194" s="4"/>
    </row>
    <row r="195" spans="3:11" x14ac:dyDescent="0.3">
      <c r="C195" s="4"/>
      <c r="D195" s="4"/>
      <c r="E195" s="4"/>
      <c r="F195" s="4"/>
      <c r="G195" s="4"/>
      <c r="I195" s="4"/>
      <c r="J195" s="4"/>
      <c r="K195" s="4"/>
    </row>
    <row r="196" spans="3:11" x14ac:dyDescent="0.3">
      <c r="C196" s="4"/>
      <c r="D196" s="4"/>
      <c r="E196" s="4"/>
      <c r="F196" s="4"/>
      <c r="G196" s="4"/>
      <c r="I196" s="4"/>
      <c r="J196" s="4"/>
      <c r="K196" s="4"/>
    </row>
    <row r="197" spans="3:11" x14ac:dyDescent="0.3">
      <c r="C197" s="4"/>
      <c r="D197" s="4"/>
      <c r="E197" s="4"/>
      <c r="F197" s="4"/>
      <c r="G197" s="4"/>
      <c r="I197" s="4"/>
      <c r="J197" s="4"/>
      <c r="K197" s="4"/>
    </row>
    <row r="198" spans="3:11" x14ac:dyDescent="0.3">
      <c r="C198" s="4"/>
      <c r="D198" s="4"/>
      <c r="E198" s="4"/>
      <c r="F198" s="4"/>
      <c r="G198" s="4"/>
      <c r="I198" s="4"/>
      <c r="J198" s="4"/>
      <c r="K198" s="4"/>
    </row>
    <row r="199" spans="3:11" x14ac:dyDescent="0.3">
      <c r="C199" s="4"/>
      <c r="D199" s="4"/>
      <c r="E199" s="4"/>
      <c r="F199" s="4"/>
      <c r="G199" s="4"/>
      <c r="I199" s="4"/>
      <c r="J199" s="4"/>
      <c r="K199" s="4"/>
    </row>
    <row r="200" spans="3:11" x14ac:dyDescent="0.3">
      <c r="C200" s="4"/>
      <c r="D200" s="4"/>
      <c r="E200" s="4"/>
      <c r="F200" s="4"/>
      <c r="G200" s="4"/>
      <c r="I200" s="4"/>
      <c r="J200" s="4"/>
      <c r="K200" s="4"/>
    </row>
    <row r="201" spans="3:11" x14ac:dyDescent="0.3">
      <c r="C201" s="4"/>
      <c r="D201" s="4"/>
      <c r="E201" s="4"/>
      <c r="F201" s="4"/>
      <c r="G201" s="4"/>
      <c r="I201" s="4"/>
      <c r="J201" s="4"/>
      <c r="K201" s="4"/>
    </row>
    <row r="202" spans="3:11" x14ac:dyDescent="0.3">
      <c r="C202" s="4"/>
      <c r="D202" s="4"/>
      <c r="E202" s="4"/>
      <c r="F202" s="4"/>
      <c r="G202" s="4"/>
      <c r="I202" s="4"/>
      <c r="J202" s="4"/>
      <c r="K202" s="4"/>
    </row>
    <row r="203" spans="3:11" x14ac:dyDescent="0.3">
      <c r="C203" s="4"/>
      <c r="D203" s="4"/>
      <c r="E203" s="4"/>
      <c r="F203" s="4"/>
      <c r="G203" s="4"/>
      <c r="I203" s="4"/>
      <c r="J203" s="4"/>
      <c r="K203" s="4"/>
    </row>
    <row r="204" spans="3:11" x14ac:dyDescent="0.3">
      <c r="C204" s="4"/>
      <c r="D204" s="4"/>
      <c r="E204" s="4"/>
      <c r="F204" s="4"/>
      <c r="G204" s="4"/>
      <c r="I204" s="4"/>
      <c r="J204" s="4"/>
      <c r="K204" s="4"/>
    </row>
    <row r="205" spans="3:11" x14ac:dyDescent="0.3">
      <c r="C205" s="4"/>
      <c r="D205" s="4"/>
      <c r="E205" s="4"/>
      <c r="F205" s="4"/>
      <c r="G205" s="4"/>
      <c r="I205" s="4"/>
      <c r="J205" s="4"/>
      <c r="K205" s="4"/>
    </row>
    <row r="206" spans="3:11" x14ac:dyDescent="0.3">
      <c r="C206" s="4"/>
      <c r="D206" s="4"/>
      <c r="E206" s="4"/>
      <c r="F206" s="4"/>
      <c r="G206" s="4"/>
      <c r="I206" s="4"/>
      <c r="J206" s="4"/>
      <c r="K206" s="4"/>
    </row>
    <row r="207" spans="3:11" x14ac:dyDescent="0.3">
      <c r="C207" s="4"/>
      <c r="D207" s="4"/>
      <c r="E207" s="4"/>
      <c r="F207" s="4"/>
      <c r="G207" s="4"/>
      <c r="I207" s="4"/>
      <c r="J207" s="4"/>
      <c r="K207" s="4"/>
    </row>
    <row r="208" spans="3:11" x14ac:dyDescent="0.3">
      <c r="C208" s="4"/>
      <c r="D208" s="4"/>
      <c r="E208" s="4"/>
      <c r="F208" s="4"/>
      <c r="G208" s="4"/>
      <c r="I208" s="4"/>
      <c r="J208" s="4"/>
      <c r="K208" s="4"/>
    </row>
    <row r="209" spans="3:11" x14ac:dyDescent="0.3">
      <c r="C209" s="4"/>
      <c r="D209" s="4"/>
      <c r="E209" s="4"/>
      <c r="F209" s="4"/>
      <c r="G209" s="4"/>
      <c r="I209" s="4"/>
      <c r="J209" s="4"/>
      <c r="K209" s="4"/>
    </row>
    <row r="210" spans="3:11" x14ac:dyDescent="0.3">
      <c r="C210" s="4"/>
      <c r="D210" s="4"/>
      <c r="E210" s="4"/>
      <c r="F210" s="4"/>
      <c r="G210" s="4"/>
      <c r="I210" s="4"/>
      <c r="J210" s="4"/>
      <c r="K210" s="4"/>
    </row>
    <row r="211" spans="3:11" x14ac:dyDescent="0.3">
      <c r="C211" s="4"/>
      <c r="D211" s="4"/>
      <c r="E211" s="4"/>
      <c r="F211" s="4"/>
      <c r="G211" s="4"/>
      <c r="I211" s="4"/>
      <c r="J211" s="4"/>
      <c r="K211" s="4"/>
    </row>
    <row r="212" spans="3:11" x14ac:dyDescent="0.3">
      <c r="C212" s="4"/>
      <c r="D212" s="4"/>
      <c r="E212" s="4"/>
      <c r="F212" s="4"/>
      <c r="G212" s="4"/>
      <c r="I212" s="4"/>
      <c r="J212" s="4"/>
      <c r="K212" s="4"/>
    </row>
    <row r="213" spans="3:11" x14ac:dyDescent="0.3">
      <c r="C213" s="4"/>
      <c r="D213" s="4"/>
      <c r="E213" s="4"/>
      <c r="F213" s="4"/>
      <c r="G213" s="4"/>
      <c r="I213" s="4"/>
      <c r="J213" s="4"/>
      <c r="K213" s="4"/>
    </row>
    <row r="214" spans="3:11" x14ac:dyDescent="0.3">
      <c r="C214" s="4"/>
      <c r="D214" s="4"/>
      <c r="E214" s="4"/>
      <c r="F214" s="4"/>
      <c r="G214" s="4"/>
      <c r="I214" s="4"/>
      <c r="J214" s="4"/>
      <c r="K214" s="4"/>
    </row>
    <row r="215" spans="3:11" x14ac:dyDescent="0.3">
      <c r="C215" s="4"/>
      <c r="D215" s="4"/>
      <c r="E215" s="4"/>
      <c r="F215" s="4"/>
      <c r="G215" s="4"/>
      <c r="I215" s="4"/>
      <c r="J215" s="4"/>
      <c r="K215" s="4"/>
    </row>
    <row r="216" spans="3:11" x14ac:dyDescent="0.3">
      <c r="C216" s="4"/>
      <c r="D216" s="4"/>
      <c r="E216" s="4"/>
      <c r="F216" s="4"/>
      <c r="G216" s="4"/>
      <c r="I216" s="4"/>
      <c r="J216" s="4"/>
      <c r="K216" s="4"/>
    </row>
    <row r="217" spans="3:11" x14ac:dyDescent="0.3">
      <c r="C217" s="4"/>
      <c r="D217" s="4"/>
      <c r="E217" s="4"/>
      <c r="F217" s="4"/>
      <c r="G217" s="4"/>
      <c r="I217" s="4"/>
      <c r="J217" s="4"/>
      <c r="K217" s="4"/>
    </row>
    <row r="218" spans="3:11" x14ac:dyDescent="0.3">
      <c r="C218" s="4"/>
      <c r="D218" s="4"/>
      <c r="E218" s="4"/>
      <c r="F218" s="4"/>
      <c r="G218" s="4"/>
      <c r="I218" s="4"/>
      <c r="J218" s="4"/>
      <c r="K218" s="4"/>
    </row>
    <row r="219" spans="3:11" x14ac:dyDescent="0.3">
      <c r="C219" s="4"/>
      <c r="D219" s="4"/>
      <c r="E219" s="4"/>
      <c r="F219" s="4"/>
      <c r="G219" s="4"/>
      <c r="I219" s="4"/>
      <c r="J219" s="4"/>
      <c r="K219" s="4"/>
    </row>
    <row r="220" spans="3:11" x14ac:dyDescent="0.3">
      <c r="C220" s="4"/>
      <c r="D220" s="4"/>
      <c r="E220" s="4"/>
      <c r="F220" s="4"/>
      <c r="G220" s="4"/>
      <c r="I220" s="4"/>
      <c r="J220" s="4"/>
      <c r="K220" s="4"/>
    </row>
    <row r="221" spans="3:11" x14ac:dyDescent="0.3">
      <c r="C221" s="4"/>
      <c r="D221" s="4"/>
      <c r="E221" s="4"/>
      <c r="F221" s="4"/>
      <c r="G221" s="4"/>
      <c r="I221" s="4"/>
      <c r="J221" s="4"/>
      <c r="K221" s="4"/>
    </row>
    <row r="222" spans="3:11" x14ac:dyDescent="0.3">
      <c r="C222" s="4"/>
      <c r="D222" s="4"/>
      <c r="E222" s="4"/>
      <c r="F222" s="4"/>
      <c r="G222" s="4"/>
      <c r="I222" s="4"/>
      <c r="J222" s="4"/>
      <c r="K222" s="4"/>
    </row>
    <row r="223" spans="3:11" x14ac:dyDescent="0.3">
      <c r="C223" s="4"/>
      <c r="D223" s="4"/>
      <c r="E223" s="4"/>
      <c r="F223" s="4"/>
      <c r="G223" s="4"/>
      <c r="I223" s="4"/>
      <c r="J223" s="4"/>
      <c r="K223" s="4"/>
    </row>
    <row r="224" spans="3:11" x14ac:dyDescent="0.3">
      <c r="C224" s="4"/>
      <c r="D224" s="4"/>
      <c r="E224" s="4"/>
      <c r="F224" s="4"/>
      <c r="G224" s="4"/>
      <c r="I224" s="4"/>
      <c r="J224" s="4"/>
      <c r="K224" s="4"/>
    </row>
    <row r="225" spans="3:11" x14ac:dyDescent="0.3">
      <c r="C225" s="4"/>
      <c r="D225" s="4"/>
      <c r="E225" s="4"/>
      <c r="F225" s="4"/>
      <c r="G225" s="4"/>
      <c r="I225" s="4"/>
      <c r="J225" s="4"/>
      <c r="K225" s="4"/>
    </row>
    <row r="226" spans="3:11" x14ac:dyDescent="0.3">
      <c r="C226" s="4"/>
      <c r="D226" s="4"/>
      <c r="E226" s="4"/>
      <c r="F226" s="4"/>
      <c r="G226" s="4"/>
      <c r="I226" s="4"/>
      <c r="J226" s="4"/>
      <c r="K226" s="4"/>
    </row>
    <row r="227" spans="3:11" x14ac:dyDescent="0.3">
      <c r="C227" s="4"/>
      <c r="D227" s="4"/>
      <c r="E227" s="4"/>
      <c r="F227" s="4"/>
      <c r="G227" s="4"/>
      <c r="I227" s="4"/>
      <c r="J227" s="4"/>
      <c r="K227" s="4"/>
    </row>
    <row r="228" spans="3:11" x14ac:dyDescent="0.3">
      <c r="C228" s="4"/>
      <c r="D228" s="4"/>
      <c r="E228" s="4"/>
      <c r="F228" s="4"/>
      <c r="G228" s="4"/>
      <c r="I228" s="4"/>
      <c r="J228" s="4"/>
      <c r="K228" s="4"/>
    </row>
    <row r="229" spans="3:11" x14ac:dyDescent="0.3">
      <c r="C229" s="4"/>
      <c r="D229" s="4"/>
      <c r="E229" s="4"/>
      <c r="F229" s="4"/>
      <c r="G229" s="4"/>
      <c r="I229" s="4"/>
      <c r="J229" s="4"/>
      <c r="K229" s="4"/>
    </row>
    <row r="230" spans="3:11" x14ac:dyDescent="0.3">
      <c r="C230" s="4"/>
      <c r="D230" s="4"/>
      <c r="E230" s="4"/>
      <c r="F230" s="4"/>
      <c r="G230" s="4"/>
      <c r="I230" s="4"/>
      <c r="J230" s="4"/>
      <c r="K230" s="4"/>
    </row>
    <row r="231" spans="3:11" x14ac:dyDescent="0.3">
      <c r="C231" s="4"/>
      <c r="D231" s="4"/>
      <c r="E231" s="4"/>
      <c r="F231" s="4"/>
      <c r="G231" s="4"/>
      <c r="I231" s="4"/>
      <c r="J231" s="4"/>
      <c r="K231" s="4"/>
    </row>
    <row r="232" spans="3:11" x14ac:dyDescent="0.3">
      <c r="C232" s="4"/>
      <c r="D232" s="4"/>
      <c r="E232" s="4"/>
      <c r="F232" s="4"/>
      <c r="G232" s="4"/>
      <c r="I232" s="4"/>
      <c r="J232" s="4"/>
      <c r="K232" s="4"/>
    </row>
    <row r="233" spans="3:11" x14ac:dyDescent="0.3">
      <c r="C233" s="4"/>
      <c r="D233" s="4"/>
      <c r="E233" s="4"/>
      <c r="F233" s="4"/>
      <c r="G233" s="4"/>
      <c r="I233" s="4"/>
      <c r="J233" s="4"/>
      <c r="K233" s="4"/>
    </row>
    <row r="234" spans="3:11" x14ac:dyDescent="0.3">
      <c r="C234" s="4"/>
      <c r="D234" s="4"/>
      <c r="E234" s="4"/>
      <c r="F234" s="4"/>
      <c r="G234" s="4"/>
      <c r="I234" s="4"/>
      <c r="J234" s="4"/>
      <c r="K234" s="4"/>
    </row>
    <row r="235" spans="3:11" x14ac:dyDescent="0.3">
      <c r="C235" s="4"/>
      <c r="D235" s="4"/>
      <c r="E235" s="4"/>
      <c r="F235" s="4"/>
      <c r="G235" s="4"/>
      <c r="I235" s="4"/>
      <c r="J235" s="4"/>
      <c r="K235" s="4"/>
    </row>
    <row r="236" spans="3:11" x14ac:dyDescent="0.3">
      <c r="C236" s="4"/>
      <c r="D236" s="4"/>
      <c r="E236" s="4"/>
      <c r="F236" s="4"/>
      <c r="G236" s="4"/>
      <c r="I236" s="4"/>
      <c r="J236" s="4"/>
      <c r="K236" s="4"/>
    </row>
    <row r="237" spans="3:11" x14ac:dyDescent="0.3">
      <c r="C237" s="4"/>
      <c r="D237" s="4"/>
      <c r="E237" s="4"/>
      <c r="F237" s="4"/>
      <c r="G237" s="4"/>
      <c r="I237" s="4"/>
      <c r="J237" s="4"/>
      <c r="K237" s="4"/>
    </row>
    <row r="238" spans="3:11" x14ac:dyDescent="0.3">
      <c r="C238" s="4"/>
      <c r="D238" s="4"/>
      <c r="E238" s="4"/>
      <c r="F238" s="4"/>
      <c r="G238" s="4"/>
      <c r="I238" s="4"/>
      <c r="J238" s="4"/>
      <c r="K238" s="4"/>
    </row>
    <row r="239" spans="3:11" x14ac:dyDescent="0.3">
      <c r="C239" s="4"/>
      <c r="D239" s="4"/>
      <c r="E239" s="4"/>
      <c r="F239" s="4"/>
      <c r="G239" s="4"/>
      <c r="I239" s="4"/>
      <c r="J239" s="4"/>
      <c r="K239" s="4"/>
    </row>
    <row r="240" spans="3:11" x14ac:dyDescent="0.3">
      <c r="C240" s="4"/>
      <c r="D240" s="4"/>
      <c r="E240" s="4"/>
      <c r="F240" s="4"/>
      <c r="G240" s="4"/>
      <c r="I240" s="4"/>
      <c r="J240" s="4"/>
      <c r="K240" s="4"/>
    </row>
    <row r="241" spans="3:11" x14ac:dyDescent="0.3">
      <c r="C241" s="4"/>
      <c r="D241" s="4"/>
      <c r="E241" s="4"/>
      <c r="F241" s="4"/>
      <c r="G241" s="4"/>
      <c r="I241" s="4"/>
      <c r="J241" s="4"/>
      <c r="K241" s="4"/>
    </row>
    <row r="242" spans="3:11" x14ac:dyDescent="0.3">
      <c r="C242" s="4"/>
      <c r="D242" s="4"/>
      <c r="E242" s="4"/>
      <c r="F242" s="4"/>
      <c r="G242" s="4"/>
      <c r="I242" s="4"/>
      <c r="J242" s="4"/>
      <c r="K242" s="4"/>
    </row>
    <row r="243" spans="3:11" x14ac:dyDescent="0.3">
      <c r="C243" s="4"/>
      <c r="D243" s="4"/>
      <c r="E243" s="4"/>
      <c r="F243" s="4"/>
      <c r="G243" s="4"/>
      <c r="I243" s="4"/>
      <c r="J243" s="4"/>
      <c r="K243" s="4"/>
    </row>
    <row r="244" spans="3:11" x14ac:dyDescent="0.3">
      <c r="C244" s="4"/>
      <c r="D244" s="4"/>
      <c r="E244" s="4"/>
      <c r="F244" s="4"/>
      <c r="G244" s="4"/>
      <c r="I244" s="4"/>
      <c r="J244" s="4"/>
      <c r="K244" s="4"/>
    </row>
    <row r="245" spans="3:11" x14ac:dyDescent="0.3">
      <c r="C245" s="4"/>
      <c r="D245" s="4"/>
      <c r="E245" s="4"/>
      <c r="F245" s="4"/>
      <c r="G245" s="4"/>
      <c r="I245" s="4"/>
      <c r="J245" s="4"/>
      <c r="K245" s="4"/>
    </row>
    <row r="246" spans="3:11" x14ac:dyDescent="0.3">
      <c r="C246" s="4"/>
      <c r="D246" s="4"/>
      <c r="E246" s="4"/>
      <c r="F246" s="4"/>
      <c r="G246" s="4"/>
      <c r="I246" s="4"/>
      <c r="J246" s="4"/>
      <c r="K246" s="4"/>
    </row>
    <row r="247" spans="3:11" x14ac:dyDescent="0.3">
      <c r="C247" s="4"/>
      <c r="D247" s="4"/>
      <c r="E247" s="4"/>
      <c r="F247" s="4"/>
      <c r="G247" s="4"/>
      <c r="I247" s="4"/>
      <c r="J247" s="4"/>
      <c r="K247" s="4"/>
    </row>
    <row r="248" spans="3:11" x14ac:dyDescent="0.3">
      <c r="C248" s="4"/>
      <c r="D248" s="4"/>
      <c r="E248" s="4"/>
      <c r="F248" s="4"/>
      <c r="G248" s="4"/>
      <c r="I248" s="4"/>
      <c r="J248" s="4"/>
      <c r="K248" s="4"/>
    </row>
    <row r="249" spans="3:11" x14ac:dyDescent="0.3">
      <c r="C249" s="4"/>
      <c r="D249" s="4"/>
      <c r="E249" s="4"/>
      <c r="F249" s="4"/>
      <c r="G249" s="4"/>
      <c r="I249" s="4"/>
      <c r="J249" s="4"/>
      <c r="K249" s="4"/>
    </row>
    <row r="250" spans="3:11" x14ac:dyDescent="0.3">
      <c r="C250" s="4"/>
      <c r="D250" s="4"/>
      <c r="E250" s="4"/>
      <c r="F250" s="4"/>
      <c r="G250" s="4"/>
      <c r="I250" s="4"/>
      <c r="J250" s="4"/>
      <c r="K250" s="4"/>
    </row>
    <row r="251" spans="3:11" x14ac:dyDescent="0.3">
      <c r="C251" s="4"/>
      <c r="D251" s="4"/>
      <c r="E251" s="4"/>
      <c r="F251" s="4"/>
      <c r="G251" s="4"/>
      <c r="I251" s="4"/>
      <c r="J251" s="4"/>
      <c r="K251" s="4"/>
    </row>
    <row r="252" spans="3:11" x14ac:dyDescent="0.3">
      <c r="C252" s="4"/>
      <c r="D252" s="4"/>
      <c r="E252" s="4"/>
      <c r="F252" s="4"/>
      <c r="G252" s="4"/>
      <c r="I252" s="4"/>
      <c r="J252" s="4"/>
      <c r="K252" s="4"/>
    </row>
    <row r="253" spans="3:11" x14ac:dyDescent="0.3">
      <c r="C253" s="4"/>
      <c r="D253" s="4"/>
      <c r="E253" s="4"/>
      <c r="F253" s="4"/>
      <c r="G253" s="4"/>
      <c r="I253" s="4"/>
      <c r="J253" s="4"/>
      <c r="K253" s="4"/>
    </row>
    <row r="254" spans="3:11" x14ac:dyDescent="0.3">
      <c r="C254" s="4"/>
      <c r="D254" s="4"/>
      <c r="E254" s="4"/>
      <c r="F254" s="4"/>
      <c r="G254" s="4"/>
      <c r="I254" s="4"/>
      <c r="J254" s="4"/>
      <c r="K254" s="4"/>
    </row>
    <row r="255" spans="3:11" x14ac:dyDescent="0.3">
      <c r="C255" s="4"/>
      <c r="D255" s="4"/>
      <c r="E255" s="4"/>
      <c r="F255" s="4"/>
      <c r="G255" s="4"/>
      <c r="I255" s="4"/>
      <c r="J255" s="4"/>
      <c r="K255" s="4"/>
    </row>
    <row r="256" spans="3:11" x14ac:dyDescent="0.3">
      <c r="C256" s="4"/>
      <c r="D256" s="4"/>
      <c r="E256" s="4"/>
      <c r="F256" s="4"/>
      <c r="G256" s="4"/>
      <c r="I256" s="4"/>
      <c r="J256" s="4"/>
      <c r="K256" s="4"/>
    </row>
    <row r="257" spans="3:11" x14ac:dyDescent="0.3">
      <c r="C257" s="4"/>
      <c r="D257" s="4"/>
      <c r="E257" s="4"/>
      <c r="F257" s="4"/>
      <c r="G257" s="4"/>
      <c r="I257" s="4"/>
      <c r="J257" s="4"/>
      <c r="K257" s="4"/>
    </row>
    <row r="258" spans="3:11" x14ac:dyDescent="0.3">
      <c r="C258" s="4"/>
      <c r="D258" s="4"/>
      <c r="E258" s="4"/>
      <c r="F258" s="4"/>
      <c r="G258" s="4"/>
      <c r="I258" s="4"/>
      <c r="J258" s="4"/>
      <c r="K258" s="4"/>
    </row>
    <row r="259" spans="3:11" x14ac:dyDescent="0.3">
      <c r="C259" s="4"/>
      <c r="D259" s="4"/>
      <c r="E259" s="4"/>
      <c r="F259" s="4"/>
      <c r="G259" s="4"/>
      <c r="I259" s="4"/>
      <c r="J259" s="4"/>
      <c r="K259" s="4"/>
    </row>
    <row r="260" spans="3:11" x14ac:dyDescent="0.3">
      <c r="C260" s="4"/>
      <c r="D260" s="4"/>
      <c r="E260" s="4"/>
      <c r="F260" s="4"/>
      <c r="G260" s="4"/>
      <c r="I260" s="4"/>
      <c r="J260" s="4"/>
      <c r="K260" s="4"/>
    </row>
    <row r="261" spans="3:11" x14ac:dyDescent="0.3">
      <c r="C261" s="4"/>
      <c r="D261" s="4"/>
      <c r="E261" s="4"/>
      <c r="F261" s="4"/>
      <c r="G261" s="4"/>
      <c r="I261" s="4"/>
      <c r="J261" s="4"/>
      <c r="K261" s="4"/>
    </row>
    <row r="262" spans="3:11" x14ac:dyDescent="0.3">
      <c r="C262" s="4"/>
      <c r="D262" s="4"/>
      <c r="E262" s="4"/>
      <c r="F262" s="4"/>
      <c r="G262" s="4"/>
      <c r="I262" s="4"/>
      <c r="J262" s="4"/>
      <c r="K262" s="4"/>
    </row>
    <row r="263" spans="3:11" x14ac:dyDescent="0.3">
      <c r="C263" s="4"/>
      <c r="D263" s="4"/>
      <c r="E263" s="4"/>
      <c r="F263" s="4"/>
      <c r="G263" s="4"/>
      <c r="I263" s="4"/>
      <c r="J263" s="4"/>
      <c r="K263" s="4"/>
    </row>
    <row r="264" spans="3:11" x14ac:dyDescent="0.3">
      <c r="C264" s="4"/>
      <c r="D264" s="4"/>
      <c r="E264" s="4"/>
      <c r="F264" s="4"/>
      <c r="G264" s="4"/>
      <c r="I264" s="4"/>
      <c r="J264" s="4"/>
      <c r="K264" s="4"/>
    </row>
    <row r="265" spans="3:11" x14ac:dyDescent="0.3">
      <c r="C265" s="4"/>
      <c r="D265" s="4"/>
      <c r="E265" s="4"/>
      <c r="F265" s="4"/>
      <c r="G265" s="4"/>
      <c r="I265" s="4"/>
      <c r="J265" s="4"/>
      <c r="K265" s="4"/>
    </row>
    <row r="266" spans="3:11" x14ac:dyDescent="0.3">
      <c r="C266" s="4"/>
      <c r="D266" s="4"/>
      <c r="E266" s="4"/>
      <c r="F266" s="4"/>
      <c r="G266" s="4"/>
      <c r="I266" s="4"/>
      <c r="J266" s="4"/>
      <c r="K266" s="4"/>
    </row>
    <row r="267" spans="3:11" x14ac:dyDescent="0.3">
      <c r="C267" s="4"/>
      <c r="D267" s="4"/>
      <c r="E267" s="4"/>
      <c r="F267" s="4"/>
      <c r="G267" s="4"/>
      <c r="I267" s="4"/>
      <c r="J267" s="4"/>
      <c r="K267" s="4"/>
    </row>
    <row r="268" spans="3:11" x14ac:dyDescent="0.3">
      <c r="C268" s="4"/>
      <c r="D268" s="4"/>
      <c r="E268" s="4"/>
      <c r="F268" s="4"/>
      <c r="G268" s="4"/>
      <c r="I268" s="4"/>
      <c r="J268" s="4"/>
      <c r="K268" s="4"/>
    </row>
    <row r="269" spans="3:11" x14ac:dyDescent="0.3">
      <c r="C269" s="4"/>
      <c r="D269" s="4"/>
      <c r="E269" s="4"/>
      <c r="F269" s="4"/>
      <c r="G269" s="4"/>
      <c r="I269" s="4"/>
      <c r="J269" s="4"/>
      <c r="K269" s="4"/>
    </row>
    <row r="270" spans="3:11" x14ac:dyDescent="0.3">
      <c r="C270" s="4"/>
      <c r="D270" s="4"/>
      <c r="E270" s="4"/>
      <c r="F270" s="4"/>
      <c r="G270" s="4"/>
      <c r="I270" s="4"/>
      <c r="J270" s="4"/>
      <c r="K270" s="4"/>
    </row>
    <row r="271" spans="3:11" x14ac:dyDescent="0.3">
      <c r="C271" s="4"/>
      <c r="D271" s="4"/>
      <c r="E271" s="4"/>
      <c r="F271" s="4"/>
      <c r="G271" s="4"/>
      <c r="I271" s="4"/>
      <c r="J271" s="4"/>
      <c r="K271" s="4"/>
    </row>
    <row r="272" spans="3:11" x14ac:dyDescent="0.3">
      <c r="C272" s="4"/>
      <c r="D272" s="4"/>
      <c r="E272" s="4"/>
      <c r="F272" s="4"/>
      <c r="G272" s="4"/>
      <c r="I272" s="4"/>
      <c r="J272" s="4"/>
      <c r="K272" s="4"/>
    </row>
    <row r="273" spans="3:11" x14ac:dyDescent="0.3">
      <c r="C273" s="4"/>
      <c r="D273" s="4"/>
      <c r="E273" s="4"/>
      <c r="F273" s="4"/>
      <c r="G273" s="4"/>
      <c r="I273" s="4"/>
      <c r="J273" s="4"/>
      <c r="K273" s="4"/>
    </row>
    <row r="274" spans="3:11" x14ac:dyDescent="0.3">
      <c r="C274" s="4"/>
      <c r="D274" s="4"/>
      <c r="E274" s="4"/>
      <c r="F274" s="4"/>
      <c r="G274" s="4"/>
      <c r="I274" s="4"/>
      <c r="J274" s="4"/>
      <c r="K274" s="4"/>
    </row>
    <row r="275" spans="3:11" x14ac:dyDescent="0.3">
      <c r="C275" s="4"/>
      <c r="D275" s="4"/>
      <c r="E275" s="4"/>
      <c r="F275" s="4"/>
      <c r="G275" s="4"/>
      <c r="I275" s="4"/>
      <c r="J275" s="4"/>
      <c r="K275" s="4"/>
    </row>
    <row r="276" spans="3:11" x14ac:dyDescent="0.3">
      <c r="C276" s="4"/>
      <c r="D276" s="4"/>
      <c r="E276" s="4"/>
      <c r="F276" s="4"/>
      <c r="G276" s="4"/>
      <c r="I276" s="4"/>
      <c r="J276" s="4"/>
      <c r="K276" s="4"/>
    </row>
    <row r="277" spans="3:11" x14ac:dyDescent="0.3">
      <c r="C277" s="4"/>
      <c r="D277" s="4"/>
      <c r="E277" s="4"/>
      <c r="F277" s="4"/>
      <c r="G277" s="4"/>
      <c r="I277" s="4"/>
      <c r="J277" s="4"/>
      <c r="K277" s="4"/>
    </row>
    <row r="278" spans="3:11" x14ac:dyDescent="0.3">
      <c r="C278" s="4"/>
      <c r="D278" s="4"/>
      <c r="E278" s="4"/>
      <c r="F278" s="4"/>
      <c r="G278" s="4"/>
      <c r="I278" s="4"/>
      <c r="J278" s="4"/>
      <c r="K278" s="4"/>
    </row>
    <row r="279" spans="3:11" x14ac:dyDescent="0.3">
      <c r="C279" s="4"/>
      <c r="D279" s="4"/>
      <c r="E279" s="4"/>
      <c r="F279" s="4"/>
      <c r="G279" s="4"/>
      <c r="I279" s="4"/>
      <c r="J279" s="4"/>
      <c r="K279" s="4"/>
    </row>
    <row r="280" spans="3:11" x14ac:dyDescent="0.3">
      <c r="C280" s="4"/>
      <c r="D280" s="4"/>
      <c r="E280" s="4"/>
      <c r="F280" s="4"/>
      <c r="G280" s="4"/>
      <c r="I280" s="4"/>
      <c r="J280" s="4"/>
      <c r="K280" s="4"/>
    </row>
    <row r="281" spans="3:11" x14ac:dyDescent="0.3">
      <c r="C281" s="4"/>
      <c r="D281" s="4"/>
      <c r="E281" s="4"/>
      <c r="F281" s="4"/>
      <c r="G281" s="4"/>
      <c r="I281" s="4"/>
      <c r="J281" s="4"/>
      <c r="K281" s="4"/>
    </row>
    <row r="282" spans="3:11" x14ac:dyDescent="0.3">
      <c r="C282" s="4"/>
      <c r="D282" s="4"/>
      <c r="E282" s="4"/>
      <c r="F282" s="4"/>
      <c r="G282" s="4"/>
      <c r="I282" s="4"/>
      <c r="J282" s="4"/>
      <c r="K282" s="4"/>
    </row>
    <row r="283" spans="3:11" x14ac:dyDescent="0.3">
      <c r="C283" s="4"/>
      <c r="D283" s="4"/>
      <c r="E283" s="4"/>
      <c r="F283" s="4"/>
      <c r="G283" s="4"/>
      <c r="I283" s="4"/>
      <c r="J283" s="4"/>
      <c r="K283" s="4"/>
    </row>
    <row r="284" spans="3:11" x14ac:dyDescent="0.3">
      <c r="C284" s="4"/>
      <c r="D284" s="4"/>
      <c r="E284" s="4"/>
      <c r="F284" s="4"/>
      <c r="G284" s="4"/>
      <c r="I284" s="4"/>
      <c r="J284" s="4"/>
      <c r="K284" s="4"/>
    </row>
    <row r="285" spans="3:11" x14ac:dyDescent="0.3">
      <c r="C285" s="4"/>
      <c r="D285" s="4"/>
      <c r="E285" s="4"/>
      <c r="F285" s="4"/>
      <c r="G285" s="4"/>
      <c r="I285" s="4"/>
      <c r="J285" s="4"/>
      <c r="K285" s="4"/>
    </row>
    <row r="286" spans="3:11" x14ac:dyDescent="0.3">
      <c r="C286" s="4"/>
      <c r="D286" s="4"/>
      <c r="E286" s="4"/>
      <c r="F286" s="4"/>
      <c r="G286" s="4"/>
      <c r="I286" s="4"/>
      <c r="J286" s="4"/>
      <c r="K286" s="4"/>
    </row>
    <row r="287" spans="3:11" x14ac:dyDescent="0.3">
      <c r="C287" s="4"/>
      <c r="D287" s="4"/>
      <c r="E287" s="4"/>
      <c r="F287" s="4"/>
      <c r="G287" s="4"/>
      <c r="I287" s="4"/>
      <c r="J287" s="4"/>
      <c r="K287" s="4"/>
    </row>
    <row r="288" spans="3:11" x14ac:dyDescent="0.3">
      <c r="C288" s="4"/>
      <c r="D288" s="4"/>
      <c r="E288" s="4"/>
      <c r="F288" s="4"/>
      <c r="G288" s="4"/>
      <c r="I288" s="4"/>
      <c r="J288" s="4"/>
      <c r="K288" s="4"/>
    </row>
    <row r="289" spans="3:11" x14ac:dyDescent="0.3">
      <c r="C289" s="4"/>
      <c r="D289" s="4"/>
      <c r="E289" s="4"/>
      <c r="F289" s="4"/>
      <c r="G289" s="4"/>
      <c r="I289" s="4"/>
      <c r="J289" s="4"/>
      <c r="K289" s="4"/>
    </row>
    <row r="290" spans="3:11" x14ac:dyDescent="0.3">
      <c r="C290" s="4"/>
      <c r="D290" s="4"/>
      <c r="E290" s="4"/>
      <c r="F290" s="4"/>
      <c r="G290" s="4"/>
      <c r="I290" s="4"/>
      <c r="J290" s="4"/>
      <c r="K290" s="4"/>
    </row>
    <row r="291" spans="3:11" x14ac:dyDescent="0.3">
      <c r="C291" s="4"/>
      <c r="D291" s="4"/>
      <c r="E291" s="4"/>
      <c r="F291" s="4"/>
      <c r="G291" s="4"/>
      <c r="I291" s="4"/>
      <c r="J291" s="4"/>
      <c r="K291" s="4"/>
    </row>
    <row r="292" spans="3:11" x14ac:dyDescent="0.3">
      <c r="C292" s="4"/>
      <c r="D292" s="4"/>
      <c r="E292" s="4"/>
      <c r="F292" s="4"/>
      <c r="G292" s="4"/>
      <c r="I292" s="4"/>
      <c r="J292" s="4"/>
      <c r="K292" s="4"/>
    </row>
    <row r="293" spans="3:11" x14ac:dyDescent="0.3">
      <c r="C293" s="4"/>
      <c r="D293" s="4"/>
      <c r="E293" s="4"/>
      <c r="F293" s="4"/>
      <c r="G293" s="4"/>
      <c r="I293" s="4"/>
      <c r="J293" s="4"/>
      <c r="K293" s="4"/>
    </row>
    <row r="294" spans="3:11" x14ac:dyDescent="0.3">
      <c r="C294" s="4"/>
      <c r="D294" s="4"/>
      <c r="E294" s="4"/>
      <c r="F294" s="4"/>
      <c r="G294" s="4"/>
      <c r="I294" s="4"/>
      <c r="J294" s="4"/>
      <c r="K294" s="4"/>
    </row>
    <row r="295" spans="3:11" x14ac:dyDescent="0.3">
      <c r="C295" s="4"/>
      <c r="D295" s="4"/>
      <c r="E295" s="4"/>
      <c r="F295" s="4"/>
      <c r="G295" s="4"/>
      <c r="I295" s="4"/>
      <c r="J295" s="4"/>
      <c r="K295" s="4"/>
    </row>
    <row r="296" spans="3:11" x14ac:dyDescent="0.3">
      <c r="C296" s="4"/>
      <c r="D296" s="4"/>
      <c r="E296" s="4"/>
      <c r="F296" s="4"/>
      <c r="G296" s="4"/>
      <c r="I296" s="4"/>
      <c r="J296" s="4"/>
      <c r="K296" s="4"/>
    </row>
    <row r="297" spans="3:11" x14ac:dyDescent="0.3">
      <c r="C297" s="4"/>
      <c r="D297" s="4"/>
      <c r="E297" s="4"/>
      <c r="F297" s="4"/>
      <c r="G297" s="4"/>
      <c r="I297" s="4"/>
      <c r="J297" s="4"/>
      <c r="K297" s="4"/>
    </row>
    <row r="298" spans="3:11" x14ac:dyDescent="0.3">
      <c r="C298" s="4"/>
      <c r="D298" s="4"/>
      <c r="E298" s="4"/>
      <c r="F298" s="4"/>
      <c r="G298" s="4"/>
      <c r="I298" s="4"/>
      <c r="J298" s="4"/>
      <c r="K298" s="4"/>
    </row>
    <row r="299" spans="3:11" x14ac:dyDescent="0.3">
      <c r="C299" s="4"/>
      <c r="D299" s="4"/>
      <c r="E299" s="4"/>
      <c r="F299" s="4"/>
      <c r="G299" s="4"/>
      <c r="I299" s="4"/>
      <c r="J299" s="4"/>
      <c r="K299" s="4"/>
    </row>
    <row r="300" spans="3:11" x14ac:dyDescent="0.3">
      <c r="C300" s="4"/>
      <c r="D300" s="4"/>
      <c r="E300" s="4"/>
      <c r="F300" s="4"/>
      <c r="G300" s="4"/>
      <c r="I300" s="4"/>
      <c r="J300" s="4"/>
      <c r="K300" s="4"/>
    </row>
    <row r="301" spans="3:11" x14ac:dyDescent="0.3">
      <c r="C301" s="4"/>
      <c r="D301" s="4"/>
      <c r="E301" s="4"/>
      <c r="F301" s="4"/>
      <c r="G301" s="4"/>
      <c r="I301" s="4"/>
      <c r="J301" s="4"/>
      <c r="K301" s="4"/>
    </row>
  </sheetData>
  <mergeCells count="2">
    <mergeCell ref="G1:H1"/>
    <mergeCell ref="I1:M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01"/>
  <sheetViews>
    <sheetView topLeftCell="A31" zoomScaleNormal="100" workbookViewId="0">
      <selection activeCell="F100" sqref="F100"/>
    </sheetView>
  </sheetViews>
  <sheetFormatPr defaultColWidth="9.09765625" defaultRowHeight="14.4" x14ac:dyDescent="0.3"/>
  <cols>
    <col min="2" max="2" width="9.5" style="4" customWidth="1"/>
    <col min="3" max="3" width="9.796875" customWidth="1"/>
    <col min="4" max="4" width="9.19921875" customWidth="1"/>
    <col min="5" max="5" width="13.296875" customWidth="1"/>
    <col min="6" max="7" width="10.59765625" customWidth="1"/>
    <col min="9" max="9" width="10.59765625" customWidth="1"/>
    <col min="10" max="10" width="10.796875" customWidth="1"/>
    <col min="13" max="13" width="10.69921875" customWidth="1"/>
    <col min="17" max="30" width="1.69921875" customWidth="1"/>
  </cols>
  <sheetData>
    <row r="1" spans="1:27" x14ac:dyDescent="0.3">
      <c r="A1" s="5" t="s">
        <v>0</v>
      </c>
      <c r="B1" s="6">
        <v>45620</v>
      </c>
      <c r="D1" s="7" t="s">
        <v>1</v>
      </c>
      <c r="E1" s="4"/>
      <c r="F1" s="4"/>
      <c r="G1" s="21" t="s">
        <v>40</v>
      </c>
      <c r="H1" s="21"/>
      <c r="I1" s="22" t="s">
        <v>3</v>
      </c>
      <c r="J1" s="22"/>
      <c r="K1" s="22"/>
      <c r="L1" s="22"/>
      <c r="M1" s="22"/>
    </row>
    <row r="2" spans="1:27" x14ac:dyDescent="0.3"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/>
      <c r="I2" s="4" t="s">
        <v>4</v>
      </c>
      <c r="J2" s="4" t="s">
        <v>5</v>
      </c>
      <c r="K2" s="4" t="s">
        <v>6</v>
      </c>
      <c r="L2" s="4" t="s">
        <v>10</v>
      </c>
      <c r="M2" s="4" t="s">
        <v>11</v>
      </c>
      <c r="O2" t="s">
        <v>12</v>
      </c>
      <c r="P2" s="4">
        <f t="shared" ref="P2:P16" si="0">COUNTIF(Q2:AD2,"+")-COUNTIF(Q2:AD2,"-")</f>
        <v>0</v>
      </c>
      <c r="Q2" s="4" t="s">
        <v>14</v>
      </c>
      <c r="R2" s="4" t="s">
        <v>13</v>
      </c>
      <c r="S2" s="4" t="s">
        <v>14</v>
      </c>
      <c r="T2" s="4" t="s">
        <v>13</v>
      </c>
      <c r="U2" s="4"/>
      <c r="V2" s="4"/>
      <c r="W2" s="4"/>
      <c r="X2" s="4"/>
      <c r="Y2" s="4"/>
      <c r="Z2" s="4"/>
      <c r="AA2" s="4"/>
    </row>
    <row r="3" spans="1:27" x14ac:dyDescent="0.3">
      <c r="B3" s="4" t="s">
        <v>100</v>
      </c>
      <c r="C3" s="4" t="s">
        <v>14</v>
      </c>
      <c r="D3" s="4"/>
      <c r="E3" s="4" t="s">
        <v>12</v>
      </c>
      <c r="F3" s="4"/>
      <c r="G3" s="4" t="s">
        <v>41</v>
      </c>
      <c r="I3" s="4" t="s">
        <v>16</v>
      </c>
      <c r="J3" s="4" t="s">
        <v>14</v>
      </c>
      <c r="K3" s="4" t="s">
        <v>14</v>
      </c>
      <c r="L3" s="5"/>
      <c r="M3" s="4" t="s">
        <v>17</v>
      </c>
      <c r="O3" t="s">
        <v>18</v>
      </c>
      <c r="P3" s="4">
        <f t="shared" si="0"/>
        <v>1</v>
      </c>
      <c r="Q3" s="4" t="s">
        <v>14</v>
      </c>
      <c r="R3" s="4" t="s">
        <v>13</v>
      </c>
      <c r="S3" s="4" t="s">
        <v>14</v>
      </c>
      <c r="T3" s="4"/>
      <c r="U3" s="4"/>
      <c r="V3" s="4"/>
      <c r="W3" s="4"/>
      <c r="X3" s="4"/>
      <c r="Y3" s="4"/>
      <c r="Z3" s="4"/>
      <c r="AA3" s="4"/>
    </row>
    <row r="4" spans="1:27" x14ac:dyDescent="0.3">
      <c r="B4" s="4" t="s">
        <v>101</v>
      </c>
      <c r="C4" s="4" t="s">
        <v>14</v>
      </c>
      <c r="D4" s="4"/>
      <c r="E4" s="4" t="s">
        <v>18</v>
      </c>
      <c r="F4" s="4"/>
      <c r="G4" s="4" t="s">
        <v>41</v>
      </c>
      <c r="I4" s="4" t="s">
        <v>16</v>
      </c>
      <c r="J4" s="4" t="s">
        <v>14</v>
      </c>
      <c r="K4" s="4" t="s">
        <v>13</v>
      </c>
      <c r="M4" s="4" t="s">
        <v>17</v>
      </c>
      <c r="O4" t="s">
        <v>19</v>
      </c>
      <c r="P4" s="4">
        <f t="shared" si="0"/>
        <v>1</v>
      </c>
      <c r="Q4" s="4" t="s">
        <v>14</v>
      </c>
      <c r="R4" s="4" t="s">
        <v>13</v>
      </c>
      <c r="S4" s="4" t="s">
        <v>14</v>
      </c>
      <c r="T4" s="4"/>
      <c r="U4" s="4"/>
      <c r="V4" s="4"/>
      <c r="W4" s="4"/>
      <c r="X4" s="4"/>
      <c r="Y4" s="4"/>
      <c r="Z4" s="4"/>
      <c r="AA4" s="4"/>
    </row>
    <row r="5" spans="1:27" x14ac:dyDescent="0.3">
      <c r="B5" s="4" t="s">
        <v>16</v>
      </c>
      <c r="C5" s="4" t="s">
        <v>13</v>
      </c>
      <c r="D5" s="4"/>
      <c r="E5" s="4" t="s">
        <v>12</v>
      </c>
      <c r="F5" s="4"/>
      <c r="G5" s="4" t="s">
        <v>41</v>
      </c>
      <c r="I5" s="4" t="s">
        <v>16</v>
      </c>
      <c r="J5" s="4" t="s">
        <v>13</v>
      </c>
      <c r="K5" s="4"/>
      <c r="M5" s="4" t="s">
        <v>17</v>
      </c>
      <c r="O5" t="s">
        <v>20</v>
      </c>
      <c r="P5" s="4">
        <f t="shared" si="0"/>
        <v>0</v>
      </c>
      <c r="Q5" s="4" t="s">
        <v>13</v>
      </c>
      <c r="R5" s="4" t="s">
        <v>14</v>
      </c>
      <c r="S5" s="4"/>
      <c r="T5" s="4"/>
      <c r="U5" s="4"/>
      <c r="V5" s="4"/>
      <c r="W5" s="4"/>
      <c r="X5" s="4"/>
      <c r="Y5" s="4"/>
      <c r="Z5" s="4"/>
      <c r="AA5" s="4"/>
    </row>
    <row r="6" spans="1:27" x14ac:dyDescent="0.3">
      <c r="B6" s="4" t="s">
        <v>100</v>
      </c>
      <c r="C6" s="4" t="s">
        <v>13</v>
      </c>
      <c r="D6" s="4"/>
      <c r="E6" s="4" t="s">
        <v>22</v>
      </c>
      <c r="F6" s="4"/>
      <c r="G6" s="4" t="s">
        <v>41</v>
      </c>
      <c r="I6" s="4" t="s">
        <v>16</v>
      </c>
      <c r="J6" s="4" t="s">
        <v>14</v>
      </c>
      <c r="K6" s="4" t="s">
        <v>13</v>
      </c>
      <c r="M6" s="4" t="s">
        <v>17</v>
      </c>
      <c r="O6" t="s">
        <v>21</v>
      </c>
      <c r="P6" s="4">
        <f t="shared" si="0"/>
        <v>1</v>
      </c>
      <c r="Q6" s="4" t="s">
        <v>14</v>
      </c>
      <c r="R6" s="4" t="s">
        <v>13</v>
      </c>
      <c r="S6" s="4" t="s">
        <v>14</v>
      </c>
      <c r="T6" s="4"/>
      <c r="U6" s="4"/>
      <c r="V6" s="4"/>
      <c r="W6" s="4"/>
      <c r="X6" s="4"/>
      <c r="Y6" s="4"/>
      <c r="Z6" s="4"/>
      <c r="AA6" s="4"/>
    </row>
    <row r="7" spans="1:27" x14ac:dyDescent="0.3">
      <c r="B7" s="4" t="s">
        <v>100</v>
      </c>
      <c r="C7" s="4" t="s">
        <v>13</v>
      </c>
      <c r="D7" s="4"/>
      <c r="E7" s="4" t="s">
        <v>22</v>
      </c>
      <c r="F7" s="4"/>
      <c r="G7" s="4" t="s">
        <v>41</v>
      </c>
      <c r="I7" s="4" t="s">
        <v>16</v>
      </c>
      <c r="J7" s="4" t="s">
        <v>14</v>
      </c>
      <c r="K7" s="4" t="s">
        <v>13</v>
      </c>
      <c r="M7" s="4" t="s">
        <v>17</v>
      </c>
      <c r="O7" t="s">
        <v>22</v>
      </c>
      <c r="P7" s="4">
        <f t="shared" si="0"/>
        <v>0</v>
      </c>
      <c r="Q7" s="4" t="s">
        <v>13</v>
      </c>
      <c r="R7" s="4" t="s">
        <v>14</v>
      </c>
      <c r="S7" s="4"/>
      <c r="T7" s="4"/>
      <c r="U7" s="4"/>
      <c r="V7" s="4"/>
      <c r="W7" s="4"/>
      <c r="X7" s="4"/>
      <c r="Y7" s="4"/>
      <c r="Z7" s="4"/>
      <c r="AA7" s="4"/>
    </row>
    <row r="8" spans="1:27" x14ac:dyDescent="0.3">
      <c r="B8" s="4" t="s">
        <v>16</v>
      </c>
      <c r="C8" s="4" t="s">
        <v>14</v>
      </c>
      <c r="D8" s="4" t="s">
        <v>13</v>
      </c>
      <c r="E8" s="4" t="s">
        <v>24</v>
      </c>
      <c r="F8" s="4"/>
      <c r="G8" s="4" t="s">
        <v>41</v>
      </c>
      <c r="I8" s="4" t="s">
        <v>16</v>
      </c>
      <c r="J8" s="4" t="s">
        <v>13</v>
      </c>
      <c r="K8" s="4"/>
      <c r="M8" s="4" t="s">
        <v>17</v>
      </c>
      <c r="O8" t="s">
        <v>23</v>
      </c>
      <c r="P8" s="4">
        <f t="shared" si="0"/>
        <v>0</v>
      </c>
      <c r="Q8" s="4" t="s">
        <v>13</v>
      </c>
      <c r="R8" s="4" t="s">
        <v>14</v>
      </c>
      <c r="S8" s="4"/>
      <c r="T8" s="4"/>
      <c r="U8" s="4"/>
      <c r="V8" s="4"/>
      <c r="W8" s="4"/>
      <c r="X8" s="4"/>
      <c r="Y8" s="4"/>
      <c r="Z8" s="4"/>
      <c r="AA8" s="4"/>
    </row>
    <row r="9" spans="1:27" x14ac:dyDescent="0.3">
      <c r="B9" s="4" t="s">
        <v>101</v>
      </c>
      <c r="C9" s="4" t="s">
        <v>14</v>
      </c>
      <c r="D9" s="4"/>
      <c r="E9" s="4" t="s">
        <v>23</v>
      </c>
      <c r="F9" s="4"/>
      <c r="G9" s="4" t="s">
        <v>41</v>
      </c>
      <c r="I9" s="4" t="s">
        <v>16</v>
      </c>
      <c r="J9" s="4" t="s">
        <v>14</v>
      </c>
      <c r="K9" s="4" t="s">
        <v>13</v>
      </c>
      <c r="M9" s="4" t="s">
        <v>17</v>
      </c>
      <c r="O9" t="s">
        <v>24</v>
      </c>
      <c r="P9" s="4">
        <f t="shared" si="0"/>
        <v>0</v>
      </c>
      <c r="Q9" s="4" t="s">
        <v>13</v>
      </c>
      <c r="R9" s="4" t="s">
        <v>14</v>
      </c>
      <c r="S9" s="4"/>
      <c r="T9" s="4"/>
      <c r="U9" s="4"/>
      <c r="V9" s="4"/>
      <c r="W9" s="4"/>
      <c r="X9" s="4"/>
      <c r="Y9" s="4"/>
      <c r="Z9" s="4"/>
      <c r="AA9" s="4"/>
    </row>
    <row r="10" spans="1:27" x14ac:dyDescent="0.3">
      <c r="B10" s="4" t="s">
        <v>16</v>
      </c>
      <c r="C10" s="4" t="s">
        <v>14</v>
      </c>
      <c r="D10" s="4" t="s">
        <v>13</v>
      </c>
      <c r="E10" s="4" t="s">
        <v>24</v>
      </c>
      <c r="F10" s="4"/>
      <c r="G10" s="4" t="s">
        <v>41</v>
      </c>
      <c r="I10" s="4" t="s">
        <v>16</v>
      </c>
      <c r="J10" s="4" t="s">
        <v>14</v>
      </c>
      <c r="K10" s="4" t="s">
        <v>13</v>
      </c>
      <c r="M10" s="4" t="s">
        <v>17</v>
      </c>
      <c r="O10" t="s">
        <v>25</v>
      </c>
      <c r="P10" s="4">
        <f t="shared" si="0"/>
        <v>0</v>
      </c>
      <c r="Q10" s="4" t="s">
        <v>13</v>
      </c>
      <c r="R10" s="4" t="s">
        <v>14</v>
      </c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3">
      <c r="B11" s="4" t="s">
        <v>101</v>
      </c>
      <c r="C11" s="4" t="s">
        <v>14</v>
      </c>
      <c r="D11" s="4"/>
      <c r="E11" s="4" t="s">
        <v>30</v>
      </c>
      <c r="F11" s="4"/>
      <c r="G11" s="4" t="s">
        <v>41</v>
      </c>
      <c r="I11" s="4" t="s">
        <v>16</v>
      </c>
      <c r="J11" s="4" t="s">
        <v>14</v>
      </c>
      <c r="K11" s="4" t="s">
        <v>14</v>
      </c>
      <c r="M11" s="4" t="s">
        <v>17</v>
      </c>
      <c r="O11" t="s">
        <v>26</v>
      </c>
      <c r="P11" s="4">
        <f t="shared" si="0"/>
        <v>1</v>
      </c>
      <c r="Q11" s="4" t="s">
        <v>14</v>
      </c>
      <c r="R11" s="4" t="s">
        <v>13</v>
      </c>
      <c r="S11" s="4" t="s">
        <v>14</v>
      </c>
      <c r="T11" s="4"/>
      <c r="U11" s="4"/>
      <c r="V11" s="4"/>
      <c r="W11" s="4"/>
      <c r="X11" s="4"/>
      <c r="Y11" s="4"/>
      <c r="Z11" s="4"/>
      <c r="AA11" s="4"/>
    </row>
    <row r="12" spans="1:27" x14ac:dyDescent="0.3">
      <c r="B12" s="4" t="s">
        <v>101</v>
      </c>
      <c r="C12" s="4" t="s">
        <v>14</v>
      </c>
      <c r="D12" s="4"/>
      <c r="E12" s="4" t="s">
        <v>29</v>
      </c>
      <c r="F12" s="4"/>
      <c r="G12" s="4" t="s">
        <v>41</v>
      </c>
      <c r="I12" s="4" t="s">
        <v>16</v>
      </c>
      <c r="J12" s="4" t="s">
        <v>13</v>
      </c>
      <c r="K12" s="4"/>
      <c r="M12" s="4" t="s">
        <v>17</v>
      </c>
      <c r="O12" t="s">
        <v>27</v>
      </c>
      <c r="P12" s="4">
        <f t="shared" si="0"/>
        <v>-1</v>
      </c>
      <c r="Q12" s="4" t="s">
        <v>13</v>
      </c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3">
      <c r="B13" s="4" t="s">
        <v>16</v>
      </c>
      <c r="C13" s="4" t="s">
        <v>14</v>
      </c>
      <c r="D13" s="4" t="s">
        <v>13</v>
      </c>
      <c r="E13" s="4" t="s">
        <v>25</v>
      </c>
      <c r="F13" s="4"/>
      <c r="G13" s="4" t="s">
        <v>41</v>
      </c>
      <c r="I13" s="4" t="s">
        <v>16</v>
      </c>
      <c r="J13" s="4" t="s">
        <v>13</v>
      </c>
      <c r="K13" s="4"/>
      <c r="M13" s="4" t="s">
        <v>17</v>
      </c>
      <c r="O13" t="s">
        <v>28</v>
      </c>
      <c r="P13" s="4">
        <f t="shared" si="0"/>
        <v>-2</v>
      </c>
      <c r="Q13" s="4" t="s">
        <v>13</v>
      </c>
      <c r="R13" s="4" t="s">
        <v>13</v>
      </c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3">
      <c r="B14" s="4" t="s">
        <v>100</v>
      </c>
      <c r="C14" s="4" t="s">
        <v>13</v>
      </c>
      <c r="D14" s="4"/>
      <c r="E14" s="4" t="s">
        <v>27</v>
      </c>
      <c r="F14" s="4"/>
      <c r="G14" s="4" t="s">
        <v>41</v>
      </c>
      <c r="I14" s="4" t="s">
        <v>16</v>
      </c>
      <c r="J14" s="4" t="s">
        <v>14</v>
      </c>
      <c r="K14" s="4" t="s">
        <v>13</v>
      </c>
      <c r="M14" s="4" t="s">
        <v>17</v>
      </c>
      <c r="O14" t="s">
        <v>29</v>
      </c>
      <c r="P14" s="4">
        <f t="shared" si="0"/>
        <v>-2</v>
      </c>
      <c r="Q14" s="4" t="s">
        <v>13</v>
      </c>
      <c r="R14" s="4" t="s">
        <v>13</v>
      </c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3">
      <c r="B15" s="4" t="s">
        <v>100</v>
      </c>
      <c r="C15" s="4" t="s">
        <v>14</v>
      </c>
      <c r="D15" s="4"/>
      <c r="E15" s="4" t="s">
        <v>12</v>
      </c>
      <c r="F15" s="4"/>
      <c r="G15" s="4" t="s">
        <v>41</v>
      </c>
      <c r="I15" s="4" t="s">
        <v>16</v>
      </c>
      <c r="J15" s="4" t="s">
        <v>14</v>
      </c>
      <c r="K15" s="4" t="s">
        <v>14</v>
      </c>
      <c r="M15" s="4" t="s">
        <v>17</v>
      </c>
      <c r="O15" t="s">
        <v>30</v>
      </c>
      <c r="P15" s="4">
        <f t="shared" si="0"/>
        <v>-1</v>
      </c>
      <c r="Q15" s="4" t="s">
        <v>13</v>
      </c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3">
      <c r="B16" s="4" t="s">
        <v>101</v>
      </c>
      <c r="C16" s="4" t="s">
        <v>14</v>
      </c>
      <c r="D16" s="4"/>
      <c r="E16" s="4" t="s">
        <v>26</v>
      </c>
      <c r="F16" s="4"/>
      <c r="G16" s="4" t="s">
        <v>41</v>
      </c>
      <c r="I16" s="4" t="s">
        <v>16</v>
      </c>
      <c r="J16" s="4" t="s">
        <v>13</v>
      </c>
      <c r="K16" s="4"/>
      <c r="M16" s="4" t="s">
        <v>17</v>
      </c>
      <c r="O16" t="s">
        <v>31</v>
      </c>
      <c r="P16" s="4">
        <f t="shared" si="0"/>
        <v>-2</v>
      </c>
      <c r="Q16" s="4" t="s">
        <v>13</v>
      </c>
      <c r="R16" s="4" t="s">
        <v>13</v>
      </c>
      <c r="S16" s="4"/>
      <c r="T16" s="4"/>
      <c r="U16" s="4"/>
      <c r="V16" s="4"/>
      <c r="W16" s="4"/>
      <c r="X16" s="4"/>
      <c r="Y16" s="4"/>
      <c r="Z16" s="4"/>
      <c r="AA16" s="4"/>
    </row>
    <row r="17" spans="2:13" x14ac:dyDescent="0.3">
      <c r="B17" s="4" t="s">
        <v>101</v>
      </c>
      <c r="C17" s="4" t="s">
        <v>14</v>
      </c>
      <c r="D17" s="4"/>
      <c r="E17" s="4" t="s">
        <v>26</v>
      </c>
      <c r="F17" s="4"/>
      <c r="G17" s="4" t="s">
        <v>41</v>
      </c>
      <c r="I17" s="4" t="s">
        <v>16</v>
      </c>
      <c r="J17" s="4" t="s">
        <v>14</v>
      </c>
      <c r="K17" s="4" t="s">
        <v>13</v>
      </c>
      <c r="M17" s="4" t="s">
        <v>17</v>
      </c>
    </row>
    <row r="18" spans="2:13" x14ac:dyDescent="0.3">
      <c r="B18" s="4" t="s">
        <v>101</v>
      </c>
      <c r="C18" s="4" t="s">
        <v>14</v>
      </c>
      <c r="D18" s="4"/>
      <c r="E18" s="4" t="s">
        <v>12</v>
      </c>
      <c r="F18" s="4"/>
      <c r="G18" s="4" t="s">
        <v>41</v>
      </c>
      <c r="I18" s="4" t="s">
        <v>16</v>
      </c>
      <c r="J18" s="4" t="s">
        <v>13</v>
      </c>
      <c r="K18" s="4"/>
      <c r="M18" s="4" t="s">
        <v>17</v>
      </c>
    </row>
    <row r="19" spans="2:13" x14ac:dyDescent="0.3">
      <c r="B19" s="4" t="s">
        <v>101</v>
      </c>
      <c r="C19" s="4" t="s">
        <v>14</v>
      </c>
      <c r="D19" s="4"/>
      <c r="E19" s="4" t="s">
        <v>26</v>
      </c>
      <c r="F19" s="4"/>
      <c r="G19" s="4" t="s">
        <v>41</v>
      </c>
      <c r="I19" s="4" t="s">
        <v>16</v>
      </c>
      <c r="J19" s="4" t="s">
        <v>13</v>
      </c>
      <c r="K19" s="4"/>
      <c r="M19" s="4" t="s">
        <v>17</v>
      </c>
    </row>
    <row r="20" spans="2:13" x14ac:dyDescent="0.3">
      <c r="B20" s="4" t="s">
        <v>16</v>
      </c>
      <c r="C20" s="4" t="s">
        <v>14</v>
      </c>
      <c r="D20" s="4" t="s">
        <v>13</v>
      </c>
      <c r="E20" s="4" t="s">
        <v>18</v>
      </c>
      <c r="F20" s="4"/>
      <c r="G20" s="4" t="s">
        <v>41</v>
      </c>
      <c r="I20" s="4" t="s">
        <v>16</v>
      </c>
      <c r="J20" s="4" t="s">
        <v>14</v>
      </c>
      <c r="K20" s="4" t="s">
        <v>13</v>
      </c>
      <c r="M20" s="4" t="s">
        <v>17</v>
      </c>
    </row>
    <row r="21" spans="2:13" x14ac:dyDescent="0.3">
      <c r="B21" s="20" t="s">
        <v>16</v>
      </c>
      <c r="C21" s="20" t="s">
        <v>14</v>
      </c>
      <c r="D21" s="20" t="s">
        <v>14</v>
      </c>
      <c r="E21" s="20" t="s">
        <v>12</v>
      </c>
      <c r="F21" s="4"/>
      <c r="G21" s="4" t="s">
        <v>41</v>
      </c>
      <c r="I21" s="4" t="s">
        <v>16</v>
      </c>
      <c r="J21" s="4" t="s">
        <v>14</v>
      </c>
      <c r="K21" s="4" t="s">
        <v>13</v>
      </c>
      <c r="M21" s="4" t="s">
        <v>17</v>
      </c>
    </row>
    <row r="22" spans="2:13" x14ac:dyDescent="0.3">
      <c r="B22" s="4" t="s">
        <v>100</v>
      </c>
      <c r="C22" s="4" t="s">
        <v>14</v>
      </c>
      <c r="D22" s="4"/>
      <c r="E22" s="4" t="s">
        <v>22</v>
      </c>
      <c r="F22" s="4"/>
      <c r="G22" s="4" t="s">
        <v>41</v>
      </c>
      <c r="I22" s="4" t="s">
        <v>16</v>
      </c>
      <c r="J22" s="4" t="s">
        <v>14</v>
      </c>
      <c r="K22" s="4" t="s">
        <v>13</v>
      </c>
      <c r="M22" s="4" t="s">
        <v>32</v>
      </c>
    </row>
    <row r="23" spans="2:13" x14ac:dyDescent="0.3">
      <c r="B23" s="4" t="s">
        <v>16</v>
      </c>
      <c r="C23" s="4" t="s">
        <v>14</v>
      </c>
      <c r="D23" s="4" t="s">
        <v>13</v>
      </c>
      <c r="E23" s="4" t="s">
        <v>23</v>
      </c>
      <c r="F23" s="4"/>
      <c r="G23" s="4" t="s">
        <v>41</v>
      </c>
      <c r="I23" s="4" t="s">
        <v>16</v>
      </c>
      <c r="J23" s="4" t="s">
        <v>14</v>
      </c>
      <c r="K23" s="4" t="s">
        <v>13</v>
      </c>
      <c r="M23" s="4" t="s">
        <v>32</v>
      </c>
    </row>
    <row r="24" spans="2:13" x14ac:dyDescent="0.3">
      <c r="B24" s="4" t="s">
        <v>101</v>
      </c>
      <c r="C24" s="4" t="s">
        <v>14</v>
      </c>
      <c r="D24" s="4"/>
      <c r="E24" s="4" t="s">
        <v>25</v>
      </c>
      <c r="F24" s="4"/>
      <c r="G24" s="4" t="s">
        <v>41</v>
      </c>
      <c r="I24" s="4" t="s">
        <v>16</v>
      </c>
      <c r="J24" s="4" t="s">
        <v>13</v>
      </c>
      <c r="K24" s="4"/>
      <c r="M24" s="4" t="s">
        <v>32</v>
      </c>
    </row>
    <row r="25" spans="2:13" x14ac:dyDescent="0.3">
      <c r="B25" s="4" t="s">
        <v>102</v>
      </c>
      <c r="C25" s="4" t="s">
        <v>14</v>
      </c>
      <c r="D25" s="4"/>
      <c r="E25" s="4" t="s">
        <v>20</v>
      </c>
      <c r="F25" s="4"/>
      <c r="G25" s="4" t="s">
        <v>41</v>
      </c>
      <c r="I25" s="4" t="s">
        <v>16</v>
      </c>
      <c r="J25" s="4" t="s">
        <v>14</v>
      </c>
      <c r="K25" s="4" t="s">
        <v>14</v>
      </c>
      <c r="M25" s="4" t="s">
        <v>32</v>
      </c>
    </row>
    <row r="26" spans="2:13" x14ac:dyDescent="0.3">
      <c r="B26" s="4" t="s">
        <v>16</v>
      </c>
      <c r="C26" s="4" t="s">
        <v>13</v>
      </c>
      <c r="D26" s="4"/>
      <c r="E26" s="4" t="s">
        <v>20</v>
      </c>
      <c r="F26" s="4"/>
      <c r="G26" s="4" t="s">
        <v>41</v>
      </c>
      <c r="I26" s="4" t="s">
        <v>16</v>
      </c>
      <c r="J26" s="4" t="s">
        <v>13</v>
      </c>
      <c r="K26" s="4"/>
      <c r="M26" s="4" t="s">
        <v>32</v>
      </c>
    </row>
    <row r="27" spans="2:13" x14ac:dyDescent="0.3">
      <c r="B27" s="4" t="s">
        <v>101</v>
      </c>
      <c r="C27" s="4" t="s">
        <v>14</v>
      </c>
      <c r="D27" s="4"/>
      <c r="E27" s="4" t="s">
        <v>22</v>
      </c>
      <c r="F27" s="4"/>
      <c r="G27" s="4" t="s">
        <v>41</v>
      </c>
      <c r="I27" s="4" t="s">
        <v>16</v>
      </c>
      <c r="J27" s="4" t="s">
        <v>14</v>
      </c>
      <c r="K27" s="4" t="s">
        <v>13</v>
      </c>
      <c r="M27" s="4" t="s">
        <v>32</v>
      </c>
    </row>
    <row r="28" spans="2:13" x14ac:dyDescent="0.3">
      <c r="B28" s="4" t="s">
        <v>101</v>
      </c>
      <c r="C28" s="4" t="s">
        <v>14</v>
      </c>
      <c r="D28" s="4"/>
      <c r="E28" s="4" t="s">
        <v>25</v>
      </c>
      <c r="F28" s="4"/>
      <c r="G28" s="4" t="s">
        <v>41</v>
      </c>
      <c r="I28" s="4" t="s">
        <v>16</v>
      </c>
      <c r="J28" s="4" t="s">
        <v>14</v>
      </c>
      <c r="K28" s="4" t="s">
        <v>13</v>
      </c>
      <c r="M28" s="4" t="s">
        <v>32</v>
      </c>
    </row>
    <row r="29" spans="2:13" x14ac:dyDescent="0.3">
      <c r="B29" s="4" t="s">
        <v>102</v>
      </c>
      <c r="C29" s="4" t="s">
        <v>14</v>
      </c>
      <c r="D29" s="4"/>
      <c r="E29" s="4" t="s">
        <v>28</v>
      </c>
      <c r="F29" s="4"/>
      <c r="G29" s="4" t="s">
        <v>41</v>
      </c>
      <c r="I29" s="4" t="s">
        <v>16</v>
      </c>
      <c r="J29" s="4" t="s">
        <v>13</v>
      </c>
      <c r="K29" s="4"/>
      <c r="M29" s="4" t="s">
        <v>32</v>
      </c>
    </row>
    <row r="30" spans="2:13" x14ac:dyDescent="0.3">
      <c r="B30" s="4" t="s">
        <v>100</v>
      </c>
      <c r="C30" s="4" t="s">
        <v>13</v>
      </c>
      <c r="D30" s="4"/>
      <c r="E30" s="4" t="s">
        <v>27</v>
      </c>
      <c r="F30" s="4"/>
      <c r="G30" s="4" t="s">
        <v>41</v>
      </c>
      <c r="I30" s="4" t="s">
        <v>16</v>
      </c>
      <c r="J30" s="4" t="s">
        <v>14</v>
      </c>
      <c r="K30" s="4" t="s">
        <v>13</v>
      </c>
      <c r="M30" s="4" t="s">
        <v>32</v>
      </c>
    </row>
    <row r="31" spans="2:13" x14ac:dyDescent="0.3">
      <c r="B31" s="4" t="s">
        <v>100</v>
      </c>
      <c r="C31" s="4" t="s">
        <v>14</v>
      </c>
      <c r="D31" s="4"/>
      <c r="E31" s="4" t="s">
        <v>12</v>
      </c>
      <c r="F31" s="4"/>
      <c r="G31" s="4" t="s">
        <v>41</v>
      </c>
      <c r="I31" s="4" t="s">
        <v>16</v>
      </c>
      <c r="J31" s="4" t="s">
        <v>13</v>
      </c>
      <c r="K31" s="4"/>
      <c r="M31" s="4" t="s">
        <v>32</v>
      </c>
    </row>
    <row r="32" spans="2:13" x14ac:dyDescent="0.3">
      <c r="B32" s="4" t="s">
        <v>101</v>
      </c>
      <c r="C32" s="4" t="s">
        <v>14</v>
      </c>
      <c r="D32" s="4"/>
      <c r="E32" s="4" t="s">
        <v>21</v>
      </c>
      <c r="F32" s="4"/>
      <c r="G32" s="4" t="s">
        <v>41</v>
      </c>
      <c r="I32" s="4" t="s">
        <v>16</v>
      </c>
      <c r="J32" s="4" t="s">
        <v>13</v>
      </c>
      <c r="K32" s="4"/>
      <c r="M32" s="4" t="s">
        <v>32</v>
      </c>
    </row>
    <row r="33" spans="2:13" x14ac:dyDescent="0.3">
      <c r="B33" s="4" t="s">
        <v>101</v>
      </c>
      <c r="C33" s="4" t="s">
        <v>14</v>
      </c>
      <c r="D33" s="4"/>
      <c r="E33" s="4" t="s">
        <v>26</v>
      </c>
      <c r="F33" s="4"/>
      <c r="G33" s="4" t="s">
        <v>41</v>
      </c>
      <c r="I33" s="4" t="s">
        <v>16</v>
      </c>
      <c r="J33" s="4" t="s">
        <v>14</v>
      </c>
      <c r="K33" s="4" t="s">
        <v>13</v>
      </c>
      <c r="M33" s="4" t="s">
        <v>32</v>
      </c>
    </row>
    <row r="34" spans="2:13" x14ac:dyDescent="0.3">
      <c r="B34" s="4" t="s">
        <v>101</v>
      </c>
      <c r="C34" s="4" t="s">
        <v>13</v>
      </c>
      <c r="D34" s="4"/>
      <c r="E34" s="4" t="s">
        <v>18</v>
      </c>
      <c r="F34" s="4"/>
      <c r="G34" s="4" t="s">
        <v>41</v>
      </c>
      <c r="I34" s="4" t="s">
        <v>16</v>
      </c>
      <c r="J34" s="4" t="s">
        <v>13</v>
      </c>
      <c r="K34" s="4"/>
      <c r="M34" s="4" t="s">
        <v>32</v>
      </c>
    </row>
    <row r="35" spans="2:13" x14ac:dyDescent="0.3">
      <c r="B35" s="4" t="s">
        <v>100</v>
      </c>
      <c r="C35" s="4" t="s">
        <v>14</v>
      </c>
      <c r="D35" s="4"/>
      <c r="E35" s="4" t="s">
        <v>22</v>
      </c>
      <c r="F35" s="4"/>
      <c r="G35" s="4" t="s">
        <v>41</v>
      </c>
      <c r="I35" s="4" t="s">
        <v>16</v>
      </c>
      <c r="J35" s="4" t="s">
        <v>13</v>
      </c>
      <c r="K35" s="4"/>
      <c r="M35" s="4" t="s">
        <v>32</v>
      </c>
    </row>
    <row r="36" spans="2:13" x14ac:dyDescent="0.3">
      <c r="B36" s="4" t="s">
        <v>101</v>
      </c>
      <c r="C36" s="4" t="s">
        <v>14</v>
      </c>
      <c r="D36" s="4"/>
      <c r="E36" s="4" t="s">
        <v>23</v>
      </c>
      <c r="F36" s="4"/>
      <c r="G36" s="4" t="s">
        <v>41</v>
      </c>
      <c r="I36" s="4" t="s">
        <v>16</v>
      </c>
      <c r="J36" s="4" t="s">
        <v>14</v>
      </c>
      <c r="K36" s="4" t="s">
        <v>13</v>
      </c>
      <c r="M36" s="4" t="s">
        <v>32</v>
      </c>
    </row>
    <row r="37" spans="2:13" x14ac:dyDescent="0.3">
      <c r="B37" s="4" t="s">
        <v>101</v>
      </c>
      <c r="C37" s="4" t="s">
        <v>14</v>
      </c>
      <c r="D37" s="4"/>
      <c r="E37" s="4" t="s">
        <v>20</v>
      </c>
      <c r="F37" s="4"/>
      <c r="G37" s="4" t="s">
        <v>41</v>
      </c>
      <c r="I37" s="4" t="s">
        <v>16</v>
      </c>
      <c r="J37" s="4" t="s">
        <v>14</v>
      </c>
      <c r="K37" s="4" t="s">
        <v>14</v>
      </c>
    </row>
    <row r="38" spans="2:13" x14ac:dyDescent="0.3">
      <c r="B38" s="4" t="s">
        <v>101</v>
      </c>
      <c r="C38" s="4" t="s">
        <v>14</v>
      </c>
      <c r="D38" s="4"/>
      <c r="E38" s="4" t="s">
        <v>20</v>
      </c>
      <c r="F38" s="4"/>
      <c r="G38" s="4" t="s">
        <v>41</v>
      </c>
      <c r="I38" s="4"/>
      <c r="J38" s="4"/>
      <c r="K38" s="4"/>
    </row>
    <row r="39" spans="2:13" x14ac:dyDescent="0.3">
      <c r="B39" s="4" t="s">
        <v>101</v>
      </c>
      <c r="C39" s="4" t="s">
        <v>14</v>
      </c>
      <c r="D39" s="4"/>
      <c r="E39" s="4" t="s">
        <v>22</v>
      </c>
      <c r="F39" s="4"/>
      <c r="G39" s="4" t="s">
        <v>41</v>
      </c>
      <c r="I39" s="4"/>
      <c r="J39" s="4"/>
      <c r="K39" s="4"/>
    </row>
    <row r="40" spans="2:13" x14ac:dyDescent="0.3">
      <c r="B40" s="4" t="s">
        <v>101</v>
      </c>
      <c r="C40" s="4" t="s">
        <v>13</v>
      </c>
      <c r="D40" s="4"/>
      <c r="E40" s="4" t="s">
        <v>24</v>
      </c>
      <c r="F40" s="4"/>
      <c r="G40" s="4" t="s">
        <v>41</v>
      </c>
      <c r="I40" s="4"/>
      <c r="J40" s="4"/>
      <c r="K40" s="4"/>
    </row>
    <row r="41" spans="2:13" x14ac:dyDescent="0.3">
      <c r="B41" s="4" t="s">
        <v>100</v>
      </c>
      <c r="C41" s="4" t="s">
        <v>13</v>
      </c>
      <c r="D41" s="4"/>
      <c r="E41" s="4" t="s">
        <v>27</v>
      </c>
      <c r="F41" s="4"/>
      <c r="G41" s="4" t="s">
        <v>41</v>
      </c>
      <c r="I41" s="4"/>
      <c r="J41" s="4"/>
      <c r="K41" s="4"/>
    </row>
    <row r="42" spans="2:13" x14ac:dyDescent="0.3">
      <c r="B42" s="4" t="s">
        <v>101</v>
      </c>
      <c r="C42" s="4" t="s">
        <v>14</v>
      </c>
      <c r="D42" s="4"/>
      <c r="E42" s="4" t="s">
        <v>27</v>
      </c>
      <c r="F42" s="4"/>
      <c r="G42" s="4" t="s">
        <v>41</v>
      </c>
      <c r="I42" s="4"/>
      <c r="J42" s="4"/>
      <c r="K42" s="4"/>
    </row>
    <row r="43" spans="2:13" x14ac:dyDescent="0.3">
      <c r="B43" s="4" t="s">
        <v>101</v>
      </c>
      <c r="C43" s="4" t="s">
        <v>13</v>
      </c>
      <c r="D43" s="4"/>
      <c r="E43" s="4" t="s">
        <v>28</v>
      </c>
      <c r="F43" s="4"/>
      <c r="G43" s="4" t="s">
        <v>41</v>
      </c>
      <c r="I43" s="4"/>
      <c r="J43" s="4"/>
      <c r="K43" s="4"/>
    </row>
    <row r="44" spans="2:13" x14ac:dyDescent="0.3">
      <c r="B44" s="4" t="s">
        <v>101</v>
      </c>
      <c r="C44" s="4" t="s">
        <v>14</v>
      </c>
      <c r="D44" s="4"/>
      <c r="E44" s="4" t="s">
        <v>29</v>
      </c>
      <c r="F44" s="4"/>
      <c r="G44" s="4" t="s">
        <v>41</v>
      </c>
      <c r="I44" s="4"/>
      <c r="J44" s="4"/>
      <c r="K44" s="4"/>
    </row>
    <row r="45" spans="2:13" x14ac:dyDescent="0.3">
      <c r="B45" s="4" t="s">
        <v>101</v>
      </c>
      <c r="C45" s="4" t="s">
        <v>13</v>
      </c>
      <c r="D45" s="4"/>
      <c r="E45" s="4" t="s">
        <v>31</v>
      </c>
      <c r="F45" s="4"/>
      <c r="G45" s="4" t="s">
        <v>41</v>
      </c>
      <c r="I45" s="4"/>
      <c r="J45" s="4"/>
      <c r="K45" s="4"/>
    </row>
    <row r="46" spans="2:13" x14ac:dyDescent="0.3">
      <c r="B46" s="4" t="s">
        <v>101</v>
      </c>
      <c r="C46" s="4" t="s">
        <v>14</v>
      </c>
      <c r="D46" s="4"/>
      <c r="E46" s="4" t="s">
        <v>27</v>
      </c>
      <c r="F46" s="4"/>
      <c r="G46" s="4" t="s">
        <v>41</v>
      </c>
      <c r="I46" s="4"/>
      <c r="J46" s="4"/>
      <c r="K46" s="4"/>
    </row>
    <row r="47" spans="2:13" x14ac:dyDescent="0.3">
      <c r="B47" s="4" t="s">
        <v>100</v>
      </c>
      <c r="C47" s="4" t="s">
        <v>14</v>
      </c>
      <c r="D47" s="4"/>
      <c r="E47" s="4" t="s">
        <v>12</v>
      </c>
      <c r="F47" s="4"/>
      <c r="G47" s="4" t="s">
        <v>41</v>
      </c>
      <c r="I47" s="4"/>
      <c r="J47" s="4"/>
      <c r="K47" s="4"/>
    </row>
    <row r="48" spans="2:13" x14ac:dyDescent="0.3">
      <c r="B48" s="4" t="s">
        <v>16</v>
      </c>
      <c r="C48" s="4" t="s">
        <v>13</v>
      </c>
      <c r="D48" s="4"/>
      <c r="E48" s="4" t="s">
        <v>12</v>
      </c>
      <c r="F48" s="4"/>
      <c r="G48" s="4" t="s">
        <v>41</v>
      </c>
      <c r="I48" s="4"/>
      <c r="J48" s="4"/>
      <c r="K48" s="4"/>
    </row>
    <row r="49" spans="2:11" x14ac:dyDescent="0.3">
      <c r="B49" s="4" t="s">
        <v>100</v>
      </c>
      <c r="C49" s="4" t="s">
        <v>14</v>
      </c>
      <c r="D49" s="4"/>
      <c r="E49" s="4" t="s">
        <v>12</v>
      </c>
      <c r="F49" s="4"/>
      <c r="G49" s="4" t="s">
        <v>41</v>
      </c>
      <c r="I49" s="4"/>
      <c r="J49" s="4"/>
      <c r="K49" s="4"/>
    </row>
    <row r="50" spans="2:11" x14ac:dyDescent="0.3">
      <c r="B50" s="20" t="s">
        <v>16</v>
      </c>
      <c r="C50" s="20" t="s">
        <v>14</v>
      </c>
      <c r="D50" s="20" t="s">
        <v>14</v>
      </c>
      <c r="E50" s="20" t="s">
        <v>26</v>
      </c>
      <c r="F50" s="4"/>
      <c r="G50" s="4" t="s">
        <v>41</v>
      </c>
      <c r="I50" s="4"/>
      <c r="J50" s="4"/>
      <c r="K50" s="4"/>
    </row>
    <row r="51" spans="2:11" x14ac:dyDescent="0.3">
      <c r="B51" s="4" t="s">
        <v>100</v>
      </c>
      <c r="C51" s="4" t="s">
        <v>14</v>
      </c>
      <c r="D51" s="4"/>
      <c r="E51" s="4" t="s">
        <v>12</v>
      </c>
      <c r="F51" s="4"/>
      <c r="G51" s="4" t="s">
        <v>41</v>
      </c>
      <c r="I51" s="4"/>
      <c r="J51" s="4"/>
      <c r="K51" s="4"/>
    </row>
    <row r="52" spans="2:11" x14ac:dyDescent="0.3">
      <c r="B52" s="4" t="s">
        <v>101</v>
      </c>
      <c r="C52" s="4" t="s">
        <v>14</v>
      </c>
      <c r="D52" s="4"/>
      <c r="E52" s="4" t="s">
        <v>19</v>
      </c>
      <c r="F52" s="4"/>
      <c r="G52" s="4" t="s">
        <v>41</v>
      </c>
      <c r="I52" s="4"/>
      <c r="J52" s="4"/>
      <c r="K52" s="4"/>
    </row>
    <row r="53" spans="2:11" x14ac:dyDescent="0.3">
      <c r="B53" s="4" t="s">
        <v>101</v>
      </c>
      <c r="C53" s="4" t="s">
        <v>14</v>
      </c>
      <c r="D53" s="4"/>
      <c r="E53" s="4" t="s">
        <v>21</v>
      </c>
      <c r="F53" s="4"/>
      <c r="G53" s="4" t="s">
        <v>41</v>
      </c>
      <c r="I53" s="4"/>
      <c r="J53" s="4"/>
      <c r="K53" s="4"/>
    </row>
    <row r="54" spans="2:11" x14ac:dyDescent="0.3">
      <c r="B54" s="4" t="s">
        <v>16</v>
      </c>
      <c r="C54" s="4" t="s">
        <v>14</v>
      </c>
      <c r="D54" s="4" t="s">
        <v>13</v>
      </c>
      <c r="E54" s="4" t="s">
        <v>26</v>
      </c>
      <c r="F54" s="4"/>
      <c r="G54" s="4" t="s">
        <v>41</v>
      </c>
      <c r="I54" s="4"/>
      <c r="J54" s="4"/>
      <c r="K54" s="4"/>
    </row>
    <row r="55" spans="2:11" x14ac:dyDescent="0.3">
      <c r="B55" s="4" t="s">
        <v>101</v>
      </c>
      <c r="C55" s="4" t="s">
        <v>13</v>
      </c>
      <c r="D55" s="4"/>
      <c r="E55" s="4" t="s">
        <v>12</v>
      </c>
      <c r="F55" s="4"/>
      <c r="G55" s="4" t="s">
        <v>41</v>
      </c>
      <c r="I55" s="4"/>
      <c r="J55" s="4"/>
      <c r="K55" s="4"/>
    </row>
    <row r="56" spans="2:11" x14ac:dyDescent="0.3">
      <c r="B56" s="4" t="s">
        <v>101</v>
      </c>
      <c r="C56" s="4" t="s">
        <v>13</v>
      </c>
      <c r="D56" s="4"/>
      <c r="E56" s="4" t="s">
        <v>23</v>
      </c>
      <c r="F56" s="4"/>
      <c r="G56" s="4" t="s">
        <v>41</v>
      </c>
      <c r="I56" s="4"/>
      <c r="J56" s="4"/>
      <c r="K56" s="4"/>
    </row>
    <row r="57" spans="2:11" x14ac:dyDescent="0.3">
      <c r="B57" s="4" t="s">
        <v>16</v>
      </c>
      <c r="C57" s="4" t="s">
        <v>14</v>
      </c>
      <c r="D57" s="4" t="s">
        <v>13</v>
      </c>
      <c r="E57" s="4" t="s">
        <v>23</v>
      </c>
      <c r="F57" s="4"/>
      <c r="G57" s="4" t="s">
        <v>41</v>
      </c>
      <c r="I57" s="4"/>
      <c r="J57" s="4"/>
      <c r="K57" s="4"/>
    </row>
    <row r="58" spans="2:11" x14ac:dyDescent="0.3">
      <c r="B58" s="4" t="s">
        <v>100</v>
      </c>
      <c r="C58" s="4" t="s">
        <v>13</v>
      </c>
      <c r="D58" s="4"/>
      <c r="E58" s="4" t="s">
        <v>22</v>
      </c>
      <c r="F58" s="4"/>
      <c r="G58" s="4" t="s">
        <v>41</v>
      </c>
      <c r="I58" s="4"/>
      <c r="J58" s="4"/>
      <c r="K58" s="4"/>
    </row>
    <row r="59" spans="2:11" x14ac:dyDescent="0.3">
      <c r="B59" s="4" t="s">
        <v>16</v>
      </c>
      <c r="C59" s="4" t="s">
        <v>13</v>
      </c>
      <c r="D59" s="4"/>
      <c r="E59" s="4" t="s">
        <v>24</v>
      </c>
      <c r="F59" s="4"/>
      <c r="G59" s="4" t="s">
        <v>41</v>
      </c>
      <c r="I59" s="4"/>
      <c r="J59" s="4"/>
      <c r="K59" s="4"/>
    </row>
    <row r="60" spans="2:11" x14ac:dyDescent="0.3">
      <c r="B60" s="4" t="s">
        <v>101</v>
      </c>
      <c r="C60" s="4" t="s">
        <v>14</v>
      </c>
      <c r="D60" s="4"/>
      <c r="E60" s="4" t="s">
        <v>20</v>
      </c>
      <c r="F60" s="4"/>
      <c r="G60" s="4" t="s">
        <v>41</v>
      </c>
      <c r="I60" s="4"/>
      <c r="J60" s="4"/>
      <c r="K60" s="4"/>
    </row>
    <row r="61" spans="2:11" x14ac:dyDescent="0.3">
      <c r="B61" s="4" t="s">
        <v>101</v>
      </c>
      <c r="C61" s="4" t="s">
        <v>14</v>
      </c>
      <c r="D61" s="4"/>
      <c r="E61" s="4" t="s">
        <v>24</v>
      </c>
      <c r="F61" s="4"/>
      <c r="G61" s="4" t="s">
        <v>41</v>
      </c>
      <c r="I61" s="4"/>
      <c r="J61" s="4"/>
      <c r="K61" s="4"/>
    </row>
    <row r="62" spans="2:11" x14ac:dyDescent="0.3">
      <c r="B62" s="4" t="s">
        <v>16</v>
      </c>
      <c r="C62" s="4" t="s">
        <v>13</v>
      </c>
      <c r="D62" s="4"/>
      <c r="E62" s="4" t="s">
        <v>23</v>
      </c>
      <c r="F62" s="4"/>
      <c r="G62" s="4" t="s">
        <v>41</v>
      </c>
      <c r="I62" s="4"/>
      <c r="J62" s="4"/>
      <c r="K62" s="4"/>
    </row>
    <row r="63" spans="2:11" x14ac:dyDescent="0.3">
      <c r="B63" s="4" t="s">
        <v>101</v>
      </c>
      <c r="C63" s="4" t="s">
        <v>14</v>
      </c>
      <c r="D63" s="4"/>
      <c r="E63" s="4" t="s">
        <v>23</v>
      </c>
      <c r="F63" s="4"/>
      <c r="G63" s="4" t="s">
        <v>41</v>
      </c>
      <c r="I63" s="4"/>
      <c r="J63" s="4"/>
      <c r="K63" s="4"/>
    </row>
    <row r="64" spans="2:11" x14ac:dyDescent="0.3">
      <c r="B64" s="4" t="s">
        <v>104</v>
      </c>
      <c r="C64" s="4" t="s">
        <v>14</v>
      </c>
      <c r="D64" s="4"/>
      <c r="E64" s="4" t="s">
        <v>105</v>
      </c>
      <c r="F64" s="4"/>
      <c r="G64" s="4" t="s">
        <v>41</v>
      </c>
      <c r="I64" s="4"/>
      <c r="J64" s="4"/>
      <c r="K64" s="4"/>
    </row>
    <row r="65" spans="2:11" x14ac:dyDescent="0.3">
      <c r="B65" s="4" t="s">
        <v>100</v>
      </c>
      <c r="C65" s="4" t="s">
        <v>13</v>
      </c>
      <c r="D65" s="4"/>
      <c r="E65" s="4" t="s">
        <v>12</v>
      </c>
      <c r="F65" s="4"/>
      <c r="G65" s="4" t="s">
        <v>41</v>
      </c>
      <c r="I65" s="4"/>
      <c r="J65" s="4"/>
      <c r="K65" s="4"/>
    </row>
    <row r="66" spans="2:11" x14ac:dyDescent="0.3">
      <c r="B66" s="4" t="s">
        <v>101</v>
      </c>
      <c r="C66" s="4" t="s">
        <v>13</v>
      </c>
      <c r="D66" s="4"/>
      <c r="E66" s="4" t="s">
        <v>21</v>
      </c>
      <c r="F66" s="4"/>
      <c r="G66" s="4" t="s">
        <v>41</v>
      </c>
      <c r="I66" s="4"/>
      <c r="J66" s="4"/>
      <c r="K66" s="4"/>
    </row>
    <row r="67" spans="2:11" x14ac:dyDescent="0.3">
      <c r="B67" s="4" t="s">
        <v>16</v>
      </c>
      <c r="C67" s="4" t="s">
        <v>13</v>
      </c>
      <c r="D67" s="4"/>
      <c r="E67" s="4" t="s">
        <v>26</v>
      </c>
      <c r="F67" s="4"/>
      <c r="G67" s="4" t="s">
        <v>41</v>
      </c>
      <c r="I67" s="4"/>
      <c r="J67" s="4"/>
      <c r="K67" s="4"/>
    </row>
    <row r="68" spans="2:11" x14ac:dyDescent="0.3">
      <c r="B68" s="4" t="s">
        <v>100</v>
      </c>
      <c r="C68" s="4" t="s">
        <v>13</v>
      </c>
      <c r="D68" s="4"/>
      <c r="E68" s="4" t="s">
        <v>27</v>
      </c>
      <c r="F68" s="4"/>
      <c r="G68" s="4" t="s">
        <v>41</v>
      </c>
      <c r="I68" s="4"/>
      <c r="J68" s="4"/>
      <c r="K68" s="4"/>
    </row>
    <row r="69" spans="2:11" x14ac:dyDescent="0.3">
      <c r="B69" s="4" t="s">
        <v>101</v>
      </c>
      <c r="C69" s="4" t="s">
        <v>14</v>
      </c>
      <c r="D69" s="4"/>
      <c r="E69" s="4" t="s">
        <v>27</v>
      </c>
      <c r="F69" s="4"/>
      <c r="G69" s="4" t="s">
        <v>41</v>
      </c>
      <c r="I69" s="4"/>
      <c r="J69" s="4"/>
      <c r="K69" s="4"/>
    </row>
    <row r="70" spans="2:11" x14ac:dyDescent="0.3">
      <c r="B70" s="4" t="s">
        <v>102</v>
      </c>
      <c r="C70" s="4" t="s">
        <v>14</v>
      </c>
      <c r="D70" s="4"/>
      <c r="E70" s="4" t="s">
        <v>28</v>
      </c>
      <c r="F70" s="4"/>
      <c r="G70" s="4" t="s">
        <v>41</v>
      </c>
      <c r="I70" s="4"/>
      <c r="J70" s="4"/>
      <c r="K70" s="4"/>
    </row>
    <row r="71" spans="2:11" x14ac:dyDescent="0.3">
      <c r="B71" s="4" t="s">
        <v>102</v>
      </c>
      <c r="C71" s="4" t="s">
        <v>14</v>
      </c>
      <c r="D71" s="4"/>
      <c r="E71" s="4" t="s">
        <v>28</v>
      </c>
      <c r="F71" s="4"/>
      <c r="G71" s="4" t="s">
        <v>41</v>
      </c>
      <c r="I71" s="4"/>
      <c r="J71" s="4"/>
      <c r="K71" s="4"/>
    </row>
    <row r="72" spans="2:11" x14ac:dyDescent="0.3">
      <c r="B72" s="4" t="s">
        <v>101</v>
      </c>
      <c r="C72" s="4" t="s">
        <v>14</v>
      </c>
      <c r="D72" s="4"/>
      <c r="E72" s="4" t="s">
        <v>29</v>
      </c>
      <c r="F72" s="4"/>
      <c r="G72" s="4" t="s">
        <v>41</v>
      </c>
      <c r="I72" s="4"/>
      <c r="J72" s="4"/>
      <c r="K72" s="4"/>
    </row>
    <row r="73" spans="2:11" x14ac:dyDescent="0.3">
      <c r="B73" s="4" t="s">
        <v>101</v>
      </c>
      <c r="C73" s="4" t="s">
        <v>14</v>
      </c>
      <c r="D73" s="4"/>
      <c r="E73" s="4" t="s">
        <v>28</v>
      </c>
      <c r="F73" s="4"/>
      <c r="G73" s="4" t="s">
        <v>41</v>
      </c>
      <c r="I73" s="4"/>
      <c r="J73" s="4"/>
      <c r="K73" s="4"/>
    </row>
    <row r="74" spans="2:11" x14ac:dyDescent="0.3">
      <c r="B74" s="4" t="s">
        <v>102</v>
      </c>
      <c r="C74" s="4" t="s">
        <v>14</v>
      </c>
      <c r="D74" s="4"/>
      <c r="E74" s="4" t="s">
        <v>28</v>
      </c>
      <c r="F74" s="4"/>
      <c r="G74" s="4" t="s">
        <v>41</v>
      </c>
      <c r="I74" s="4"/>
      <c r="J74" s="4"/>
      <c r="K74" s="4"/>
    </row>
    <row r="75" spans="2:11" x14ac:dyDescent="0.3">
      <c r="B75" s="4" t="s">
        <v>102</v>
      </c>
      <c r="C75" s="4" t="s">
        <v>14</v>
      </c>
      <c r="D75" s="4"/>
      <c r="E75" s="4" t="s">
        <v>26</v>
      </c>
      <c r="F75" s="4"/>
      <c r="G75" s="4" t="s">
        <v>41</v>
      </c>
      <c r="I75" s="4"/>
      <c r="J75" s="4"/>
      <c r="K75" s="4"/>
    </row>
    <row r="76" spans="2:11" x14ac:dyDescent="0.3">
      <c r="B76" s="4" t="s">
        <v>101</v>
      </c>
      <c r="C76" s="4" t="s">
        <v>13</v>
      </c>
      <c r="D76" s="4"/>
      <c r="E76" s="4" t="s">
        <v>26</v>
      </c>
      <c r="F76" s="4"/>
      <c r="G76" s="4" t="s">
        <v>41</v>
      </c>
      <c r="I76" s="4"/>
      <c r="J76" s="4"/>
      <c r="K76" s="4"/>
    </row>
    <row r="77" spans="2:11" x14ac:dyDescent="0.3">
      <c r="B77" s="4" t="s">
        <v>101</v>
      </c>
      <c r="C77" s="4" t="s">
        <v>14</v>
      </c>
      <c r="D77" s="4"/>
      <c r="E77" s="4" t="s">
        <v>19</v>
      </c>
      <c r="F77" s="4"/>
      <c r="G77" s="4" t="s">
        <v>41</v>
      </c>
      <c r="I77" s="4"/>
      <c r="J77" s="4"/>
      <c r="K77" s="4"/>
    </row>
    <row r="78" spans="2:11" x14ac:dyDescent="0.3">
      <c r="B78" s="4" t="s">
        <v>101</v>
      </c>
      <c r="C78" s="4" t="s">
        <v>13</v>
      </c>
      <c r="D78" s="4"/>
      <c r="E78" s="4" t="s">
        <v>23</v>
      </c>
      <c r="F78" s="4"/>
      <c r="G78" s="4" t="s">
        <v>41</v>
      </c>
      <c r="I78" s="4"/>
      <c r="J78" s="4"/>
      <c r="K78" s="4"/>
    </row>
    <row r="79" spans="2:11" x14ac:dyDescent="0.3">
      <c r="B79" s="4" t="s">
        <v>100</v>
      </c>
      <c r="C79" s="4" t="s">
        <v>14</v>
      </c>
      <c r="D79" s="4"/>
      <c r="E79" s="4" t="s">
        <v>12</v>
      </c>
      <c r="F79" s="4"/>
      <c r="G79" s="4" t="s">
        <v>41</v>
      </c>
      <c r="I79" s="4"/>
      <c r="J79" s="4"/>
      <c r="K79" s="4"/>
    </row>
    <row r="80" spans="2:11" x14ac:dyDescent="0.3">
      <c r="B80" s="4" t="s">
        <v>101</v>
      </c>
      <c r="C80" s="4" t="s">
        <v>14</v>
      </c>
      <c r="D80" s="4"/>
      <c r="E80" s="4" t="s">
        <v>20</v>
      </c>
      <c r="F80" s="4"/>
      <c r="G80" s="4" t="s">
        <v>41</v>
      </c>
      <c r="I80" s="4"/>
      <c r="J80" s="4"/>
      <c r="K80" s="4"/>
    </row>
    <row r="81" spans="2:11" x14ac:dyDescent="0.3">
      <c r="B81" s="4" t="s">
        <v>100</v>
      </c>
      <c r="C81" s="4" t="s">
        <v>13</v>
      </c>
      <c r="D81" s="4"/>
      <c r="E81" s="4" t="s">
        <v>12</v>
      </c>
      <c r="F81" s="4"/>
      <c r="G81" s="4" t="s">
        <v>41</v>
      </c>
      <c r="I81" s="4"/>
      <c r="J81" s="4"/>
      <c r="K81" s="4"/>
    </row>
    <row r="82" spans="2:11" x14ac:dyDescent="0.3">
      <c r="B82" s="4" t="s">
        <v>16</v>
      </c>
      <c r="C82" s="4" t="s">
        <v>14</v>
      </c>
      <c r="D82" s="4" t="s">
        <v>13</v>
      </c>
      <c r="E82" s="4" t="s">
        <v>21</v>
      </c>
      <c r="F82" s="4"/>
      <c r="G82" s="4" t="s">
        <v>41</v>
      </c>
      <c r="I82" s="4"/>
      <c r="J82" s="4"/>
      <c r="K82" s="4"/>
    </row>
    <row r="83" spans="2:11" x14ac:dyDescent="0.3">
      <c r="B83" s="4" t="s">
        <v>16</v>
      </c>
      <c r="C83" s="4" t="s">
        <v>14</v>
      </c>
      <c r="D83" s="4" t="s">
        <v>13</v>
      </c>
      <c r="E83" s="4" t="s">
        <v>12</v>
      </c>
      <c r="F83" s="4"/>
      <c r="G83" s="4" t="s">
        <v>41</v>
      </c>
      <c r="I83" s="4"/>
      <c r="J83" s="4"/>
      <c r="K83" s="4"/>
    </row>
    <row r="84" spans="2:11" x14ac:dyDescent="0.3">
      <c r="B84" s="4" t="s">
        <v>16</v>
      </c>
      <c r="C84" s="4" t="s">
        <v>13</v>
      </c>
      <c r="D84" s="4"/>
      <c r="E84" s="4" t="s">
        <v>20</v>
      </c>
      <c r="F84" s="4"/>
      <c r="G84" s="4" t="s">
        <v>41</v>
      </c>
      <c r="I84" s="4"/>
      <c r="J84" s="4"/>
      <c r="K84" s="4"/>
    </row>
    <row r="85" spans="2:11" x14ac:dyDescent="0.3">
      <c r="B85" s="4" t="s">
        <v>101</v>
      </c>
      <c r="C85" s="4" t="s">
        <v>14</v>
      </c>
      <c r="D85" s="4"/>
      <c r="E85" s="4" t="s">
        <v>25</v>
      </c>
      <c r="F85" s="4"/>
      <c r="G85" s="4" t="s">
        <v>41</v>
      </c>
      <c r="I85" s="4"/>
      <c r="J85" s="4"/>
      <c r="K85" s="4"/>
    </row>
    <row r="86" spans="2:11" x14ac:dyDescent="0.3">
      <c r="B86" s="4" t="s">
        <v>101</v>
      </c>
      <c r="C86" s="4" t="s">
        <v>14</v>
      </c>
      <c r="D86" s="4"/>
      <c r="E86" s="4" t="s">
        <v>12</v>
      </c>
      <c r="F86" s="4"/>
      <c r="G86" s="4" t="s">
        <v>41</v>
      </c>
      <c r="I86" s="4"/>
      <c r="J86" s="4"/>
      <c r="K86" s="4"/>
    </row>
    <row r="87" spans="2:11" x14ac:dyDescent="0.3">
      <c r="B87" s="4" t="s">
        <v>16</v>
      </c>
      <c r="C87" s="4" t="s">
        <v>14</v>
      </c>
      <c r="D87" s="4" t="s">
        <v>13</v>
      </c>
      <c r="E87" s="4" t="s">
        <v>18</v>
      </c>
      <c r="F87" s="4"/>
      <c r="G87" s="4" t="s">
        <v>41</v>
      </c>
      <c r="I87" s="4"/>
      <c r="J87" s="4"/>
      <c r="K87" s="4"/>
    </row>
    <row r="88" spans="2:11" x14ac:dyDescent="0.3">
      <c r="B88" s="4" t="s">
        <v>100</v>
      </c>
      <c r="C88" s="4" t="s">
        <v>14</v>
      </c>
      <c r="D88" s="4"/>
      <c r="E88" s="4" t="s">
        <v>22</v>
      </c>
      <c r="F88" s="4"/>
      <c r="G88" s="4" t="s">
        <v>41</v>
      </c>
      <c r="I88" s="4"/>
      <c r="J88" s="4"/>
      <c r="K88" s="4"/>
    </row>
    <row r="89" spans="2:11" x14ac:dyDescent="0.3">
      <c r="B89" s="4" t="s">
        <v>16</v>
      </c>
      <c r="C89" s="4" t="s">
        <v>14</v>
      </c>
      <c r="D89" s="4" t="s">
        <v>13</v>
      </c>
      <c r="E89" s="4" t="s">
        <v>22</v>
      </c>
      <c r="F89" s="4"/>
      <c r="G89" s="4" t="s">
        <v>41</v>
      </c>
      <c r="I89" s="4"/>
      <c r="J89" s="4"/>
      <c r="K89" s="4"/>
    </row>
    <row r="90" spans="2:11" x14ac:dyDescent="0.3">
      <c r="B90" s="4" t="s">
        <v>100</v>
      </c>
      <c r="C90" s="4" t="s">
        <v>13</v>
      </c>
      <c r="D90" s="4"/>
      <c r="E90" s="4" t="s">
        <v>22</v>
      </c>
      <c r="F90" s="4"/>
      <c r="G90" s="4" t="s">
        <v>41</v>
      </c>
      <c r="I90" s="4"/>
      <c r="J90" s="4"/>
      <c r="K90" s="4"/>
    </row>
    <row r="91" spans="2:11" x14ac:dyDescent="0.3">
      <c r="B91" s="4" t="s">
        <v>101</v>
      </c>
      <c r="C91" s="4" t="s">
        <v>13</v>
      </c>
      <c r="D91" s="4"/>
      <c r="E91" s="4" t="s">
        <v>22</v>
      </c>
      <c r="F91" s="4"/>
      <c r="G91" s="4" t="s">
        <v>41</v>
      </c>
      <c r="I91" s="4"/>
      <c r="J91" s="4"/>
      <c r="K91" s="4"/>
    </row>
    <row r="92" spans="2:11" x14ac:dyDescent="0.3">
      <c r="B92" s="4" t="s">
        <v>100</v>
      </c>
      <c r="C92" s="4" t="s">
        <v>13</v>
      </c>
      <c r="D92" s="4"/>
      <c r="E92" s="4" t="s">
        <v>27</v>
      </c>
      <c r="F92" s="4"/>
      <c r="G92" s="4" t="s">
        <v>41</v>
      </c>
      <c r="I92" s="4"/>
      <c r="J92" s="4"/>
      <c r="K92" s="4"/>
    </row>
    <row r="93" spans="2:11" x14ac:dyDescent="0.3">
      <c r="B93" s="4" t="s">
        <v>102</v>
      </c>
      <c r="C93" s="4" t="s">
        <v>14</v>
      </c>
      <c r="D93" s="4"/>
      <c r="E93" s="4" t="s">
        <v>28</v>
      </c>
      <c r="F93" s="4"/>
      <c r="G93" s="4" t="s">
        <v>41</v>
      </c>
      <c r="I93" s="4"/>
      <c r="J93" s="4"/>
      <c r="K93" s="4"/>
    </row>
    <row r="94" spans="2:11" x14ac:dyDescent="0.3">
      <c r="B94" s="4" t="s">
        <v>102</v>
      </c>
      <c r="C94" s="4" t="s">
        <v>14</v>
      </c>
      <c r="D94" s="4"/>
      <c r="E94" s="4" t="s">
        <v>28</v>
      </c>
      <c r="F94" s="4"/>
      <c r="G94" s="4" t="s">
        <v>41</v>
      </c>
      <c r="I94" s="4"/>
      <c r="J94" s="4"/>
      <c r="K94" s="4"/>
    </row>
    <row r="95" spans="2:11" x14ac:dyDescent="0.3">
      <c r="B95" s="4" t="s">
        <v>100</v>
      </c>
      <c r="C95" s="4" t="s">
        <v>14</v>
      </c>
      <c r="D95" s="4"/>
      <c r="E95" s="4" t="s">
        <v>12</v>
      </c>
      <c r="F95" s="4"/>
      <c r="G95" s="4" t="s">
        <v>41</v>
      </c>
      <c r="I95" s="4"/>
      <c r="J95" s="4"/>
      <c r="K95" s="4"/>
    </row>
    <row r="96" spans="2:11" x14ac:dyDescent="0.3">
      <c r="B96" s="4" t="s">
        <v>100</v>
      </c>
      <c r="C96" s="4" t="s">
        <v>14</v>
      </c>
      <c r="D96" s="4"/>
      <c r="E96" s="4" t="s">
        <v>12</v>
      </c>
      <c r="F96" s="4"/>
      <c r="G96" s="4" t="s">
        <v>41</v>
      </c>
      <c r="I96" s="4"/>
      <c r="J96" s="4"/>
      <c r="K96" s="4"/>
    </row>
    <row r="97" spans="2:11" x14ac:dyDescent="0.3">
      <c r="B97" s="4" t="s">
        <v>101</v>
      </c>
      <c r="C97" s="4" t="s">
        <v>14</v>
      </c>
      <c r="D97" s="4"/>
      <c r="E97" s="4" t="s">
        <v>26</v>
      </c>
      <c r="F97" s="4"/>
      <c r="G97" s="4" t="s">
        <v>41</v>
      </c>
      <c r="I97" s="4"/>
      <c r="J97" s="4"/>
      <c r="K97" s="4"/>
    </row>
    <row r="98" spans="2:11" x14ac:dyDescent="0.3">
      <c r="B98" s="4" t="s">
        <v>101</v>
      </c>
      <c r="C98" s="4" t="s">
        <v>14</v>
      </c>
      <c r="D98" s="4"/>
      <c r="E98" s="4" t="s">
        <v>12</v>
      </c>
      <c r="F98" s="4"/>
      <c r="G98" s="4" t="s">
        <v>41</v>
      </c>
      <c r="I98" s="4"/>
      <c r="J98" s="4"/>
      <c r="K98" s="4"/>
    </row>
    <row r="99" spans="2:11" x14ac:dyDescent="0.3">
      <c r="B99" s="4" t="s">
        <v>16</v>
      </c>
      <c r="C99" s="4" t="s">
        <v>13</v>
      </c>
      <c r="D99" s="4"/>
      <c r="E99" s="4" t="s">
        <v>12</v>
      </c>
      <c r="F99" s="4"/>
      <c r="G99" s="4" t="s">
        <v>41</v>
      </c>
      <c r="I99" s="4"/>
      <c r="J99" s="4"/>
      <c r="K99" s="4"/>
    </row>
    <row r="100" spans="2:11" x14ac:dyDescent="0.3">
      <c r="B100" s="4" t="s">
        <v>16</v>
      </c>
      <c r="C100" s="4" t="s">
        <v>14</v>
      </c>
      <c r="D100" s="4" t="s">
        <v>13</v>
      </c>
      <c r="E100" s="4" t="s">
        <v>12</v>
      </c>
      <c r="F100" s="4"/>
      <c r="G100" s="4" t="s">
        <v>41</v>
      </c>
      <c r="I100" s="4"/>
      <c r="J100" s="4"/>
      <c r="K100" s="4"/>
    </row>
    <row r="101" spans="2:11" x14ac:dyDescent="0.3">
      <c r="B101" s="4" t="s">
        <v>100</v>
      </c>
      <c r="C101" s="4" t="s">
        <v>13</v>
      </c>
      <c r="D101" s="4"/>
      <c r="E101" s="4" t="s">
        <v>22</v>
      </c>
      <c r="F101" s="4"/>
      <c r="G101" s="4" t="s">
        <v>41</v>
      </c>
      <c r="I101" s="4"/>
      <c r="J101" s="4"/>
      <c r="K101" s="4"/>
    </row>
    <row r="102" spans="2:11" x14ac:dyDescent="0.3">
      <c r="B102" s="4" t="s">
        <v>16</v>
      </c>
      <c r="C102" s="4" t="s">
        <v>14</v>
      </c>
      <c r="D102" s="4" t="s">
        <v>13</v>
      </c>
      <c r="E102" s="4" t="s">
        <v>23</v>
      </c>
      <c r="F102" s="4"/>
      <c r="G102" s="4" t="s">
        <v>41</v>
      </c>
      <c r="I102" s="4"/>
      <c r="J102" s="4"/>
      <c r="K102" s="4"/>
    </row>
    <row r="103" spans="2:11" x14ac:dyDescent="0.3">
      <c r="B103" s="20" t="s">
        <v>16</v>
      </c>
      <c r="C103" s="20" t="s">
        <v>14</v>
      </c>
      <c r="D103" s="20" t="s">
        <v>14</v>
      </c>
      <c r="E103" s="20" t="s">
        <v>20</v>
      </c>
      <c r="F103" s="4"/>
      <c r="G103" s="4" t="s">
        <v>41</v>
      </c>
      <c r="I103" s="4"/>
      <c r="J103" s="4"/>
      <c r="K103" s="4"/>
    </row>
    <row r="104" spans="2:11" x14ac:dyDescent="0.3">
      <c r="B104" s="4" t="s">
        <v>100</v>
      </c>
      <c r="C104" s="4" t="s">
        <v>14</v>
      </c>
      <c r="D104" s="4"/>
      <c r="E104" s="4" t="s">
        <v>12</v>
      </c>
      <c r="F104" s="4"/>
      <c r="G104" s="4" t="s">
        <v>41</v>
      </c>
      <c r="I104" s="4"/>
      <c r="J104" s="4"/>
      <c r="K104" s="4"/>
    </row>
    <row r="105" spans="2:11" x14ac:dyDescent="0.3">
      <c r="B105" s="4" t="s">
        <v>100</v>
      </c>
      <c r="C105" s="4" t="s">
        <v>14</v>
      </c>
      <c r="D105" s="4"/>
      <c r="E105" s="4" t="s">
        <v>12</v>
      </c>
      <c r="F105" s="4"/>
      <c r="G105" s="4" t="s">
        <v>41</v>
      </c>
      <c r="I105" s="4"/>
      <c r="J105" s="4"/>
      <c r="K105" s="4"/>
    </row>
    <row r="106" spans="2:11" x14ac:dyDescent="0.3">
      <c r="B106" s="4" t="s">
        <v>104</v>
      </c>
      <c r="C106" s="4" t="s">
        <v>14</v>
      </c>
      <c r="D106" s="4"/>
      <c r="E106" s="4" t="s">
        <v>105</v>
      </c>
      <c r="F106" s="4"/>
      <c r="G106" s="4" t="s">
        <v>41</v>
      </c>
      <c r="I106" s="4"/>
      <c r="J106" s="4"/>
      <c r="K106" s="4"/>
    </row>
    <row r="107" spans="2:11" x14ac:dyDescent="0.3">
      <c r="B107" s="4" t="s">
        <v>100</v>
      </c>
      <c r="C107" s="4" t="s">
        <v>14</v>
      </c>
      <c r="D107" s="4"/>
      <c r="E107" s="4" t="s">
        <v>12</v>
      </c>
      <c r="F107" s="4"/>
      <c r="G107" s="4" t="s">
        <v>41</v>
      </c>
      <c r="I107" s="4"/>
      <c r="J107" s="4"/>
      <c r="K107" s="4"/>
    </row>
    <row r="108" spans="2:11" x14ac:dyDescent="0.3">
      <c r="B108" s="4" t="s">
        <v>16</v>
      </c>
      <c r="C108" s="4" t="s">
        <v>14</v>
      </c>
      <c r="D108" s="4" t="s">
        <v>13</v>
      </c>
      <c r="E108" s="4" t="s">
        <v>20</v>
      </c>
      <c r="F108" s="4"/>
      <c r="G108" s="4" t="s">
        <v>41</v>
      </c>
      <c r="I108" s="4"/>
      <c r="J108" s="4"/>
      <c r="K108" s="4"/>
    </row>
    <row r="109" spans="2:11" x14ac:dyDescent="0.3">
      <c r="B109" s="4" t="s">
        <v>101</v>
      </c>
      <c r="C109" s="4" t="s">
        <v>14</v>
      </c>
      <c r="D109" s="4"/>
      <c r="E109" s="4" t="s">
        <v>26</v>
      </c>
      <c r="F109" s="4"/>
      <c r="G109" s="4" t="s">
        <v>41</v>
      </c>
      <c r="I109" s="4"/>
      <c r="J109" s="4"/>
      <c r="K109" s="4"/>
    </row>
    <row r="110" spans="2:11" x14ac:dyDescent="0.3">
      <c r="B110" s="4" t="s">
        <v>101</v>
      </c>
      <c r="C110" s="4" t="s">
        <v>14</v>
      </c>
      <c r="D110" s="4"/>
      <c r="E110" s="4" t="s">
        <v>20</v>
      </c>
      <c r="F110" s="4"/>
      <c r="G110" s="4" t="s">
        <v>41</v>
      </c>
      <c r="I110" s="4"/>
      <c r="J110" s="4"/>
      <c r="K110" s="4"/>
    </row>
    <row r="111" spans="2:11" x14ac:dyDescent="0.3">
      <c r="B111" s="4" t="s">
        <v>101</v>
      </c>
      <c r="C111" s="4" t="s">
        <v>13</v>
      </c>
      <c r="D111" s="4"/>
      <c r="E111" s="4" t="s">
        <v>18</v>
      </c>
      <c r="F111" s="4"/>
      <c r="G111" s="4" t="s">
        <v>41</v>
      </c>
      <c r="I111" s="4"/>
      <c r="J111" s="4"/>
      <c r="K111" s="4"/>
    </row>
    <row r="112" spans="2:11" x14ac:dyDescent="0.3">
      <c r="B112" s="4" t="s">
        <v>101</v>
      </c>
      <c r="C112" s="4" t="s">
        <v>13</v>
      </c>
      <c r="D112" s="4"/>
      <c r="E112" s="4" t="s">
        <v>26</v>
      </c>
      <c r="F112" s="4"/>
      <c r="G112" s="4" t="s">
        <v>41</v>
      </c>
      <c r="I112" s="4"/>
      <c r="J112" s="4"/>
      <c r="K112" s="4"/>
    </row>
    <row r="113" spans="2:11" x14ac:dyDescent="0.3">
      <c r="B113" s="4" t="s">
        <v>101</v>
      </c>
      <c r="C113" s="4" t="s">
        <v>14</v>
      </c>
      <c r="D113" s="4"/>
      <c r="E113" s="4" t="s">
        <v>20</v>
      </c>
      <c r="F113" s="4"/>
      <c r="G113" s="4" t="s">
        <v>41</v>
      </c>
      <c r="I113" s="4"/>
      <c r="J113" s="4"/>
      <c r="K113" s="4"/>
    </row>
    <row r="114" spans="2:11" x14ac:dyDescent="0.3">
      <c r="B114" s="4" t="s">
        <v>16</v>
      </c>
      <c r="C114" s="4" t="s">
        <v>14</v>
      </c>
      <c r="D114" s="4" t="s">
        <v>13</v>
      </c>
      <c r="E114" s="4" t="s">
        <v>20</v>
      </c>
      <c r="F114" s="4"/>
      <c r="G114" s="4" t="s">
        <v>41</v>
      </c>
      <c r="I114" s="4"/>
      <c r="J114" s="4"/>
      <c r="K114" s="4"/>
    </row>
    <row r="115" spans="2:11" x14ac:dyDescent="0.3">
      <c r="B115" s="4" t="s">
        <v>100</v>
      </c>
      <c r="C115" s="4" t="s">
        <v>13</v>
      </c>
      <c r="D115" s="4"/>
      <c r="E115" s="4" t="s">
        <v>27</v>
      </c>
      <c r="F115" s="4"/>
      <c r="G115" s="4" t="s">
        <v>41</v>
      </c>
      <c r="I115" s="4"/>
      <c r="J115" s="4"/>
      <c r="K115" s="4"/>
    </row>
    <row r="116" spans="2:11" x14ac:dyDescent="0.3">
      <c r="B116" s="4" t="s">
        <v>101</v>
      </c>
      <c r="C116" s="4" t="s">
        <v>14</v>
      </c>
      <c r="D116" s="4"/>
      <c r="E116" s="4" t="s">
        <v>28</v>
      </c>
      <c r="F116" s="4"/>
      <c r="G116" s="4" t="s">
        <v>41</v>
      </c>
      <c r="I116" s="4"/>
      <c r="J116" s="4"/>
      <c r="K116" s="4"/>
    </row>
    <row r="117" spans="2:11" x14ac:dyDescent="0.3">
      <c r="B117" s="4" t="s">
        <v>101</v>
      </c>
      <c r="C117" s="4" t="s">
        <v>13</v>
      </c>
      <c r="D117" s="4"/>
      <c r="E117" s="4" t="s">
        <v>31</v>
      </c>
      <c r="F117" s="4"/>
      <c r="G117" s="4" t="s">
        <v>41</v>
      </c>
      <c r="I117" s="4"/>
      <c r="J117" s="4"/>
      <c r="K117" s="4"/>
    </row>
    <row r="118" spans="2:11" x14ac:dyDescent="0.3">
      <c r="B118" s="4" t="s">
        <v>102</v>
      </c>
      <c r="C118" s="4" t="s">
        <v>14</v>
      </c>
      <c r="D118" s="4"/>
      <c r="E118" s="4" t="s">
        <v>28</v>
      </c>
      <c r="F118" s="4"/>
      <c r="G118" s="4" t="s">
        <v>41</v>
      </c>
      <c r="I118" s="4"/>
      <c r="J118" s="4"/>
      <c r="K118" s="4"/>
    </row>
    <row r="119" spans="2:11" x14ac:dyDescent="0.3">
      <c r="B119" s="4" t="s">
        <v>101</v>
      </c>
      <c r="C119" s="4" t="s">
        <v>13</v>
      </c>
      <c r="D119" s="4"/>
      <c r="E119" s="4" t="s">
        <v>23</v>
      </c>
      <c r="F119" s="4"/>
      <c r="G119" s="4" t="s">
        <v>41</v>
      </c>
      <c r="I119" s="4"/>
      <c r="J119" s="4"/>
      <c r="K119" s="4"/>
    </row>
    <row r="120" spans="2:11" x14ac:dyDescent="0.3">
      <c r="B120" s="4" t="s">
        <v>101</v>
      </c>
      <c r="C120" s="4" t="s">
        <v>14</v>
      </c>
      <c r="D120" s="4"/>
      <c r="E120" s="4" t="s">
        <v>29</v>
      </c>
      <c r="F120" s="4"/>
      <c r="G120" s="4" t="s">
        <v>41</v>
      </c>
      <c r="I120" s="4"/>
      <c r="J120" s="4"/>
      <c r="K120" s="4"/>
    </row>
    <row r="121" spans="2:11" x14ac:dyDescent="0.3">
      <c r="B121" s="4" t="s">
        <v>16</v>
      </c>
      <c r="C121" s="4" t="s">
        <v>14</v>
      </c>
      <c r="D121" s="4" t="s">
        <v>13</v>
      </c>
      <c r="E121" s="4" t="s">
        <v>26</v>
      </c>
      <c r="F121" s="4"/>
      <c r="G121" s="4" t="s">
        <v>41</v>
      </c>
      <c r="I121" s="4"/>
      <c r="J121" s="4"/>
      <c r="K121" s="4"/>
    </row>
    <row r="122" spans="2:11" x14ac:dyDescent="0.3">
      <c r="B122" s="4" t="s">
        <v>100</v>
      </c>
      <c r="C122" s="4" t="s">
        <v>13</v>
      </c>
      <c r="D122" s="4"/>
      <c r="E122" s="4" t="s">
        <v>22</v>
      </c>
      <c r="F122" s="4"/>
      <c r="G122" s="4" t="s">
        <v>41</v>
      </c>
      <c r="I122" s="4"/>
      <c r="J122" s="4"/>
      <c r="K122" s="4"/>
    </row>
    <row r="123" spans="2:11" x14ac:dyDescent="0.3">
      <c r="B123" s="4" t="s">
        <v>101</v>
      </c>
      <c r="C123" s="4" t="s">
        <v>13</v>
      </c>
      <c r="D123" s="4"/>
      <c r="E123" s="4" t="s">
        <v>24</v>
      </c>
      <c r="F123" s="4"/>
      <c r="G123" s="4" t="s">
        <v>41</v>
      </c>
      <c r="I123" s="4"/>
      <c r="J123" s="4"/>
      <c r="K123" s="4"/>
    </row>
    <row r="124" spans="2:11" x14ac:dyDescent="0.3">
      <c r="B124" s="4" t="s">
        <v>100</v>
      </c>
      <c r="C124" s="4" t="s">
        <v>14</v>
      </c>
      <c r="D124" s="4"/>
      <c r="E124" s="4" t="s">
        <v>12</v>
      </c>
      <c r="F124" s="4"/>
      <c r="G124" s="4" t="s">
        <v>41</v>
      </c>
      <c r="I124" s="4"/>
      <c r="J124" s="4"/>
      <c r="K124" s="4"/>
    </row>
    <row r="125" spans="2:11" x14ac:dyDescent="0.3">
      <c r="B125" s="4" t="s">
        <v>16</v>
      </c>
      <c r="C125" s="4" t="s">
        <v>14</v>
      </c>
      <c r="D125" s="4" t="s">
        <v>13</v>
      </c>
      <c r="E125" s="4" t="s">
        <v>20</v>
      </c>
      <c r="F125" s="4"/>
      <c r="G125" s="4" t="s">
        <v>41</v>
      </c>
      <c r="I125" s="4"/>
      <c r="J125" s="4"/>
      <c r="K125" s="4"/>
    </row>
    <row r="126" spans="2:11" x14ac:dyDescent="0.3">
      <c r="B126" s="4" t="s">
        <v>100</v>
      </c>
      <c r="C126" s="4" t="s">
        <v>14</v>
      </c>
      <c r="D126" s="4"/>
      <c r="E126" s="4" t="s">
        <v>12</v>
      </c>
      <c r="F126" s="4"/>
      <c r="G126" s="4" t="s">
        <v>41</v>
      </c>
      <c r="I126" s="4"/>
      <c r="J126" s="4"/>
      <c r="K126" s="4"/>
    </row>
    <row r="127" spans="2:11" x14ac:dyDescent="0.3">
      <c r="B127" s="4" t="s">
        <v>16</v>
      </c>
      <c r="C127" s="4" t="s">
        <v>13</v>
      </c>
      <c r="D127" s="4"/>
      <c r="E127" s="4" t="s">
        <v>25</v>
      </c>
      <c r="F127" s="4"/>
      <c r="G127" s="4" t="s">
        <v>41</v>
      </c>
      <c r="I127" s="4"/>
      <c r="J127" s="4"/>
      <c r="K127" s="4"/>
    </row>
    <row r="128" spans="2:11" x14ac:dyDescent="0.3">
      <c r="B128" s="4" t="s">
        <v>101</v>
      </c>
      <c r="C128" s="4" t="s">
        <v>14</v>
      </c>
      <c r="D128" s="4"/>
      <c r="E128" s="4" t="s">
        <v>20</v>
      </c>
      <c r="F128" s="4"/>
      <c r="G128" s="4" t="s">
        <v>41</v>
      </c>
      <c r="I128" s="4"/>
      <c r="J128" s="4"/>
      <c r="K128" s="4"/>
    </row>
    <row r="129" spans="2:11" x14ac:dyDescent="0.3">
      <c r="B129" s="4" t="s">
        <v>101</v>
      </c>
      <c r="C129" s="4" t="s">
        <v>13</v>
      </c>
      <c r="D129" s="4"/>
      <c r="E129" s="4" t="s">
        <v>18</v>
      </c>
      <c r="F129" s="4"/>
      <c r="G129" s="4" t="s">
        <v>41</v>
      </c>
      <c r="I129" s="4"/>
      <c r="J129" s="4"/>
      <c r="K129" s="4"/>
    </row>
    <row r="130" spans="2:11" x14ac:dyDescent="0.3">
      <c r="B130" s="4" t="s">
        <v>102</v>
      </c>
      <c r="C130" s="4" t="s">
        <v>14</v>
      </c>
      <c r="D130" s="4"/>
      <c r="E130" s="4" t="s">
        <v>21</v>
      </c>
      <c r="F130" s="4"/>
      <c r="G130" s="4" t="s">
        <v>41</v>
      </c>
      <c r="I130" s="4"/>
      <c r="J130" s="4"/>
      <c r="K130" s="4"/>
    </row>
    <row r="131" spans="2:11" x14ac:dyDescent="0.3">
      <c r="B131" s="4" t="s">
        <v>102</v>
      </c>
      <c r="C131" s="4" t="s">
        <v>14</v>
      </c>
      <c r="D131" s="4"/>
      <c r="E131" s="4" t="s">
        <v>20</v>
      </c>
      <c r="F131" s="4"/>
      <c r="G131" s="4" t="s">
        <v>41</v>
      </c>
      <c r="I131" s="4"/>
      <c r="J131" s="4"/>
      <c r="K131" s="4"/>
    </row>
    <row r="132" spans="2:11" x14ac:dyDescent="0.3">
      <c r="B132" s="4" t="s">
        <v>101</v>
      </c>
      <c r="C132" s="4" t="s">
        <v>14</v>
      </c>
      <c r="D132" s="4"/>
      <c r="E132" s="4" t="s">
        <v>23</v>
      </c>
      <c r="F132" s="4"/>
      <c r="G132" s="4" t="s">
        <v>41</v>
      </c>
      <c r="I132" s="4"/>
      <c r="J132" s="4"/>
      <c r="K132" s="4"/>
    </row>
    <row r="133" spans="2:11" x14ac:dyDescent="0.3">
      <c r="B133" s="4" t="s">
        <v>100</v>
      </c>
      <c r="C133" s="4" t="s">
        <v>13</v>
      </c>
      <c r="D133" s="4"/>
      <c r="E133" s="4" t="s">
        <v>22</v>
      </c>
      <c r="F133" s="4"/>
      <c r="G133" s="4" t="s">
        <v>41</v>
      </c>
      <c r="I133" s="4"/>
      <c r="J133" s="4"/>
      <c r="K133" s="4"/>
    </row>
    <row r="134" spans="2:11" x14ac:dyDescent="0.3">
      <c r="B134" s="4" t="s">
        <v>16</v>
      </c>
      <c r="C134" s="4" t="s">
        <v>14</v>
      </c>
      <c r="D134" s="4" t="s">
        <v>13</v>
      </c>
      <c r="E134" s="4" t="s">
        <v>26</v>
      </c>
      <c r="F134" s="4"/>
      <c r="G134" s="4" t="s">
        <v>41</v>
      </c>
      <c r="I134" s="4"/>
      <c r="J134" s="4"/>
      <c r="K134" s="4"/>
    </row>
    <row r="135" spans="2:11" x14ac:dyDescent="0.3">
      <c r="B135" s="4" t="s">
        <v>101</v>
      </c>
      <c r="C135" s="4" t="s">
        <v>14</v>
      </c>
      <c r="D135" s="4"/>
      <c r="E135" s="4" t="s">
        <v>24</v>
      </c>
      <c r="F135" s="4"/>
      <c r="G135" s="4" t="s">
        <v>41</v>
      </c>
      <c r="I135" s="4"/>
      <c r="J135" s="4"/>
      <c r="K135" s="4"/>
    </row>
    <row r="136" spans="2:11" x14ac:dyDescent="0.3">
      <c r="B136" s="4" t="s">
        <v>101</v>
      </c>
      <c r="C136" s="4" t="s">
        <v>14</v>
      </c>
      <c r="D136" s="4"/>
      <c r="E136" s="4" t="s">
        <v>19</v>
      </c>
      <c r="F136" s="4"/>
      <c r="G136" s="4" t="s">
        <v>41</v>
      </c>
      <c r="I136" s="4"/>
      <c r="J136" s="4"/>
      <c r="K136" s="4"/>
    </row>
    <row r="137" spans="2:11" x14ac:dyDescent="0.3">
      <c r="B137" s="4" t="s">
        <v>101</v>
      </c>
      <c r="C137" s="4" t="s">
        <v>14</v>
      </c>
      <c r="D137" s="4"/>
      <c r="E137" s="4" t="s">
        <v>22</v>
      </c>
      <c r="F137" s="4"/>
      <c r="G137" s="4" t="s">
        <v>41</v>
      </c>
      <c r="I137" s="4"/>
      <c r="J137" s="4"/>
      <c r="K137" s="4"/>
    </row>
    <row r="138" spans="2:11" x14ac:dyDescent="0.3">
      <c r="B138" s="4" t="s">
        <v>101</v>
      </c>
      <c r="C138" s="4" t="s">
        <v>14</v>
      </c>
      <c r="D138" s="4"/>
      <c r="E138" s="4" t="s">
        <v>26</v>
      </c>
      <c r="F138" s="4"/>
      <c r="G138" s="4" t="s">
        <v>41</v>
      </c>
      <c r="I138" s="4"/>
      <c r="J138" s="4"/>
      <c r="K138" s="4"/>
    </row>
    <row r="139" spans="2:11" x14ac:dyDescent="0.3">
      <c r="B139" s="4" t="s">
        <v>101</v>
      </c>
      <c r="C139" s="4" t="s">
        <v>14</v>
      </c>
      <c r="D139" s="4"/>
      <c r="E139" s="4" t="s">
        <v>19</v>
      </c>
      <c r="F139" s="4"/>
      <c r="G139" s="4" t="s">
        <v>41</v>
      </c>
      <c r="I139" s="4"/>
      <c r="J139" s="4"/>
      <c r="K139" s="4"/>
    </row>
    <row r="140" spans="2:11" x14ac:dyDescent="0.3">
      <c r="B140" s="4" t="s">
        <v>101</v>
      </c>
      <c r="C140" s="4" t="s">
        <v>14</v>
      </c>
      <c r="D140" s="4"/>
      <c r="E140" s="4" t="s">
        <v>19</v>
      </c>
      <c r="F140" s="4"/>
      <c r="G140" s="4" t="s">
        <v>41</v>
      </c>
      <c r="I140" s="4"/>
      <c r="J140" s="4"/>
      <c r="K140" s="4"/>
    </row>
    <row r="141" spans="2:11" x14ac:dyDescent="0.3">
      <c r="B141" s="4" t="s">
        <v>101</v>
      </c>
      <c r="C141" s="4" t="s">
        <v>14</v>
      </c>
      <c r="D141" s="4"/>
      <c r="E141" s="4" t="s">
        <v>20</v>
      </c>
      <c r="F141" s="4"/>
      <c r="G141" s="4" t="s">
        <v>41</v>
      </c>
      <c r="I141" s="4"/>
      <c r="J141" s="4"/>
      <c r="K141" s="4"/>
    </row>
    <row r="142" spans="2:11" x14ac:dyDescent="0.3">
      <c r="B142" s="4" t="s">
        <v>16</v>
      </c>
      <c r="C142" s="4" t="s">
        <v>14</v>
      </c>
      <c r="D142" s="4" t="s">
        <v>13</v>
      </c>
      <c r="E142" s="4" t="s">
        <v>26</v>
      </c>
      <c r="F142" s="4"/>
      <c r="G142" s="4" t="s">
        <v>41</v>
      </c>
      <c r="I142" s="4"/>
      <c r="J142" s="4"/>
      <c r="K142" s="4"/>
    </row>
    <row r="143" spans="2:11" x14ac:dyDescent="0.3">
      <c r="B143" s="4" t="s">
        <v>100</v>
      </c>
      <c r="C143" s="4" t="s">
        <v>13</v>
      </c>
      <c r="D143" s="4"/>
      <c r="E143" s="4" t="s">
        <v>12</v>
      </c>
      <c r="F143" s="4"/>
      <c r="G143" s="4" t="s">
        <v>41</v>
      </c>
      <c r="I143" s="4"/>
      <c r="J143" s="4"/>
      <c r="K143" s="4"/>
    </row>
    <row r="144" spans="2:11" x14ac:dyDescent="0.3">
      <c r="B144" s="4" t="s">
        <v>100</v>
      </c>
      <c r="C144" s="4" t="s">
        <v>13</v>
      </c>
      <c r="D144" s="4"/>
      <c r="E144" s="4" t="s">
        <v>27</v>
      </c>
      <c r="F144" s="4"/>
      <c r="G144" s="4" t="s">
        <v>41</v>
      </c>
      <c r="I144" s="4"/>
      <c r="J144" s="4"/>
      <c r="K144" s="4"/>
    </row>
    <row r="145" spans="3:11" x14ac:dyDescent="0.3">
      <c r="C145" s="4"/>
      <c r="D145" s="4"/>
      <c r="E145" s="4"/>
      <c r="F145" s="4"/>
      <c r="G145" s="4"/>
      <c r="I145" s="4"/>
      <c r="J145" s="4"/>
      <c r="K145" s="4"/>
    </row>
    <row r="146" spans="3:11" x14ac:dyDescent="0.3">
      <c r="C146" s="4"/>
      <c r="D146" s="4"/>
      <c r="E146" s="4"/>
      <c r="F146" s="4"/>
      <c r="G146" s="4"/>
      <c r="I146" s="4"/>
      <c r="J146" s="4"/>
      <c r="K146" s="4"/>
    </row>
    <row r="147" spans="3:11" x14ac:dyDescent="0.3">
      <c r="C147" s="4"/>
      <c r="D147" s="4"/>
      <c r="E147" s="4"/>
      <c r="F147" s="4"/>
      <c r="G147" s="4"/>
      <c r="I147" s="4"/>
      <c r="J147" s="4"/>
      <c r="K147" s="4"/>
    </row>
    <row r="148" spans="3:11" x14ac:dyDescent="0.3">
      <c r="C148" s="4"/>
      <c r="D148" s="4"/>
      <c r="E148" s="4"/>
      <c r="F148" s="4"/>
      <c r="G148" s="4"/>
      <c r="I148" s="4"/>
      <c r="J148" s="4"/>
      <c r="K148" s="4"/>
    </row>
    <row r="149" spans="3:11" x14ac:dyDescent="0.3">
      <c r="C149" s="4"/>
      <c r="D149" s="4"/>
      <c r="E149" s="4"/>
      <c r="F149" s="4"/>
      <c r="G149" s="4"/>
      <c r="I149" s="4"/>
      <c r="J149" s="4"/>
      <c r="K149" s="4"/>
    </row>
    <row r="150" spans="3:11" x14ac:dyDescent="0.3">
      <c r="C150" s="4"/>
      <c r="D150" s="4"/>
      <c r="E150" s="4"/>
      <c r="F150" s="4"/>
      <c r="G150" s="4"/>
      <c r="I150" s="4"/>
      <c r="J150" s="4"/>
      <c r="K150" s="4"/>
    </row>
    <row r="151" spans="3:11" x14ac:dyDescent="0.3">
      <c r="C151" s="4"/>
      <c r="D151" s="4"/>
      <c r="E151" s="4"/>
      <c r="F151" s="4"/>
      <c r="G151" s="4"/>
      <c r="I151" s="4"/>
      <c r="J151" s="4"/>
      <c r="K151" s="4"/>
    </row>
    <row r="152" spans="3:11" x14ac:dyDescent="0.3">
      <c r="C152" s="4"/>
      <c r="D152" s="4"/>
      <c r="E152" s="4"/>
      <c r="F152" s="4"/>
      <c r="G152" s="4"/>
      <c r="I152" s="4"/>
      <c r="J152" s="4"/>
      <c r="K152" s="4"/>
    </row>
    <row r="153" spans="3:11" x14ac:dyDescent="0.3">
      <c r="C153" s="4"/>
      <c r="D153" s="4"/>
      <c r="E153" s="4"/>
      <c r="F153" s="4"/>
      <c r="G153" s="4"/>
      <c r="I153" s="4"/>
      <c r="J153" s="4"/>
      <c r="K153" s="4"/>
    </row>
    <row r="154" spans="3:11" x14ac:dyDescent="0.3">
      <c r="C154" s="4"/>
      <c r="D154" s="4"/>
      <c r="E154" s="4"/>
      <c r="F154" s="4"/>
      <c r="G154" s="4"/>
      <c r="I154" s="4"/>
      <c r="J154" s="4"/>
      <c r="K154" s="4"/>
    </row>
    <row r="155" spans="3:11" x14ac:dyDescent="0.3">
      <c r="C155" s="4"/>
      <c r="D155" s="4"/>
      <c r="E155" s="4"/>
      <c r="F155" s="4"/>
      <c r="G155" s="4"/>
      <c r="I155" s="4"/>
      <c r="J155" s="4"/>
      <c r="K155" s="4"/>
    </row>
    <row r="156" spans="3:11" x14ac:dyDescent="0.3">
      <c r="C156" s="4"/>
      <c r="D156" s="4"/>
      <c r="E156" s="4"/>
      <c r="F156" s="4"/>
      <c r="G156" s="4"/>
      <c r="I156" s="4"/>
      <c r="J156" s="4"/>
      <c r="K156" s="4"/>
    </row>
    <row r="157" spans="3:11" x14ac:dyDescent="0.3">
      <c r="C157" s="4"/>
      <c r="D157" s="4"/>
      <c r="E157" s="4"/>
      <c r="F157" s="4"/>
      <c r="G157" s="4"/>
      <c r="I157" s="4"/>
      <c r="J157" s="4"/>
      <c r="K157" s="4"/>
    </row>
    <row r="158" spans="3:11" x14ac:dyDescent="0.3">
      <c r="C158" s="4"/>
      <c r="D158" s="4"/>
      <c r="E158" s="4"/>
      <c r="F158" s="4"/>
      <c r="G158" s="4"/>
      <c r="I158" s="4"/>
      <c r="J158" s="4"/>
      <c r="K158" s="4"/>
    </row>
    <row r="159" spans="3:11" x14ac:dyDescent="0.3">
      <c r="C159" s="4"/>
      <c r="D159" s="4"/>
      <c r="E159" s="4"/>
      <c r="F159" s="4"/>
      <c r="G159" s="4"/>
      <c r="I159" s="4"/>
      <c r="J159" s="4"/>
      <c r="K159" s="4"/>
    </row>
    <row r="160" spans="3:11" x14ac:dyDescent="0.3">
      <c r="C160" s="4"/>
      <c r="D160" s="4"/>
      <c r="E160" s="4"/>
      <c r="F160" s="4"/>
      <c r="G160" s="4"/>
      <c r="I160" s="4"/>
      <c r="J160" s="4"/>
      <c r="K160" s="4"/>
    </row>
    <row r="161" spans="3:11" x14ac:dyDescent="0.3">
      <c r="C161" s="4"/>
      <c r="D161" s="4"/>
      <c r="E161" s="4"/>
      <c r="F161" s="4"/>
      <c r="G161" s="4"/>
      <c r="I161" s="4"/>
      <c r="J161" s="4"/>
      <c r="K161" s="4"/>
    </row>
    <row r="162" spans="3:11" x14ac:dyDescent="0.3">
      <c r="C162" s="4"/>
      <c r="D162" s="4"/>
      <c r="E162" s="4"/>
      <c r="F162" s="4"/>
      <c r="G162" s="4"/>
      <c r="I162" s="4"/>
      <c r="J162" s="4"/>
      <c r="K162" s="4"/>
    </row>
    <row r="163" spans="3:11" x14ac:dyDescent="0.3">
      <c r="C163" s="4"/>
      <c r="D163" s="4"/>
      <c r="E163" s="4"/>
      <c r="F163" s="4"/>
      <c r="G163" s="4"/>
      <c r="I163" s="4"/>
      <c r="J163" s="4"/>
      <c r="K163" s="4"/>
    </row>
    <row r="164" spans="3:11" x14ac:dyDescent="0.3">
      <c r="C164" s="4"/>
      <c r="D164" s="4"/>
      <c r="E164" s="4"/>
      <c r="F164" s="4"/>
      <c r="G164" s="4"/>
      <c r="I164" s="4"/>
      <c r="J164" s="4"/>
      <c r="K164" s="4"/>
    </row>
    <row r="165" spans="3:11" x14ac:dyDescent="0.3">
      <c r="C165" s="4"/>
      <c r="D165" s="4"/>
      <c r="E165" s="4"/>
      <c r="F165" s="4"/>
      <c r="G165" s="4"/>
      <c r="I165" s="4"/>
      <c r="J165" s="4"/>
      <c r="K165" s="4"/>
    </row>
    <row r="166" spans="3:11" x14ac:dyDescent="0.3">
      <c r="C166" s="4"/>
      <c r="D166" s="4"/>
      <c r="E166" s="4"/>
      <c r="F166" s="4"/>
      <c r="G166" s="4"/>
      <c r="I166" s="4"/>
      <c r="J166" s="4"/>
      <c r="K166" s="4"/>
    </row>
    <row r="167" spans="3:11" x14ac:dyDescent="0.3">
      <c r="C167" s="4"/>
      <c r="D167" s="4"/>
      <c r="E167" s="4"/>
      <c r="F167" s="4"/>
      <c r="G167" s="4"/>
      <c r="I167" s="4"/>
      <c r="J167" s="4"/>
      <c r="K167" s="4"/>
    </row>
    <row r="168" spans="3:11" x14ac:dyDescent="0.3">
      <c r="C168" s="4"/>
      <c r="D168" s="4"/>
      <c r="E168" s="4"/>
      <c r="F168" s="4"/>
      <c r="G168" s="4"/>
      <c r="I168" s="4"/>
      <c r="J168" s="4"/>
      <c r="K168" s="4"/>
    </row>
    <row r="169" spans="3:11" x14ac:dyDescent="0.3">
      <c r="C169" s="4"/>
      <c r="D169" s="4"/>
      <c r="E169" s="4"/>
      <c r="F169" s="4"/>
      <c r="G169" s="4"/>
      <c r="I169" s="4"/>
      <c r="J169" s="4"/>
      <c r="K169" s="4"/>
    </row>
    <row r="170" spans="3:11" x14ac:dyDescent="0.3">
      <c r="C170" s="4"/>
      <c r="D170" s="4"/>
      <c r="E170" s="4"/>
      <c r="F170" s="4"/>
      <c r="G170" s="4"/>
      <c r="I170" s="4"/>
      <c r="J170" s="4"/>
      <c r="K170" s="4"/>
    </row>
    <row r="171" spans="3:11" x14ac:dyDescent="0.3">
      <c r="C171" s="4"/>
      <c r="D171" s="4"/>
      <c r="E171" s="4"/>
      <c r="F171" s="4"/>
      <c r="G171" s="4"/>
      <c r="I171" s="4"/>
      <c r="J171" s="4"/>
      <c r="K171" s="4"/>
    </row>
    <row r="172" spans="3:11" x14ac:dyDescent="0.3">
      <c r="C172" s="4"/>
      <c r="D172" s="4"/>
      <c r="E172" s="4"/>
      <c r="F172" s="4"/>
      <c r="G172" s="4"/>
      <c r="I172" s="4"/>
      <c r="J172" s="4"/>
      <c r="K172" s="4"/>
    </row>
    <row r="173" spans="3:11" x14ac:dyDescent="0.3">
      <c r="C173" s="4"/>
      <c r="D173" s="4"/>
      <c r="E173" s="4"/>
      <c r="F173" s="4"/>
      <c r="G173" s="4"/>
      <c r="I173" s="4"/>
      <c r="J173" s="4"/>
      <c r="K173" s="4"/>
    </row>
    <row r="174" spans="3:11" x14ac:dyDescent="0.3">
      <c r="C174" s="4"/>
      <c r="D174" s="4"/>
      <c r="E174" s="4"/>
      <c r="F174" s="4"/>
      <c r="G174" s="4"/>
      <c r="I174" s="4"/>
      <c r="J174" s="4"/>
      <c r="K174" s="4"/>
    </row>
    <row r="175" spans="3:11" x14ac:dyDescent="0.3">
      <c r="C175" s="4"/>
      <c r="D175" s="4"/>
      <c r="E175" s="4"/>
      <c r="F175" s="4"/>
      <c r="G175" s="4"/>
      <c r="I175" s="4"/>
      <c r="J175" s="4"/>
      <c r="K175" s="4"/>
    </row>
    <row r="176" spans="3:11" x14ac:dyDescent="0.3">
      <c r="C176" s="4"/>
      <c r="D176" s="4"/>
      <c r="E176" s="4"/>
      <c r="F176" s="4"/>
      <c r="G176" s="4"/>
      <c r="I176" s="4"/>
      <c r="J176" s="4"/>
      <c r="K176" s="4"/>
    </row>
    <row r="177" spans="3:11" x14ac:dyDescent="0.3">
      <c r="C177" s="4"/>
      <c r="D177" s="4"/>
      <c r="E177" s="4"/>
      <c r="F177" s="4"/>
      <c r="G177" s="4"/>
      <c r="I177" s="4"/>
      <c r="J177" s="4"/>
      <c r="K177" s="4"/>
    </row>
    <row r="178" spans="3:11" x14ac:dyDescent="0.3">
      <c r="C178" s="4"/>
      <c r="D178" s="4"/>
      <c r="E178" s="4"/>
      <c r="F178" s="4"/>
      <c r="G178" s="4"/>
      <c r="I178" s="4"/>
      <c r="J178" s="4"/>
      <c r="K178" s="4"/>
    </row>
    <row r="179" spans="3:11" x14ac:dyDescent="0.3">
      <c r="C179" s="4"/>
      <c r="D179" s="4"/>
      <c r="E179" s="4"/>
      <c r="F179" s="4"/>
      <c r="G179" s="4"/>
      <c r="I179" s="4"/>
      <c r="J179" s="4"/>
      <c r="K179" s="4"/>
    </row>
    <row r="180" spans="3:11" x14ac:dyDescent="0.3">
      <c r="C180" s="4"/>
      <c r="D180" s="4"/>
      <c r="E180" s="4"/>
      <c r="F180" s="4"/>
      <c r="G180" s="4"/>
      <c r="I180" s="4"/>
      <c r="J180" s="4"/>
      <c r="K180" s="4"/>
    </row>
    <row r="181" spans="3:11" x14ac:dyDescent="0.3">
      <c r="C181" s="4"/>
      <c r="D181" s="4"/>
      <c r="E181" s="4"/>
      <c r="F181" s="4"/>
      <c r="G181" s="4"/>
      <c r="I181" s="4"/>
      <c r="J181" s="4"/>
      <c r="K181" s="4"/>
    </row>
    <row r="182" spans="3:11" x14ac:dyDescent="0.3">
      <c r="C182" s="4"/>
      <c r="D182" s="4"/>
      <c r="E182" s="4"/>
      <c r="F182" s="4"/>
      <c r="G182" s="4"/>
      <c r="I182" s="4"/>
      <c r="J182" s="4"/>
      <c r="K182" s="4"/>
    </row>
    <row r="183" spans="3:11" x14ac:dyDescent="0.3">
      <c r="C183" s="4"/>
      <c r="D183" s="4"/>
      <c r="E183" s="4"/>
      <c r="F183" s="4"/>
      <c r="G183" s="4"/>
      <c r="I183" s="4"/>
      <c r="J183" s="4"/>
      <c r="K183" s="4"/>
    </row>
    <row r="184" spans="3:11" x14ac:dyDescent="0.3">
      <c r="C184" s="4"/>
      <c r="D184" s="4"/>
      <c r="E184" s="4"/>
      <c r="F184" s="4"/>
      <c r="G184" s="4"/>
      <c r="I184" s="4"/>
      <c r="J184" s="4"/>
      <c r="K184" s="4"/>
    </row>
    <row r="185" spans="3:11" x14ac:dyDescent="0.3">
      <c r="C185" s="4"/>
      <c r="D185" s="4"/>
      <c r="E185" s="4"/>
      <c r="F185" s="4"/>
      <c r="G185" s="4"/>
      <c r="I185" s="4"/>
      <c r="J185" s="4"/>
      <c r="K185" s="4"/>
    </row>
    <row r="186" spans="3:11" x14ac:dyDescent="0.3">
      <c r="C186" s="4"/>
      <c r="D186" s="4"/>
      <c r="E186" s="4"/>
      <c r="F186" s="4"/>
      <c r="G186" s="4"/>
      <c r="I186" s="4"/>
      <c r="J186" s="4"/>
      <c r="K186" s="4"/>
    </row>
    <row r="187" spans="3:11" x14ac:dyDescent="0.3">
      <c r="C187" s="4"/>
      <c r="D187" s="4"/>
      <c r="E187" s="4"/>
      <c r="F187" s="4"/>
      <c r="G187" s="4"/>
      <c r="I187" s="4"/>
      <c r="J187" s="4"/>
      <c r="K187" s="4"/>
    </row>
    <row r="188" spans="3:11" x14ac:dyDescent="0.3">
      <c r="C188" s="4"/>
      <c r="D188" s="4"/>
      <c r="E188" s="4"/>
      <c r="F188" s="4"/>
      <c r="G188" s="4"/>
      <c r="I188" s="4"/>
      <c r="J188" s="4"/>
      <c r="K188" s="4"/>
    </row>
    <row r="189" spans="3:11" x14ac:dyDescent="0.3">
      <c r="C189" s="4"/>
      <c r="D189" s="4"/>
      <c r="E189" s="4"/>
      <c r="F189" s="4"/>
      <c r="G189" s="4"/>
      <c r="I189" s="4"/>
      <c r="J189" s="4"/>
      <c r="K189" s="4"/>
    </row>
    <row r="190" spans="3:11" x14ac:dyDescent="0.3">
      <c r="C190" s="4"/>
      <c r="D190" s="4"/>
      <c r="E190" s="4"/>
      <c r="F190" s="4"/>
      <c r="G190" s="4"/>
      <c r="I190" s="4"/>
      <c r="J190" s="4"/>
      <c r="K190" s="4"/>
    </row>
    <row r="191" spans="3:11" x14ac:dyDescent="0.3">
      <c r="C191" s="4"/>
      <c r="D191" s="4"/>
      <c r="E191" s="4"/>
      <c r="F191" s="4"/>
      <c r="G191" s="4"/>
      <c r="I191" s="4"/>
      <c r="J191" s="4"/>
      <c r="K191" s="4"/>
    </row>
    <row r="192" spans="3:11" x14ac:dyDescent="0.3">
      <c r="C192" s="4"/>
      <c r="D192" s="4"/>
      <c r="E192" s="4"/>
      <c r="F192" s="4"/>
      <c r="G192" s="4"/>
      <c r="I192" s="4"/>
      <c r="J192" s="4"/>
      <c r="K192" s="4"/>
    </row>
    <row r="193" spans="3:11" x14ac:dyDescent="0.3">
      <c r="C193" s="4"/>
      <c r="D193" s="4"/>
      <c r="E193" s="4"/>
      <c r="F193" s="4"/>
      <c r="G193" s="4"/>
      <c r="I193" s="4"/>
      <c r="J193" s="4"/>
      <c r="K193" s="4"/>
    </row>
    <row r="194" spans="3:11" x14ac:dyDescent="0.3">
      <c r="C194" s="4"/>
      <c r="D194" s="4"/>
      <c r="E194" s="4"/>
      <c r="F194" s="4"/>
      <c r="G194" s="4"/>
      <c r="I194" s="4"/>
      <c r="J194" s="4"/>
      <c r="K194" s="4"/>
    </row>
    <row r="195" spans="3:11" x14ac:dyDescent="0.3">
      <c r="C195" s="4"/>
      <c r="D195" s="4"/>
      <c r="E195" s="4"/>
      <c r="F195" s="4"/>
      <c r="G195" s="4"/>
      <c r="I195" s="4"/>
      <c r="J195" s="4"/>
      <c r="K195" s="4"/>
    </row>
    <row r="196" spans="3:11" x14ac:dyDescent="0.3">
      <c r="C196" s="4"/>
      <c r="D196" s="4"/>
      <c r="E196" s="4"/>
      <c r="F196" s="4"/>
      <c r="G196" s="4"/>
      <c r="I196" s="4"/>
      <c r="J196" s="4"/>
      <c r="K196" s="4"/>
    </row>
    <row r="197" spans="3:11" x14ac:dyDescent="0.3">
      <c r="C197" s="4"/>
      <c r="D197" s="4"/>
      <c r="E197" s="4"/>
      <c r="F197" s="4"/>
      <c r="G197" s="4"/>
      <c r="I197" s="4"/>
      <c r="J197" s="4"/>
      <c r="K197" s="4"/>
    </row>
    <row r="198" spans="3:11" x14ac:dyDescent="0.3">
      <c r="C198" s="4"/>
      <c r="D198" s="4"/>
      <c r="E198" s="4"/>
      <c r="F198" s="4"/>
      <c r="G198" s="4"/>
      <c r="I198" s="4"/>
      <c r="J198" s="4"/>
      <c r="K198" s="4"/>
    </row>
    <row r="199" spans="3:11" x14ac:dyDescent="0.3">
      <c r="C199" s="4"/>
      <c r="D199" s="4"/>
      <c r="E199" s="4"/>
      <c r="F199" s="4"/>
      <c r="G199" s="4"/>
      <c r="I199" s="4"/>
      <c r="J199" s="4"/>
      <c r="K199" s="4"/>
    </row>
    <row r="200" spans="3:11" x14ac:dyDescent="0.3">
      <c r="C200" s="4"/>
      <c r="D200" s="4"/>
      <c r="E200" s="4"/>
      <c r="F200" s="4"/>
      <c r="G200" s="4"/>
      <c r="I200" s="4"/>
      <c r="J200" s="4"/>
      <c r="K200" s="4"/>
    </row>
    <row r="201" spans="3:11" x14ac:dyDescent="0.3">
      <c r="C201" s="4"/>
      <c r="D201" s="4"/>
      <c r="E201" s="4"/>
      <c r="F201" s="4"/>
      <c r="G201" s="4"/>
      <c r="I201" s="4"/>
      <c r="J201" s="4"/>
      <c r="K201" s="4"/>
    </row>
    <row r="202" spans="3:11" x14ac:dyDescent="0.3">
      <c r="C202" s="4"/>
      <c r="D202" s="4"/>
      <c r="E202" s="4"/>
      <c r="F202" s="4"/>
      <c r="G202" s="4"/>
      <c r="I202" s="4"/>
      <c r="J202" s="4"/>
      <c r="K202" s="4"/>
    </row>
    <row r="203" spans="3:11" x14ac:dyDescent="0.3">
      <c r="C203" s="4"/>
      <c r="D203" s="4"/>
      <c r="E203" s="4"/>
      <c r="F203" s="4"/>
      <c r="G203" s="4"/>
      <c r="I203" s="4"/>
      <c r="J203" s="4"/>
      <c r="K203" s="4"/>
    </row>
    <row r="204" spans="3:11" x14ac:dyDescent="0.3">
      <c r="C204" s="4"/>
      <c r="D204" s="4"/>
      <c r="E204" s="4"/>
      <c r="F204" s="4"/>
      <c r="G204" s="4"/>
      <c r="I204" s="4"/>
      <c r="J204" s="4"/>
      <c r="K204" s="4"/>
    </row>
    <row r="205" spans="3:11" x14ac:dyDescent="0.3">
      <c r="C205" s="4"/>
      <c r="D205" s="4"/>
      <c r="E205" s="4"/>
      <c r="F205" s="4"/>
      <c r="G205" s="4"/>
      <c r="I205" s="4"/>
      <c r="J205" s="4"/>
      <c r="K205" s="4"/>
    </row>
    <row r="206" spans="3:11" x14ac:dyDescent="0.3">
      <c r="C206" s="4"/>
      <c r="D206" s="4"/>
      <c r="E206" s="4"/>
      <c r="F206" s="4"/>
      <c r="G206" s="4"/>
      <c r="I206" s="4"/>
      <c r="J206" s="4"/>
      <c r="K206" s="4"/>
    </row>
    <row r="207" spans="3:11" x14ac:dyDescent="0.3">
      <c r="C207" s="4"/>
      <c r="D207" s="4"/>
      <c r="E207" s="4"/>
      <c r="F207" s="4"/>
      <c r="G207" s="4"/>
      <c r="I207" s="4"/>
      <c r="J207" s="4"/>
      <c r="K207" s="4"/>
    </row>
    <row r="208" spans="3:11" x14ac:dyDescent="0.3">
      <c r="C208" s="4"/>
      <c r="D208" s="4"/>
      <c r="E208" s="4"/>
      <c r="F208" s="4"/>
      <c r="G208" s="4"/>
      <c r="I208" s="4"/>
      <c r="J208" s="4"/>
      <c r="K208" s="4"/>
    </row>
    <row r="209" spans="3:11" x14ac:dyDescent="0.3">
      <c r="C209" s="4"/>
      <c r="D209" s="4"/>
      <c r="E209" s="4"/>
      <c r="F209" s="4"/>
      <c r="G209" s="4"/>
      <c r="I209" s="4"/>
      <c r="J209" s="4"/>
      <c r="K209" s="4"/>
    </row>
    <row r="210" spans="3:11" x14ac:dyDescent="0.3">
      <c r="C210" s="4"/>
      <c r="D210" s="4"/>
      <c r="E210" s="4"/>
      <c r="F210" s="4"/>
      <c r="G210" s="4"/>
      <c r="I210" s="4"/>
      <c r="J210" s="4"/>
      <c r="K210" s="4"/>
    </row>
    <row r="211" spans="3:11" x14ac:dyDescent="0.3">
      <c r="C211" s="4"/>
      <c r="D211" s="4"/>
      <c r="E211" s="4"/>
      <c r="F211" s="4"/>
      <c r="G211" s="4"/>
      <c r="I211" s="4"/>
      <c r="J211" s="4"/>
      <c r="K211" s="4"/>
    </row>
    <row r="212" spans="3:11" x14ac:dyDescent="0.3">
      <c r="C212" s="4"/>
      <c r="D212" s="4"/>
      <c r="E212" s="4"/>
      <c r="F212" s="4"/>
      <c r="G212" s="4"/>
      <c r="I212" s="4"/>
      <c r="J212" s="4"/>
      <c r="K212" s="4"/>
    </row>
    <row r="213" spans="3:11" x14ac:dyDescent="0.3">
      <c r="C213" s="4"/>
      <c r="D213" s="4"/>
      <c r="E213" s="4"/>
      <c r="F213" s="4"/>
      <c r="G213" s="4"/>
      <c r="I213" s="4"/>
      <c r="J213" s="4"/>
      <c r="K213" s="4"/>
    </row>
    <row r="214" spans="3:11" x14ac:dyDescent="0.3">
      <c r="C214" s="4"/>
      <c r="D214" s="4"/>
      <c r="E214" s="4"/>
      <c r="F214" s="4"/>
      <c r="G214" s="4"/>
      <c r="I214" s="4"/>
      <c r="J214" s="4"/>
      <c r="K214" s="4"/>
    </row>
    <row r="215" spans="3:11" x14ac:dyDescent="0.3">
      <c r="C215" s="4"/>
      <c r="D215" s="4"/>
      <c r="E215" s="4"/>
      <c r="F215" s="4"/>
      <c r="G215" s="4"/>
      <c r="I215" s="4"/>
      <c r="J215" s="4"/>
      <c r="K215" s="4"/>
    </row>
    <row r="216" spans="3:11" x14ac:dyDescent="0.3">
      <c r="C216" s="4"/>
      <c r="D216" s="4"/>
      <c r="E216" s="4"/>
      <c r="F216" s="4"/>
      <c r="G216" s="4"/>
      <c r="I216" s="4"/>
      <c r="J216" s="4"/>
      <c r="K216" s="4"/>
    </row>
    <row r="217" spans="3:11" x14ac:dyDescent="0.3">
      <c r="C217" s="4"/>
      <c r="D217" s="4"/>
      <c r="E217" s="4"/>
      <c r="F217" s="4"/>
      <c r="G217" s="4"/>
      <c r="I217" s="4"/>
      <c r="J217" s="4"/>
      <c r="K217" s="4"/>
    </row>
    <row r="218" spans="3:11" x14ac:dyDescent="0.3">
      <c r="C218" s="4"/>
      <c r="D218" s="4"/>
      <c r="E218" s="4"/>
      <c r="F218" s="4"/>
      <c r="G218" s="4"/>
      <c r="I218" s="4"/>
      <c r="J218" s="4"/>
      <c r="K218" s="4"/>
    </row>
    <row r="219" spans="3:11" x14ac:dyDescent="0.3">
      <c r="C219" s="4"/>
      <c r="D219" s="4"/>
      <c r="E219" s="4"/>
      <c r="F219" s="4"/>
      <c r="G219" s="4"/>
      <c r="I219" s="4"/>
      <c r="J219" s="4"/>
      <c r="K219" s="4"/>
    </row>
    <row r="220" spans="3:11" x14ac:dyDescent="0.3">
      <c r="C220" s="4"/>
      <c r="D220" s="4"/>
      <c r="E220" s="4"/>
      <c r="F220" s="4"/>
      <c r="G220" s="4"/>
      <c r="I220" s="4"/>
      <c r="J220" s="4"/>
      <c r="K220" s="4"/>
    </row>
    <row r="221" spans="3:11" x14ac:dyDescent="0.3">
      <c r="C221" s="4"/>
      <c r="D221" s="4"/>
      <c r="E221" s="4"/>
      <c r="F221" s="4"/>
      <c r="G221" s="4"/>
      <c r="I221" s="4"/>
      <c r="J221" s="4"/>
      <c r="K221" s="4"/>
    </row>
    <row r="222" spans="3:11" x14ac:dyDescent="0.3">
      <c r="C222" s="4"/>
      <c r="D222" s="4"/>
      <c r="E222" s="4"/>
      <c r="F222" s="4"/>
      <c r="G222" s="4"/>
      <c r="I222" s="4"/>
      <c r="J222" s="4"/>
      <c r="K222" s="4"/>
    </row>
    <row r="223" spans="3:11" x14ac:dyDescent="0.3">
      <c r="C223" s="4"/>
      <c r="D223" s="4"/>
      <c r="E223" s="4"/>
      <c r="F223" s="4"/>
      <c r="G223" s="4"/>
      <c r="I223" s="4"/>
      <c r="J223" s="4"/>
      <c r="K223" s="4"/>
    </row>
    <row r="224" spans="3:11" x14ac:dyDescent="0.3">
      <c r="C224" s="4"/>
      <c r="D224" s="4"/>
      <c r="E224" s="4"/>
      <c r="F224" s="4"/>
      <c r="G224" s="4"/>
      <c r="I224" s="4"/>
      <c r="J224" s="4"/>
      <c r="K224" s="4"/>
    </row>
    <row r="225" spans="3:11" x14ac:dyDescent="0.3">
      <c r="C225" s="4"/>
      <c r="D225" s="4"/>
      <c r="E225" s="4"/>
      <c r="F225" s="4"/>
      <c r="G225" s="4"/>
      <c r="I225" s="4"/>
      <c r="J225" s="4"/>
      <c r="K225" s="4"/>
    </row>
    <row r="226" spans="3:11" x14ac:dyDescent="0.3">
      <c r="C226" s="4"/>
      <c r="D226" s="4"/>
      <c r="E226" s="4"/>
      <c r="F226" s="4"/>
      <c r="G226" s="4"/>
      <c r="I226" s="4"/>
      <c r="J226" s="4"/>
      <c r="K226" s="4"/>
    </row>
    <row r="227" spans="3:11" x14ac:dyDescent="0.3">
      <c r="C227" s="4"/>
      <c r="D227" s="4"/>
      <c r="E227" s="4"/>
      <c r="F227" s="4"/>
      <c r="G227" s="4"/>
      <c r="I227" s="4"/>
      <c r="J227" s="4"/>
      <c r="K227" s="4"/>
    </row>
    <row r="228" spans="3:11" x14ac:dyDescent="0.3">
      <c r="C228" s="4"/>
      <c r="D228" s="4"/>
      <c r="E228" s="4"/>
      <c r="F228" s="4"/>
      <c r="G228" s="4"/>
      <c r="I228" s="4"/>
      <c r="J228" s="4"/>
      <c r="K228" s="4"/>
    </row>
    <row r="229" spans="3:11" x14ac:dyDescent="0.3">
      <c r="C229" s="4"/>
      <c r="D229" s="4"/>
      <c r="E229" s="4"/>
      <c r="F229" s="4"/>
      <c r="G229" s="4"/>
      <c r="I229" s="4"/>
      <c r="J229" s="4"/>
      <c r="K229" s="4"/>
    </row>
    <row r="230" spans="3:11" x14ac:dyDescent="0.3">
      <c r="C230" s="4"/>
      <c r="D230" s="4"/>
      <c r="E230" s="4"/>
      <c r="F230" s="4"/>
      <c r="G230" s="4"/>
      <c r="I230" s="4"/>
      <c r="J230" s="4"/>
      <c r="K230" s="4"/>
    </row>
    <row r="231" spans="3:11" x14ac:dyDescent="0.3">
      <c r="C231" s="4"/>
      <c r="D231" s="4"/>
      <c r="E231" s="4"/>
      <c r="F231" s="4"/>
      <c r="G231" s="4"/>
      <c r="I231" s="4"/>
      <c r="J231" s="4"/>
      <c r="K231" s="4"/>
    </row>
    <row r="232" spans="3:11" x14ac:dyDescent="0.3">
      <c r="C232" s="4"/>
      <c r="D232" s="4"/>
      <c r="E232" s="4"/>
      <c r="F232" s="4"/>
      <c r="G232" s="4"/>
      <c r="I232" s="4"/>
      <c r="J232" s="4"/>
      <c r="K232" s="4"/>
    </row>
    <row r="233" spans="3:11" x14ac:dyDescent="0.3">
      <c r="C233" s="4"/>
      <c r="D233" s="4"/>
      <c r="E233" s="4"/>
      <c r="F233" s="4"/>
      <c r="G233" s="4"/>
      <c r="I233" s="4"/>
      <c r="J233" s="4"/>
      <c r="K233" s="4"/>
    </row>
    <row r="234" spans="3:11" x14ac:dyDescent="0.3">
      <c r="C234" s="4"/>
      <c r="D234" s="4"/>
      <c r="E234" s="4"/>
      <c r="F234" s="4"/>
      <c r="G234" s="4"/>
      <c r="I234" s="4"/>
      <c r="J234" s="4"/>
      <c r="K234" s="4"/>
    </row>
    <row r="235" spans="3:11" x14ac:dyDescent="0.3">
      <c r="C235" s="4"/>
      <c r="D235" s="4"/>
      <c r="E235" s="4"/>
      <c r="F235" s="4"/>
      <c r="G235" s="4"/>
      <c r="I235" s="4"/>
      <c r="J235" s="4"/>
      <c r="K235" s="4"/>
    </row>
    <row r="236" spans="3:11" x14ac:dyDescent="0.3">
      <c r="C236" s="4"/>
      <c r="D236" s="4"/>
      <c r="E236" s="4"/>
      <c r="F236" s="4"/>
      <c r="G236" s="4"/>
      <c r="I236" s="4"/>
      <c r="J236" s="4"/>
      <c r="K236" s="4"/>
    </row>
    <row r="237" spans="3:11" x14ac:dyDescent="0.3">
      <c r="C237" s="4"/>
      <c r="D237" s="4"/>
      <c r="E237" s="4"/>
      <c r="F237" s="4"/>
      <c r="G237" s="4"/>
      <c r="I237" s="4"/>
      <c r="J237" s="4"/>
      <c r="K237" s="4"/>
    </row>
    <row r="238" spans="3:11" x14ac:dyDescent="0.3">
      <c r="C238" s="4"/>
      <c r="D238" s="4"/>
      <c r="E238" s="4"/>
      <c r="F238" s="4"/>
      <c r="G238" s="4"/>
      <c r="I238" s="4"/>
      <c r="J238" s="4"/>
      <c r="K238" s="4"/>
    </row>
    <row r="239" spans="3:11" x14ac:dyDescent="0.3">
      <c r="C239" s="4"/>
      <c r="D239" s="4"/>
      <c r="E239" s="4"/>
      <c r="F239" s="4"/>
      <c r="G239" s="4"/>
      <c r="I239" s="4"/>
      <c r="J239" s="4"/>
      <c r="K239" s="4"/>
    </row>
    <row r="240" spans="3:11" x14ac:dyDescent="0.3">
      <c r="C240" s="4"/>
      <c r="D240" s="4"/>
      <c r="E240" s="4"/>
      <c r="F240" s="4"/>
      <c r="G240" s="4"/>
      <c r="I240" s="4"/>
      <c r="J240" s="4"/>
      <c r="K240" s="4"/>
    </row>
    <row r="241" spans="3:11" x14ac:dyDescent="0.3">
      <c r="C241" s="4"/>
      <c r="D241" s="4"/>
      <c r="E241" s="4"/>
      <c r="F241" s="4"/>
      <c r="G241" s="4"/>
      <c r="I241" s="4"/>
      <c r="J241" s="4"/>
      <c r="K241" s="4"/>
    </row>
    <row r="242" spans="3:11" x14ac:dyDescent="0.3">
      <c r="C242" s="4"/>
      <c r="D242" s="4"/>
      <c r="E242" s="4"/>
      <c r="F242" s="4"/>
      <c r="G242" s="4"/>
      <c r="I242" s="4"/>
      <c r="J242" s="4"/>
      <c r="K242" s="4"/>
    </row>
    <row r="243" spans="3:11" x14ac:dyDescent="0.3">
      <c r="C243" s="4"/>
      <c r="D243" s="4"/>
      <c r="E243" s="4"/>
      <c r="F243" s="4"/>
      <c r="G243" s="4"/>
      <c r="I243" s="4"/>
      <c r="J243" s="4"/>
      <c r="K243" s="4"/>
    </row>
    <row r="244" spans="3:11" x14ac:dyDescent="0.3">
      <c r="C244" s="4"/>
      <c r="D244" s="4"/>
      <c r="E244" s="4"/>
      <c r="F244" s="4"/>
      <c r="G244" s="4"/>
      <c r="I244" s="4"/>
      <c r="J244" s="4"/>
      <c r="K244" s="4"/>
    </row>
    <row r="245" spans="3:11" x14ac:dyDescent="0.3">
      <c r="C245" s="4"/>
      <c r="D245" s="4"/>
      <c r="E245" s="4"/>
      <c r="F245" s="4"/>
      <c r="G245" s="4"/>
      <c r="I245" s="4"/>
      <c r="J245" s="4"/>
      <c r="K245" s="4"/>
    </row>
    <row r="246" spans="3:11" x14ac:dyDescent="0.3">
      <c r="C246" s="4"/>
      <c r="D246" s="4"/>
      <c r="E246" s="4"/>
      <c r="F246" s="4"/>
      <c r="G246" s="4"/>
      <c r="I246" s="4"/>
      <c r="J246" s="4"/>
      <c r="K246" s="4"/>
    </row>
    <row r="247" spans="3:11" x14ac:dyDescent="0.3">
      <c r="C247" s="4"/>
      <c r="D247" s="4"/>
      <c r="E247" s="4"/>
      <c r="F247" s="4"/>
      <c r="G247" s="4"/>
      <c r="I247" s="4"/>
      <c r="J247" s="4"/>
      <c r="K247" s="4"/>
    </row>
    <row r="248" spans="3:11" x14ac:dyDescent="0.3">
      <c r="C248" s="4"/>
      <c r="D248" s="4"/>
      <c r="E248" s="4"/>
      <c r="F248" s="4"/>
      <c r="G248" s="4"/>
      <c r="I248" s="4"/>
      <c r="J248" s="4"/>
      <c r="K248" s="4"/>
    </row>
    <row r="249" spans="3:11" x14ac:dyDescent="0.3">
      <c r="C249" s="4"/>
      <c r="D249" s="4"/>
      <c r="E249" s="4"/>
      <c r="F249" s="4"/>
      <c r="G249" s="4"/>
      <c r="I249" s="4"/>
      <c r="J249" s="4"/>
      <c r="K249" s="4"/>
    </row>
    <row r="250" spans="3:11" x14ac:dyDescent="0.3">
      <c r="C250" s="4"/>
      <c r="D250" s="4"/>
      <c r="E250" s="4"/>
      <c r="F250" s="4"/>
      <c r="G250" s="4"/>
      <c r="I250" s="4"/>
      <c r="J250" s="4"/>
      <c r="K250" s="4"/>
    </row>
    <row r="251" spans="3:11" x14ac:dyDescent="0.3">
      <c r="C251" s="4"/>
      <c r="D251" s="4"/>
      <c r="E251" s="4"/>
      <c r="F251" s="4"/>
      <c r="G251" s="4"/>
      <c r="I251" s="4"/>
      <c r="J251" s="4"/>
      <c r="K251" s="4"/>
    </row>
    <row r="252" spans="3:11" x14ac:dyDescent="0.3">
      <c r="C252" s="4"/>
      <c r="D252" s="4"/>
      <c r="E252" s="4"/>
      <c r="F252" s="4"/>
      <c r="G252" s="4"/>
      <c r="I252" s="4"/>
      <c r="J252" s="4"/>
      <c r="K252" s="4"/>
    </row>
    <row r="253" spans="3:11" x14ac:dyDescent="0.3">
      <c r="C253" s="4"/>
      <c r="D253" s="4"/>
      <c r="E253" s="4"/>
      <c r="F253" s="4"/>
      <c r="G253" s="4"/>
      <c r="I253" s="4"/>
      <c r="J253" s="4"/>
      <c r="K253" s="4"/>
    </row>
    <row r="254" spans="3:11" x14ac:dyDescent="0.3">
      <c r="C254" s="4"/>
      <c r="D254" s="4"/>
      <c r="E254" s="4"/>
      <c r="F254" s="4"/>
      <c r="G254" s="4"/>
      <c r="I254" s="4"/>
      <c r="J254" s="4"/>
      <c r="K254" s="4"/>
    </row>
    <row r="255" spans="3:11" x14ac:dyDescent="0.3">
      <c r="C255" s="4"/>
      <c r="D255" s="4"/>
      <c r="E255" s="4"/>
      <c r="F255" s="4"/>
      <c r="G255" s="4"/>
      <c r="I255" s="4"/>
      <c r="J255" s="4"/>
      <c r="K255" s="4"/>
    </row>
    <row r="256" spans="3:11" x14ac:dyDescent="0.3">
      <c r="C256" s="4"/>
      <c r="D256" s="4"/>
      <c r="E256" s="4"/>
      <c r="F256" s="4"/>
      <c r="G256" s="4"/>
      <c r="I256" s="4"/>
      <c r="J256" s="4"/>
      <c r="K256" s="4"/>
    </row>
    <row r="257" spans="3:11" x14ac:dyDescent="0.3">
      <c r="C257" s="4"/>
      <c r="D257" s="4"/>
      <c r="E257" s="4"/>
      <c r="F257" s="4"/>
      <c r="G257" s="4"/>
      <c r="I257" s="4"/>
      <c r="J257" s="4"/>
      <c r="K257" s="4"/>
    </row>
    <row r="258" spans="3:11" x14ac:dyDescent="0.3">
      <c r="C258" s="4"/>
      <c r="D258" s="4"/>
      <c r="E258" s="4"/>
      <c r="F258" s="4"/>
      <c r="G258" s="4"/>
      <c r="I258" s="4"/>
      <c r="J258" s="4"/>
      <c r="K258" s="4"/>
    </row>
    <row r="259" spans="3:11" x14ac:dyDescent="0.3">
      <c r="C259" s="4"/>
      <c r="D259" s="4"/>
      <c r="E259" s="4"/>
      <c r="F259" s="4"/>
      <c r="G259" s="4"/>
      <c r="I259" s="4"/>
      <c r="J259" s="4"/>
      <c r="K259" s="4"/>
    </row>
    <row r="260" spans="3:11" x14ac:dyDescent="0.3">
      <c r="C260" s="4"/>
      <c r="D260" s="4"/>
      <c r="E260" s="4"/>
      <c r="F260" s="4"/>
      <c r="G260" s="4"/>
      <c r="I260" s="4"/>
      <c r="J260" s="4"/>
      <c r="K260" s="4"/>
    </row>
    <row r="261" spans="3:11" x14ac:dyDescent="0.3">
      <c r="C261" s="4"/>
      <c r="D261" s="4"/>
      <c r="E261" s="4"/>
      <c r="F261" s="4"/>
      <c r="G261" s="4"/>
      <c r="I261" s="4"/>
      <c r="J261" s="4"/>
      <c r="K261" s="4"/>
    </row>
    <row r="262" spans="3:11" x14ac:dyDescent="0.3">
      <c r="C262" s="4"/>
      <c r="D262" s="4"/>
      <c r="E262" s="4"/>
      <c r="F262" s="4"/>
      <c r="G262" s="4"/>
      <c r="I262" s="4"/>
      <c r="J262" s="4"/>
      <c r="K262" s="4"/>
    </row>
    <row r="263" spans="3:11" x14ac:dyDescent="0.3">
      <c r="C263" s="4"/>
      <c r="D263" s="4"/>
      <c r="E263" s="4"/>
      <c r="F263" s="4"/>
      <c r="G263" s="4"/>
      <c r="I263" s="4"/>
      <c r="J263" s="4"/>
      <c r="K263" s="4"/>
    </row>
    <row r="264" spans="3:11" x14ac:dyDescent="0.3">
      <c r="C264" s="4"/>
      <c r="D264" s="4"/>
      <c r="E264" s="4"/>
      <c r="F264" s="4"/>
      <c r="G264" s="4"/>
      <c r="I264" s="4"/>
      <c r="J264" s="4"/>
      <c r="K264" s="4"/>
    </row>
    <row r="265" spans="3:11" x14ac:dyDescent="0.3">
      <c r="C265" s="4"/>
      <c r="D265" s="4"/>
      <c r="E265" s="4"/>
      <c r="F265" s="4"/>
      <c r="G265" s="4"/>
      <c r="I265" s="4"/>
      <c r="J265" s="4"/>
      <c r="K265" s="4"/>
    </row>
    <row r="266" spans="3:11" x14ac:dyDescent="0.3">
      <c r="C266" s="4"/>
      <c r="D266" s="4"/>
      <c r="E266" s="4"/>
      <c r="F266" s="4"/>
      <c r="G266" s="4"/>
      <c r="I266" s="4"/>
      <c r="J266" s="4"/>
      <c r="K266" s="4"/>
    </row>
    <row r="267" spans="3:11" x14ac:dyDescent="0.3">
      <c r="C267" s="4"/>
      <c r="D267" s="4"/>
      <c r="E267" s="4"/>
      <c r="F267" s="4"/>
      <c r="G267" s="4"/>
      <c r="I267" s="4"/>
      <c r="J267" s="4"/>
      <c r="K267" s="4"/>
    </row>
    <row r="268" spans="3:11" x14ac:dyDescent="0.3">
      <c r="C268" s="4"/>
      <c r="D268" s="4"/>
      <c r="E268" s="4"/>
      <c r="F268" s="4"/>
      <c r="G268" s="4"/>
      <c r="I268" s="4"/>
      <c r="J268" s="4"/>
      <c r="K268" s="4"/>
    </row>
    <row r="269" spans="3:11" x14ac:dyDescent="0.3">
      <c r="C269" s="4"/>
      <c r="D269" s="4"/>
      <c r="E269" s="4"/>
      <c r="F269" s="4"/>
      <c r="G269" s="4"/>
      <c r="I269" s="4"/>
      <c r="J269" s="4"/>
      <c r="K269" s="4"/>
    </row>
    <row r="270" spans="3:11" x14ac:dyDescent="0.3">
      <c r="C270" s="4"/>
      <c r="D270" s="4"/>
      <c r="E270" s="4"/>
      <c r="F270" s="4"/>
      <c r="G270" s="4"/>
      <c r="I270" s="4"/>
      <c r="J270" s="4"/>
      <c r="K270" s="4"/>
    </row>
    <row r="271" spans="3:11" x14ac:dyDescent="0.3">
      <c r="C271" s="4"/>
      <c r="D271" s="4"/>
      <c r="E271" s="4"/>
      <c r="F271" s="4"/>
      <c r="G271" s="4"/>
      <c r="I271" s="4"/>
      <c r="J271" s="4"/>
      <c r="K271" s="4"/>
    </row>
    <row r="272" spans="3:11" x14ac:dyDescent="0.3">
      <c r="C272" s="4"/>
      <c r="D272" s="4"/>
      <c r="E272" s="4"/>
      <c r="F272" s="4"/>
      <c r="G272" s="4"/>
      <c r="I272" s="4"/>
      <c r="J272" s="4"/>
      <c r="K272" s="4"/>
    </row>
    <row r="273" spans="3:11" x14ac:dyDescent="0.3">
      <c r="C273" s="4"/>
      <c r="D273" s="4"/>
      <c r="E273" s="4"/>
      <c r="F273" s="4"/>
      <c r="G273" s="4"/>
      <c r="I273" s="4"/>
      <c r="J273" s="4"/>
      <c r="K273" s="4"/>
    </row>
    <row r="274" spans="3:11" x14ac:dyDescent="0.3">
      <c r="C274" s="4"/>
      <c r="D274" s="4"/>
      <c r="E274" s="4"/>
      <c r="F274" s="4"/>
      <c r="G274" s="4"/>
      <c r="I274" s="4"/>
      <c r="J274" s="4"/>
      <c r="K274" s="4"/>
    </row>
    <row r="275" spans="3:11" x14ac:dyDescent="0.3">
      <c r="C275" s="4"/>
      <c r="D275" s="4"/>
      <c r="E275" s="4"/>
      <c r="F275" s="4"/>
      <c r="G275" s="4"/>
      <c r="I275" s="4"/>
      <c r="J275" s="4"/>
      <c r="K275" s="4"/>
    </row>
    <row r="276" spans="3:11" x14ac:dyDescent="0.3">
      <c r="C276" s="4"/>
      <c r="D276" s="4"/>
      <c r="E276" s="4"/>
      <c r="F276" s="4"/>
      <c r="G276" s="4"/>
      <c r="I276" s="4"/>
      <c r="J276" s="4"/>
      <c r="K276" s="4"/>
    </row>
    <row r="277" spans="3:11" x14ac:dyDescent="0.3">
      <c r="C277" s="4"/>
      <c r="D277" s="4"/>
      <c r="E277" s="4"/>
      <c r="F277" s="4"/>
      <c r="G277" s="4"/>
      <c r="I277" s="4"/>
      <c r="J277" s="4"/>
      <c r="K277" s="4"/>
    </row>
    <row r="278" spans="3:11" x14ac:dyDescent="0.3">
      <c r="C278" s="4"/>
      <c r="D278" s="4"/>
      <c r="E278" s="4"/>
      <c r="F278" s="4"/>
      <c r="G278" s="4"/>
      <c r="I278" s="4"/>
      <c r="J278" s="4"/>
      <c r="K278" s="4"/>
    </row>
    <row r="279" spans="3:11" x14ac:dyDescent="0.3">
      <c r="C279" s="4"/>
      <c r="D279" s="4"/>
      <c r="E279" s="4"/>
      <c r="F279" s="4"/>
      <c r="G279" s="4"/>
      <c r="I279" s="4"/>
      <c r="J279" s="4"/>
      <c r="K279" s="4"/>
    </row>
    <row r="280" spans="3:11" x14ac:dyDescent="0.3">
      <c r="C280" s="4"/>
      <c r="D280" s="4"/>
      <c r="E280" s="4"/>
      <c r="F280" s="4"/>
      <c r="G280" s="4"/>
      <c r="I280" s="4"/>
      <c r="J280" s="4"/>
      <c r="K280" s="4"/>
    </row>
    <row r="281" spans="3:11" x14ac:dyDescent="0.3">
      <c r="C281" s="4"/>
      <c r="D281" s="4"/>
      <c r="E281" s="4"/>
      <c r="F281" s="4"/>
      <c r="G281" s="4"/>
      <c r="I281" s="4"/>
      <c r="J281" s="4"/>
      <c r="K281" s="4"/>
    </row>
    <row r="282" spans="3:11" x14ac:dyDescent="0.3">
      <c r="C282" s="4"/>
      <c r="D282" s="4"/>
      <c r="E282" s="4"/>
      <c r="F282" s="4"/>
      <c r="G282" s="4"/>
      <c r="I282" s="4"/>
      <c r="J282" s="4"/>
      <c r="K282" s="4"/>
    </row>
    <row r="283" spans="3:11" x14ac:dyDescent="0.3">
      <c r="C283" s="4"/>
      <c r="D283" s="4"/>
      <c r="E283" s="4"/>
      <c r="F283" s="4"/>
      <c r="G283" s="4"/>
      <c r="I283" s="4"/>
      <c r="J283" s="4"/>
      <c r="K283" s="4"/>
    </row>
    <row r="284" spans="3:11" x14ac:dyDescent="0.3">
      <c r="C284" s="4"/>
      <c r="D284" s="4"/>
      <c r="E284" s="4"/>
      <c r="F284" s="4"/>
      <c r="G284" s="4"/>
      <c r="I284" s="4"/>
      <c r="J284" s="4"/>
      <c r="K284" s="4"/>
    </row>
    <row r="285" spans="3:11" x14ac:dyDescent="0.3">
      <c r="C285" s="4"/>
      <c r="D285" s="4"/>
      <c r="E285" s="4"/>
      <c r="F285" s="4"/>
      <c r="G285" s="4"/>
      <c r="I285" s="4"/>
      <c r="J285" s="4"/>
      <c r="K285" s="4"/>
    </row>
    <row r="286" spans="3:11" x14ac:dyDescent="0.3">
      <c r="C286" s="4"/>
      <c r="D286" s="4"/>
      <c r="E286" s="4"/>
      <c r="F286" s="4"/>
      <c r="G286" s="4"/>
      <c r="I286" s="4"/>
      <c r="J286" s="4"/>
      <c r="K286" s="4"/>
    </row>
    <row r="287" spans="3:11" x14ac:dyDescent="0.3">
      <c r="C287" s="4"/>
      <c r="D287" s="4"/>
      <c r="E287" s="4"/>
      <c r="F287" s="4"/>
      <c r="G287" s="4"/>
      <c r="I287" s="4"/>
      <c r="J287" s="4"/>
      <c r="K287" s="4"/>
    </row>
    <row r="288" spans="3:11" x14ac:dyDescent="0.3">
      <c r="C288" s="4"/>
      <c r="D288" s="4"/>
      <c r="E288" s="4"/>
      <c r="F288" s="4"/>
      <c r="G288" s="4"/>
      <c r="I288" s="4"/>
      <c r="J288" s="4"/>
      <c r="K288" s="4"/>
    </row>
    <row r="289" spans="3:11" x14ac:dyDescent="0.3">
      <c r="C289" s="4"/>
      <c r="D289" s="4"/>
      <c r="E289" s="4"/>
      <c r="F289" s="4"/>
      <c r="G289" s="4"/>
      <c r="I289" s="4"/>
      <c r="J289" s="4"/>
      <c r="K289" s="4"/>
    </row>
    <row r="290" spans="3:11" x14ac:dyDescent="0.3">
      <c r="C290" s="4"/>
      <c r="D290" s="4"/>
      <c r="E290" s="4"/>
      <c r="F290" s="4"/>
      <c r="G290" s="4"/>
      <c r="I290" s="4"/>
      <c r="J290" s="4"/>
      <c r="K290" s="4"/>
    </row>
    <row r="291" spans="3:11" x14ac:dyDescent="0.3">
      <c r="C291" s="4"/>
      <c r="D291" s="4"/>
      <c r="E291" s="4"/>
      <c r="F291" s="4"/>
      <c r="G291" s="4"/>
      <c r="I291" s="4"/>
      <c r="J291" s="4"/>
      <c r="K291" s="4"/>
    </row>
    <row r="292" spans="3:11" x14ac:dyDescent="0.3">
      <c r="C292" s="4"/>
      <c r="D292" s="4"/>
      <c r="E292" s="4"/>
      <c r="F292" s="4"/>
      <c r="G292" s="4"/>
      <c r="I292" s="4"/>
      <c r="J292" s="4"/>
      <c r="K292" s="4"/>
    </row>
    <row r="293" spans="3:11" x14ac:dyDescent="0.3">
      <c r="C293" s="4"/>
      <c r="D293" s="4"/>
      <c r="E293" s="4"/>
      <c r="F293" s="4"/>
      <c r="G293" s="4"/>
      <c r="I293" s="4"/>
      <c r="J293" s="4"/>
      <c r="K293" s="4"/>
    </row>
    <row r="294" spans="3:11" x14ac:dyDescent="0.3">
      <c r="C294" s="4"/>
      <c r="D294" s="4"/>
      <c r="E294" s="4"/>
      <c r="F294" s="4"/>
      <c r="G294" s="4"/>
      <c r="I294" s="4"/>
      <c r="J294" s="4"/>
      <c r="K294" s="4"/>
    </row>
    <row r="295" spans="3:11" x14ac:dyDescent="0.3">
      <c r="C295" s="4"/>
      <c r="D295" s="4"/>
      <c r="E295" s="4"/>
      <c r="F295" s="4"/>
      <c r="G295" s="4"/>
      <c r="I295" s="4"/>
      <c r="J295" s="4"/>
      <c r="K295" s="4"/>
    </row>
    <row r="296" spans="3:11" x14ac:dyDescent="0.3">
      <c r="C296" s="4"/>
      <c r="D296" s="4"/>
      <c r="E296" s="4"/>
      <c r="F296" s="4"/>
      <c r="G296" s="4"/>
      <c r="I296" s="4"/>
      <c r="J296" s="4"/>
      <c r="K296" s="4"/>
    </row>
    <row r="297" spans="3:11" x14ac:dyDescent="0.3">
      <c r="C297" s="4"/>
      <c r="D297" s="4"/>
      <c r="E297" s="4"/>
      <c r="F297" s="4"/>
      <c r="G297" s="4"/>
      <c r="I297" s="4"/>
      <c r="J297" s="4"/>
      <c r="K297" s="4"/>
    </row>
    <row r="298" spans="3:11" x14ac:dyDescent="0.3">
      <c r="C298" s="4"/>
      <c r="D298" s="4"/>
      <c r="E298" s="4"/>
      <c r="F298" s="4"/>
      <c r="G298" s="4"/>
      <c r="I298" s="4"/>
      <c r="J298" s="4"/>
      <c r="K298" s="4"/>
    </row>
    <row r="299" spans="3:11" x14ac:dyDescent="0.3">
      <c r="C299" s="4"/>
      <c r="D299" s="4"/>
      <c r="E299" s="4"/>
      <c r="F299" s="4"/>
      <c r="G299" s="4"/>
      <c r="I299" s="4"/>
      <c r="J299" s="4"/>
      <c r="K299" s="4"/>
    </row>
    <row r="300" spans="3:11" x14ac:dyDescent="0.3">
      <c r="C300" s="4"/>
      <c r="D300" s="4"/>
      <c r="E300" s="4"/>
      <c r="F300" s="4"/>
      <c r="G300" s="4"/>
      <c r="I300" s="4"/>
      <c r="J300" s="4"/>
      <c r="K300" s="4"/>
    </row>
    <row r="301" spans="3:11" x14ac:dyDescent="0.3">
      <c r="C301" s="4"/>
      <c r="D301" s="4"/>
      <c r="E301" s="4"/>
      <c r="F301" s="4"/>
      <c r="G301" s="4"/>
      <c r="I301" s="4"/>
      <c r="J301" s="4"/>
      <c r="K301" s="4"/>
    </row>
  </sheetData>
  <mergeCells count="2">
    <mergeCell ref="G1:H1"/>
    <mergeCell ref="I1:M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01"/>
  <sheetViews>
    <sheetView zoomScale="120" zoomScaleNormal="120" workbookViewId="0">
      <selection activeCell="L23" sqref="L23"/>
    </sheetView>
  </sheetViews>
  <sheetFormatPr defaultColWidth="9.09765625" defaultRowHeight="14.4" x14ac:dyDescent="0.3"/>
  <cols>
    <col min="2" max="2" width="9.5" style="4" customWidth="1"/>
    <col min="3" max="3" width="9.796875" customWidth="1"/>
    <col min="4" max="4" width="9.19921875" customWidth="1"/>
    <col min="5" max="5" width="13.296875" customWidth="1"/>
    <col min="6" max="7" width="10.59765625" customWidth="1"/>
    <col min="9" max="9" width="10.59765625" customWidth="1"/>
    <col min="10" max="10" width="10.796875" customWidth="1"/>
    <col min="13" max="13" width="10.69921875" customWidth="1"/>
    <col min="17" max="30" width="1.69921875" customWidth="1"/>
  </cols>
  <sheetData>
    <row r="1" spans="1:16" x14ac:dyDescent="0.3">
      <c r="A1" s="5" t="s">
        <v>0</v>
      </c>
      <c r="B1" s="6">
        <v>45606</v>
      </c>
      <c r="D1" s="7" t="s">
        <v>1</v>
      </c>
      <c r="E1" s="4"/>
      <c r="F1" s="4"/>
      <c r="G1" s="21" t="s">
        <v>42</v>
      </c>
      <c r="H1" s="21"/>
      <c r="I1" s="22" t="s">
        <v>3</v>
      </c>
      <c r="J1" s="22"/>
      <c r="K1" s="22"/>
      <c r="L1" s="22"/>
      <c r="M1" s="22"/>
    </row>
    <row r="2" spans="1:16" x14ac:dyDescent="0.3"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/>
      <c r="I2" s="4" t="s">
        <v>4</v>
      </c>
      <c r="J2" s="4" t="s">
        <v>5</v>
      </c>
      <c r="K2" s="4" t="s">
        <v>6</v>
      </c>
      <c r="L2" s="4" t="s">
        <v>10</v>
      </c>
      <c r="M2" s="4" t="s">
        <v>11</v>
      </c>
      <c r="P2" s="4">
        <f t="shared" ref="P2:P10" si="0">COUNTIF(Q2:AD2,"+")-COUNTIF(Q2:AD2,"-")</f>
        <v>0</v>
      </c>
    </row>
    <row r="3" spans="1:16" x14ac:dyDescent="0.3">
      <c r="C3" s="4"/>
      <c r="D3" s="4"/>
      <c r="E3" s="4"/>
      <c r="F3" s="4"/>
      <c r="G3" s="4"/>
      <c r="I3" s="4"/>
      <c r="J3" s="4"/>
      <c r="K3" s="4"/>
      <c r="L3" s="5"/>
      <c r="M3" s="4"/>
      <c r="P3" s="4">
        <f t="shared" si="0"/>
        <v>0</v>
      </c>
    </row>
    <row r="4" spans="1:16" x14ac:dyDescent="0.3">
      <c r="C4" s="4"/>
      <c r="D4" s="4"/>
      <c r="E4" s="4"/>
      <c r="F4" s="4"/>
      <c r="G4" s="4"/>
      <c r="I4" s="4"/>
      <c r="J4" s="4"/>
      <c r="K4" s="4"/>
      <c r="M4" s="4"/>
      <c r="P4" s="4">
        <f t="shared" si="0"/>
        <v>0</v>
      </c>
    </row>
    <row r="5" spans="1:16" x14ac:dyDescent="0.3">
      <c r="C5" s="4"/>
      <c r="D5" s="4"/>
      <c r="E5" s="4"/>
      <c r="F5" s="4"/>
      <c r="G5" s="4"/>
      <c r="I5" s="4"/>
      <c r="J5" s="4"/>
      <c r="K5" s="4"/>
      <c r="M5" s="4"/>
      <c r="P5" s="4">
        <f t="shared" si="0"/>
        <v>0</v>
      </c>
    </row>
    <row r="6" spans="1:16" x14ac:dyDescent="0.3">
      <c r="C6" s="4"/>
      <c r="D6" s="4"/>
      <c r="E6" s="4"/>
      <c r="F6" s="4"/>
      <c r="G6" s="4"/>
      <c r="I6" s="4"/>
      <c r="J6" s="4"/>
      <c r="K6" s="4"/>
      <c r="M6" s="4"/>
      <c r="P6" s="4">
        <f t="shared" si="0"/>
        <v>0</v>
      </c>
    </row>
    <row r="7" spans="1:16" x14ac:dyDescent="0.3">
      <c r="C7" s="4"/>
      <c r="D7" s="4"/>
      <c r="E7" s="4"/>
      <c r="F7" s="4"/>
      <c r="G7" s="4"/>
      <c r="I7" s="4"/>
      <c r="J7" s="4"/>
      <c r="K7" s="4"/>
      <c r="M7" s="4"/>
      <c r="P7" s="4">
        <f t="shared" si="0"/>
        <v>0</v>
      </c>
    </row>
    <row r="8" spans="1:16" x14ac:dyDescent="0.3">
      <c r="C8" s="4"/>
      <c r="D8" s="4"/>
      <c r="E8" s="4"/>
      <c r="F8" s="4"/>
      <c r="G8" s="4"/>
      <c r="I8" s="4"/>
      <c r="J8" s="4"/>
      <c r="K8" s="4"/>
      <c r="M8" s="4"/>
      <c r="P8" s="4">
        <f t="shared" si="0"/>
        <v>0</v>
      </c>
    </row>
    <row r="9" spans="1:16" x14ac:dyDescent="0.3">
      <c r="C9" s="4"/>
      <c r="D9" s="4"/>
      <c r="E9" s="4"/>
      <c r="F9" s="4"/>
      <c r="G9" s="4"/>
      <c r="I9" s="4"/>
      <c r="J9" s="4"/>
      <c r="K9" s="4"/>
      <c r="M9" s="4"/>
      <c r="P9" s="4">
        <f t="shared" si="0"/>
        <v>0</v>
      </c>
    </row>
    <row r="10" spans="1:16" x14ac:dyDescent="0.3">
      <c r="C10" s="4"/>
      <c r="D10" s="4"/>
      <c r="E10" s="4"/>
      <c r="F10" s="4"/>
      <c r="G10" s="4"/>
      <c r="I10" s="4"/>
      <c r="J10" s="4"/>
      <c r="K10" s="4"/>
      <c r="M10" s="4"/>
      <c r="P10" s="4">
        <f t="shared" si="0"/>
        <v>0</v>
      </c>
    </row>
    <row r="11" spans="1:16" x14ac:dyDescent="0.3">
      <c r="C11" s="4"/>
      <c r="D11" s="4"/>
      <c r="E11" s="4"/>
      <c r="F11" s="4"/>
      <c r="G11" s="4"/>
      <c r="I11" s="4"/>
      <c r="J11" s="4"/>
      <c r="K11" s="4"/>
      <c r="M11" s="4"/>
    </row>
    <row r="12" spans="1:16" x14ac:dyDescent="0.3">
      <c r="C12" s="4"/>
      <c r="D12" s="4"/>
      <c r="E12" s="4"/>
      <c r="F12" s="4"/>
      <c r="G12" s="4"/>
      <c r="I12" s="4"/>
      <c r="J12" s="4"/>
      <c r="K12" s="4"/>
      <c r="M12" s="4"/>
    </row>
    <row r="13" spans="1:16" x14ac:dyDescent="0.3">
      <c r="C13" s="4"/>
      <c r="D13" s="4"/>
      <c r="E13" s="4"/>
      <c r="F13" s="4"/>
      <c r="G13" s="4"/>
      <c r="I13" s="4"/>
      <c r="J13" s="4"/>
      <c r="K13" s="4"/>
      <c r="M13" s="4"/>
    </row>
    <row r="14" spans="1:16" x14ac:dyDescent="0.3">
      <c r="C14" s="4"/>
      <c r="D14" s="4"/>
      <c r="E14" s="4"/>
      <c r="F14" s="4"/>
      <c r="G14" s="4"/>
      <c r="I14" s="4"/>
      <c r="J14" s="4"/>
      <c r="K14" s="4"/>
      <c r="M14" s="4"/>
    </row>
    <row r="15" spans="1:16" x14ac:dyDescent="0.3">
      <c r="C15" s="4"/>
      <c r="D15" s="4"/>
      <c r="E15" s="4"/>
      <c r="F15" s="4"/>
      <c r="G15" s="4"/>
      <c r="I15" s="4"/>
      <c r="J15" s="4"/>
      <c r="K15" s="4"/>
      <c r="M15" s="4"/>
    </row>
    <row r="16" spans="1:16" x14ac:dyDescent="0.3">
      <c r="C16" s="4"/>
      <c r="D16" s="4"/>
      <c r="E16" s="4"/>
      <c r="F16" s="4"/>
      <c r="G16" s="4"/>
      <c r="I16" s="4"/>
      <c r="J16" s="4"/>
      <c r="K16" s="4"/>
    </row>
    <row r="17" spans="3:11" x14ac:dyDescent="0.3">
      <c r="C17" s="4"/>
      <c r="D17" s="4"/>
      <c r="E17" s="4"/>
      <c r="F17" s="4"/>
      <c r="G17" s="4"/>
      <c r="I17" s="4"/>
      <c r="J17" s="4"/>
      <c r="K17" s="4"/>
    </row>
    <row r="18" spans="3:11" x14ac:dyDescent="0.3">
      <c r="C18" s="4"/>
      <c r="D18" s="4"/>
      <c r="E18" s="4"/>
      <c r="F18" s="4"/>
      <c r="G18" s="4"/>
      <c r="I18" s="4"/>
      <c r="J18" s="4"/>
      <c r="K18" s="4"/>
    </row>
    <row r="19" spans="3:11" x14ac:dyDescent="0.3">
      <c r="C19" s="4"/>
      <c r="D19" s="4"/>
      <c r="E19" s="4"/>
      <c r="F19" s="4"/>
      <c r="G19" s="4"/>
      <c r="I19" s="4"/>
      <c r="J19" s="4"/>
      <c r="K19" s="4"/>
    </row>
    <row r="20" spans="3:11" x14ac:dyDescent="0.3">
      <c r="C20" s="4"/>
      <c r="D20" s="4"/>
      <c r="E20" s="4"/>
      <c r="F20" s="4"/>
      <c r="G20" s="4"/>
      <c r="I20" s="4"/>
      <c r="J20" s="4"/>
      <c r="K20" s="4"/>
    </row>
    <row r="21" spans="3:11" x14ac:dyDescent="0.3">
      <c r="C21" s="4"/>
      <c r="D21" s="4"/>
      <c r="E21" s="4"/>
      <c r="F21" s="4"/>
      <c r="G21" s="4"/>
      <c r="I21" s="4"/>
      <c r="J21" s="4"/>
      <c r="K21" s="4"/>
    </row>
    <row r="22" spans="3:11" x14ac:dyDescent="0.3">
      <c r="C22" s="4"/>
      <c r="D22" s="4"/>
      <c r="E22" s="4"/>
      <c r="F22" s="4"/>
      <c r="G22" s="4"/>
      <c r="I22" s="4"/>
      <c r="J22" s="4"/>
      <c r="K22" s="4"/>
    </row>
    <row r="23" spans="3:11" x14ac:dyDescent="0.3">
      <c r="C23" s="4"/>
      <c r="D23" s="4"/>
      <c r="E23" s="4"/>
      <c r="F23" s="4"/>
      <c r="G23" s="4"/>
      <c r="I23" s="4"/>
      <c r="J23" s="4"/>
      <c r="K23" s="4"/>
    </row>
    <row r="24" spans="3:11" x14ac:dyDescent="0.3">
      <c r="C24" s="4"/>
      <c r="D24" s="4"/>
      <c r="E24" s="4"/>
      <c r="F24" s="4"/>
      <c r="G24" s="4"/>
      <c r="I24" s="4"/>
      <c r="J24" s="4"/>
      <c r="K24" s="4"/>
    </row>
    <row r="25" spans="3:11" x14ac:dyDescent="0.3">
      <c r="C25" s="4"/>
      <c r="D25" s="4"/>
      <c r="E25" s="4"/>
      <c r="F25" s="4"/>
      <c r="G25" s="4"/>
      <c r="I25" s="4"/>
      <c r="J25" s="4"/>
      <c r="K25" s="4"/>
    </row>
    <row r="26" spans="3:11" x14ac:dyDescent="0.3">
      <c r="C26" s="4"/>
      <c r="D26" s="4"/>
      <c r="E26" s="4"/>
      <c r="F26" s="4"/>
      <c r="G26" s="4"/>
      <c r="I26" s="4"/>
      <c r="J26" s="4"/>
      <c r="K26" s="4"/>
    </row>
    <row r="27" spans="3:11" x14ac:dyDescent="0.3">
      <c r="C27" s="4"/>
      <c r="D27" s="4"/>
      <c r="E27" s="4"/>
      <c r="F27" s="4"/>
      <c r="G27" s="4"/>
      <c r="I27" s="4"/>
      <c r="J27" s="4"/>
      <c r="K27" s="4"/>
    </row>
    <row r="28" spans="3:11" x14ac:dyDescent="0.3">
      <c r="C28" s="4"/>
      <c r="D28" s="4"/>
      <c r="E28" s="4"/>
      <c r="F28" s="4"/>
      <c r="G28" s="4"/>
      <c r="I28" s="4"/>
      <c r="J28" s="4"/>
      <c r="K28" s="4"/>
    </row>
    <row r="29" spans="3:11" x14ac:dyDescent="0.3">
      <c r="C29" s="4"/>
      <c r="D29" s="4"/>
      <c r="E29" s="4"/>
      <c r="F29" s="4"/>
      <c r="G29" s="4"/>
      <c r="I29" s="4"/>
      <c r="J29" s="4"/>
      <c r="K29" s="4"/>
    </row>
    <row r="30" spans="3:11" x14ac:dyDescent="0.3">
      <c r="C30" s="4"/>
      <c r="D30" s="4"/>
      <c r="E30" s="4"/>
      <c r="F30" s="4"/>
      <c r="G30" s="4"/>
      <c r="I30" s="4"/>
      <c r="J30" s="4"/>
      <c r="K30" s="4"/>
    </row>
    <row r="31" spans="3:11" x14ac:dyDescent="0.3">
      <c r="C31" s="4"/>
      <c r="D31" s="4"/>
      <c r="E31" s="4"/>
      <c r="F31" s="4"/>
      <c r="G31" s="4"/>
      <c r="I31" s="4"/>
      <c r="J31" s="4"/>
      <c r="K31" s="4"/>
    </row>
    <row r="32" spans="3:11" x14ac:dyDescent="0.3">
      <c r="C32" s="4"/>
      <c r="D32" s="4"/>
      <c r="E32" s="4"/>
      <c r="F32" s="4"/>
      <c r="G32" s="4"/>
      <c r="I32" s="4"/>
      <c r="J32" s="4"/>
      <c r="K32" s="4"/>
    </row>
    <row r="33" spans="3:11" x14ac:dyDescent="0.3">
      <c r="C33" s="4"/>
      <c r="D33" s="4"/>
      <c r="E33" s="4"/>
      <c r="F33" s="4"/>
      <c r="G33" s="4"/>
      <c r="I33" s="4"/>
      <c r="J33" s="4"/>
      <c r="K33" s="4"/>
    </row>
    <row r="34" spans="3:11" x14ac:dyDescent="0.3">
      <c r="C34" s="4"/>
      <c r="D34" s="4"/>
      <c r="E34" s="4"/>
      <c r="F34" s="4"/>
      <c r="G34" s="4"/>
      <c r="I34" s="4"/>
      <c r="J34" s="4"/>
      <c r="K34" s="4"/>
    </row>
    <row r="35" spans="3:11" x14ac:dyDescent="0.3">
      <c r="C35" s="4"/>
      <c r="D35" s="4"/>
      <c r="E35" s="4"/>
      <c r="F35" s="4"/>
      <c r="G35" s="4"/>
      <c r="I35" s="4"/>
      <c r="J35" s="4"/>
      <c r="K35" s="4"/>
    </row>
    <row r="36" spans="3:11" x14ac:dyDescent="0.3">
      <c r="C36" s="4"/>
      <c r="D36" s="4"/>
      <c r="E36" s="4"/>
      <c r="F36" s="4"/>
      <c r="G36" s="4"/>
      <c r="I36" s="4"/>
      <c r="J36" s="4"/>
      <c r="K36" s="4"/>
    </row>
    <row r="37" spans="3:11" x14ac:dyDescent="0.3">
      <c r="C37" s="4"/>
      <c r="D37" s="4"/>
      <c r="E37" s="4"/>
      <c r="F37" s="4"/>
      <c r="G37" s="4"/>
      <c r="I37" s="4"/>
      <c r="J37" s="4"/>
      <c r="K37" s="4"/>
    </row>
    <row r="38" spans="3:11" x14ac:dyDescent="0.3">
      <c r="C38" s="4"/>
      <c r="D38" s="4"/>
      <c r="E38" s="4"/>
      <c r="F38" s="4"/>
      <c r="G38" s="4"/>
      <c r="I38" s="4"/>
      <c r="J38" s="4"/>
      <c r="K38" s="4"/>
    </row>
    <row r="39" spans="3:11" x14ac:dyDescent="0.3">
      <c r="C39" s="4"/>
      <c r="D39" s="4"/>
      <c r="E39" s="4"/>
      <c r="F39" s="4"/>
      <c r="G39" s="4"/>
      <c r="I39" s="4"/>
      <c r="J39" s="4"/>
      <c r="K39" s="4"/>
    </row>
    <row r="40" spans="3:11" x14ac:dyDescent="0.3">
      <c r="C40" s="4"/>
      <c r="D40" s="4"/>
      <c r="E40" s="4"/>
      <c r="F40" s="4"/>
      <c r="G40" s="4"/>
      <c r="I40" s="4"/>
      <c r="J40" s="4"/>
      <c r="K40" s="4"/>
    </row>
    <row r="41" spans="3:11" x14ac:dyDescent="0.3">
      <c r="C41" s="4"/>
      <c r="D41" s="4"/>
      <c r="E41" s="4"/>
      <c r="F41" s="4"/>
      <c r="G41" s="4"/>
      <c r="I41" s="4"/>
      <c r="J41" s="4"/>
      <c r="K41" s="4"/>
    </row>
    <row r="42" spans="3:11" x14ac:dyDescent="0.3">
      <c r="C42" s="4"/>
      <c r="D42" s="4"/>
      <c r="E42" s="4"/>
      <c r="F42" s="4"/>
      <c r="G42" s="4"/>
      <c r="I42" s="4"/>
      <c r="J42" s="4"/>
      <c r="K42" s="4"/>
    </row>
    <row r="43" spans="3:11" x14ac:dyDescent="0.3">
      <c r="C43" s="4"/>
      <c r="D43" s="4"/>
      <c r="E43" s="4"/>
      <c r="F43" s="4"/>
      <c r="G43" s="4"/>
      <c r="I43" s="4"/>
      <c r="J43" s="4"/>
      <c r="K43" s="4"/>
    </row>
    <row r="44" spans="3:11" x14ac:dyDescent="0.3">
      <c r="C44" s="4"/>
      <c r="D44" s="4"/>
      <c r="E44" s="4"/>
      <c r="F44" s="4"/>
      <c r="G44" s="4"/>
      <c r="I44" s="4"/>
      <c r="J44" s="4"/>
      <c r="K44" s="4"/>
    </row>
    <row r="45" spans="3:11" x14ac:dyDescent="0.3">
      <c r="C45" s="4"/>
      <c r="D45" s="4"/>
      <c r="E45" s="4"/>
      <c r="F45" s="4"/>
      <c r="G45" s="4"/>
      <c r="I45" s="4"/>
      <c r="J45" s="4"/>
      <c r="K45" s="4"/>
    </row>
    <row r="46" spans="3:11" x14ac:dyDescent="0.3">
      <c r="C46" s="4"/>
      <c r="D46" s="4"/>
      <c r="E46" s="4"/>
      <c r="F46" s="4"/>
      <c r="G46" s="4"/>
      <c r="I46" s="4"/>
      <c r="J46" s="4"/>
      <c r="K46" s="4"/>
    </row>
    <row r="47" spans="3:11" x14ac:dyDescent="0.3">
      <c r="C47" s="4"/>
      <c r="D47" s="4"/>
      <c r="E47" s="4"/>
      <c r="F47" s="4"/>
      <c r="G47" s="4"/>
      <c r="I47" s="4"/>
      <c r="J47" s="4"/>
      <c r="K47" s="4"/>
    </row>
    <row r="48" spans="3:11" x14ac:dyDescent="0.3">
      <c r="C48" s="4"/>
      <c r="D48" s="4"/>
      <c r="E48" s="4"/>
      <c r="F48" s="4"/>
      <c r="G48" s="4"/>
      <c r="I48" s="4"/>
      <c r="J48" s="4"/>
      <c r="K48" s="4"/>
    </row>
    <row r="49" spans="3:11" x14ac:dyDescent="0.3">
      <c r="C49" s="4"/>
      <c r="D49" s="4"/>
      <c r="E49" s="4"/>
      <c r="F49" s="4"/>
      <c r="G49" s="4"/>
      <c r="I49" s="4"/>
      <c r="J49" s="4"/>
      <c r="K49" s="4"/>
    </row>
    <row r="50" spans="3:11" x14ac:dyDescent="0.3">
      <c r="C50" s="4"/>
      <c r="D50" s="4"/>
      <c r="E50" s="4"/>
      <c r="F50" s="4"/>
      <c r="G50" s="4"/>
      <c r="I50" s="4"/>
      <c r="J50" s="4"/>
      <c r="K50" s="4"/>
    </row>
    <row r="51" spans="3:11" x14ac:dyDescent="0.3">
      <c r="C51" s="4"/>
      <c r="D51" s="4"/>
      <c r="E51" s="4"/>
      <c r="F51" s="4"/>
      <c r="G51" s="4"/>
      <c r="I51" s="4"/>
      <c r="J51" s="4"/>
      <c r="K51" s="4"/>
    </row>
    <row r="52" spans="3:11" x14ac:dyDescent="0.3">
      <c r="C52" s="4"/>
      <c r="D52" s="4"/>
      <c r="E52" s="4"/>
      <c r="F52" s="4"/>
      <c r="G52" s="4"/>
      <c r="I52" s="4"/>
      <c r="J52" s="4"/>
      <c r="K52" s="4"/>
    </row>
    <row r="53" spans="3:11" x14ac:dyDescent="0.3">
      <c r="C53" s="4"/>
      <c r="D53" s="4"/>
      <c r="E53" s="4"/>
      <c r="F53" s="4"/>
      <c r="G53" s="4"/>
      <c r="I53" s="4"/>
      <c r="J53" s="4"/>
      <c r="K53" s="4"/>
    </row>
    <row r="54" spans="3:11" x14ac:dyDescent="0.3">
      <c r="C54" s="4"/>
      <c r="D54" s="4"/>
      <c r="E54" s="4"/>
      <c r="F54" s="4"/>
      <c r="G54" s="4"/>
      <c r="I54" s="4"/>
      <c r="J54" s="4"/>
      <c r="K54" s="4"/>
    </row>
    <row r="55" spans="3:11" x14ac:dyDescent="0.3">
      <c r="C55" s="4"/>
      <c r="D55" s="4"/>
      <c r="E55" s="4"/>
      <c r="F55" s="4"/>
      <c r="G55" s="4"/>
      <c r="I55" s="4"/>
      <c r="J55" s="4"/>
      <c r="K55" s="4"/>
    </row>
    <row r="56" spans="3:11" x14ac:dyDescent="0.3">
      <c r="C56" s="4"/>
      <c r="D56" s="4"/>
      <c r="E56" s="4"/>
      <c r="F56" s="4"/>
      <c r="G56" s="4"/>
      <c r="I56" s="4"/>
      <c r="J56" s="4"/>
      <c r="K56" s="4"/>
    </row>
    <row r="57" spans="3:11" x14ac:dyDescent="0.3">
      <c r="C57" s="4"/>
      <c r="D57" s="4"/>
      <c r="E57" s="4"/>
      <c r="F57" s="4"/>
      <c r="G57" s="4"/>
      <c r="I57" s="4"/>
      <c r="J57" s="4"/>
      <c r="K57" s="4"/>
    </row>
    <row r="58" spans="3:11" x14ac:dyDescent="0.3">
      <c r="C58" s="4"/>
      <c r="D58" s="4"/>
      <c r="E58" s="4"/>
      <c r="F58" s="4"/>
      <c r="G58" s="4"/>
      <c r="I58" s="4"/>
      <c r="J58" s="4"/>
      <c r="K58" s="4"/>
    </row>
    <row r="59" spans="3:11" x14ac:dyDescent="0.3">
      <c r="C59" s="4"/>
      <c r="D59" s="4"/>
      <c r="E59" s="4"/>
      <c r="F59" s="4"/>
      <c r="G59" s="4"/>
      <c r="I59" s="4"/>
      <c r="J59" s="4"/>
      <c r="K59" s="4"/>
    </row>
    <row r="60" spans="3:11" x14ac:dyDescent="0.3">
      <c r="C60" s="4"/>
      <c r="D60" s="4"/>
      <c r="E60" s="4"/>
      <c r="F60" s="4"/>
      <c r="G60" s="4"/>
      <c r="I60" s="4"/>
      <c r="J60" s="4"/>
      <c r="K60" s="4"/>
    </row>
    <row r="61" spans="3:11" x14ac:dyDescent="0.3">
      <c r="C61" s="4"/>
      <c r="D61" s="4"/>
      <c r="E61" s="4"/>
      <c r="F61" s="4"/>
      <c r="G61" s="4"/>
      <c r="I61" s="4"/>
      <c r="J61" s="4"/>
      <c r="K61" s="4"/>
    </row>
    <row r="62" spans="3:11" x14ac:dyDescent="0.3">
      <c r="C62" s="4"/>
      <c r="D62" s="4"/>
      <c r="E62" s="4"/>
      <c r="F62" s="4"/>
      <c r="G62" s="4"/>
      <c r="I62" s="4"/>
      <c r="J62" s="4"/>
      <c r="K62" s="4"/>
    </row>
    <row r="63" spans="3:11" x14ac:dyDescent="0.3">
      <c r="C63" s="4"/>
      <c r="D63" s="4"/>
      <c r="E63" s="4"/>
      <c r="F63" s="4"/>
      <c r="G63" s="4"/>
      <c r="I63" s="4"/>
      <c r="J63" s="4"/>
      <c r="K63" s="4"/>
    </row>
    <row r="64" spans="3:11" x14ac:dyDescent="0.3">
      <c r="C64" s="4"/>
      <c r="D64" s="4"/>
      <c r="E64" s="4"/>
      <c r="F64" s="4"/>
      <c r="G64" s="4"/>
      <c r="I64" s="4"/>
      <c r="J64" s="4"/>
      <c r="K64" s="4"/>
    </row>
    <row r="65" spans="3:11" x14ac:dyDescent="0.3">
      <c r="C65" s="4"/>
      <c r="D65" s="4"/>
      <c r="E65" s="4"/>
      <c r="F65" s="4"/>
      <c r="G65" s="4"/>
      <c r="I65" s="4"/>
      <c r="J65" s="4"/>
      <c r="K65" s="4"/>
    </row>
    <row r="66" spans="3:11" x14ac:dyDescent="0.3">
      <c r="C66" s="4"/>
      <c r="D66" s="4"/>
      <c r="E66" s="4"/>
      <c r="F66" s="4"/>
      <c r="G66" s="4"/>
      <c r="I66" s="4"/>
      <c r="J66" s="4"/>
      <c r="K66" s="4"/>
    </row>
    <row r="67" spans="3:11" x14ac:dyDescent="0.3">
      <c r="C67" s="4"/>
      <c r="D67" s="4"/>
      <c r="E67" s="4"/>
      <c r="F67" s="4"/>
      <c r="G67" s="4"/>
      <c r="I67" s="4"/>
      <c r="J67" s="4"/>
      <c r="K67" s="4"/>
    </row>
    <row r="68" spans="3:11" x14ac:dyDescent="0.3">
      <c r="C68" s="4"/>
      <c r="D68" s="4"/>
      <c r="E68" s="4"/>
      <c r="F68" s="4"/>
      <c r="G68" s="4"/>
      <c r="I68" s="4"/>
      <c r="J68" s="4"/>
      <c r="K68" s="4"/>
    </row>
    <row r="69" spans="3:11" x14ac:dyDescent="0.3">
      <c r="C69" s="4"/>
      <c r="D69" s="4"/>
      <c r="E69" s="4"/>
      <c r="F69" s="4"/>
      <c r="G69" s="4"/>
      <c r="I69" s="4"/>
      <c r="J69" s="4"/>
      <c r="K69" s="4"/>
    </row>
    <row r="70" spans="3:11" x14ac:dyDescent="0.3">
      <c r="C70" s="4"/>
      <c r="D70" s="4"/>
      <c r="E70" s="4"/>
      <c r="F70" s="4"/>
      <c r="G70" s="4"/>
      <c r="I70" s="4"/>
      <c r="J70" s="4"/>
      <c r="K70" s="4"/>
    </row>
    <row r="71" spans="3:11" x14ac:dyDescent="0.3">
      <c r="C71" s="4"/>
      <c r="D71" s="4"/>
      <c r="E71" s="4"/>
      <c r="F71" s="4"/>
      <c r="G71" s="4"/>
      <c r="I71" s="4"/>
      <c r="J71" s="4"/>
      <c r="K71" s="4"/>
    </row>
    <row r="72" spans="3:11" x14ac:dyDescent="0.3">
      <c r="C72" s="4"/>
      <c r="D72" s="4"/>
      <c r="E72" s="4"/>
      <c r="F72" s="4"/>
      <c r="G72" s="4"/>
      <c r="I72" s="4"/>
      <c r="J72" s="4"/>
      <c r="K72" s="4"/>
    </row>
    <row r="73" spans="3:11" x14ac:dyDescent="0.3">
      <c r="C73" s="4"/>
      <c r="D73" s="4"/>
      <c r="E73" s="4"/>
      <c r="F73" s="4"/>
      <c r="G73" s="4"/>
      <c r="I73" s="4"/>
      <c r="J73" s="4"/>
      <c r="K73" s="4"/>
    </row>
    <row r="74" spans="3:11" x14ac:dyDescent="0.3">
      <c r="C74" s="4"/>
      <c r="D74" s="4"/>
      <c r="E74" s="4"/>
      <c r="F74" s="4"/>
      <c r="G74" s="4"/>
      <c r="I74" s="4"/>
      <c r="J74" s="4"/>
      <c r="K74" s="4"/>
    </row>
    <row r="75" spans="3:11" x14ac:dyDescent="0.3">
      <c r="C75" s="4"/>
      <c r="D75" s="4"/>
      <c r="E75" s="4"/>
      <c r="F75" s="4"/>
      <c r="G75" s="4"/>
      <c r="I75" s="4"/>
      <c r="J75" s="4"/>
      <c r="K75" s="4"/>
    </row>
    <row r="76" spans="3:11" x14ac:dyDescent="0.3">
      <c r="C76" s="4"/>
      <c r="D76" s="4"/>
      <c r="E76" s="4"/>
      <c r="F76" s="4"/>
      <c r="G76" s="4"/>
      <c r="I76" s="4"/>
      <c r="J76" s="4"/>
      <c r="K76" s="4"/>
    </row>
    <row r="77" spans="3:11" x14ac:dyDescent="0.3">
      <c r="C77" s="4"/>
      <c r="D77" s="4"/>
      <c r="E77" s="4"/>
      <c r="F77" s="4"/>
      <c r="G77" s="4"/>
      <c r="I77" s="4"/>
      <c r="J77" s="4"/>
      <c r="K77" s="4"/>
    </row>
    <row r="78" spans="3:11" x14ac:dyDescent="0.3">
      <c r="C78" s="4"/>
      <c r="D78" s="4"/>
      <c r="E78" s="4"/>
      <c r="F78" s="4"/>
      <c r="G78" s="4"/>
      <c r="I78" s="4"/>
      <c r="J78" s="4"/>
      <c r="K78" s="4"/>
    </row>
    <row r="79" spans="3:11" x14ac:dyDescent="0.3">
      <c r="C79" s="4"/>
      <c r="D79" s="4"/>
      <c r="E79" s="4"/>
      <c r="F79" s="4"/>
      <c r="G79" s="4"/>
      <c r="I79" s="4"/>
      <c r="J79" s="4"/>
      <c r="K79" s="4"/>
    </row>
    <row r="80" spans="3:11" x14ac:dyDescent="0.3">
      <c r="C80" s="4"/>
      <c r="D80" s="4"/>
      <c r="E80" s="4"/>
      <c r="F80" s="4"/>
      <c r="G80" s="4"/>
      <c r="I80" s="4"/>
      <c r="J80" s="4"/>
      <c r="K80" s="4"/>
    </row>
    <row r="81" spans="3:11" x14ac:dyDescent="0.3">
      <c r="C81" s="4"/>
      <c r="D81" s="4"/>
      <c r="E81" s="4"/>
      <c r="F81" s="4"/>
      <c r="G81" s="4"/>
      <c r="I81" s="4"/>
      <c r="J81" s="4"/>
      <c r="K81" s="4"/>
    </row>
    <row r="82" spans="3:11" x14ac:dyDescent="0.3">
      <c r="C82" s="4"/>
      <c r="D82" s="4"/>
      <c r="E82" s="4"/>
      <c r="F82" s="4"/>
      <c r="G82" s="4"/>
      <c r="I82" s="4"/>
      <c r="J82" s="4"/>
      <c r="K82" s="4"/>
    </row>
    <row r="83" spans="3:11" x14ac:dyDescent="0.3">
      <c r="C83" s="4"/>
      <c r="D83" s="4"/>
      <c r="E83" s="4"/>
      <c r="F83" s="4"/>
      <c r="G83" s="4"/>
      <c r="I83" s="4"/>
      <c r="J83" s="4"/>
      <c r="K83" s="4"/>
    </row>
    <row r="84" spans="3:11" x14ac:dyDescent="0.3">
      <c r="C84" s="4"/>
      <c r="D84" s="4"/>
      <c r="E84" s="4"/>
      <c r="F84" s="4"/>
      <c r="G84" s="4"/>
      <c r="I84" s="4"/>
      <c r="J84" s="4"/>
      <c r="K84" s="4"/>
    </row>
    <row r="85" spans="3:11" x14ac:dyDescent="0.3">
      <c r="C85" s="4"/>
      <c r="D85" s="4"/>
      <c r="E85" s="4"/>
      <c r="F85" s="4"/>
      <c r="G85" s="4"/>
      <c r="I85" s="4"/>
      <c r="J85" s="4"/>
      <c r="K85" s="4"/>
    </row>
    <row r="86" spans="3:11" x14ac:dyDescent="0.3">
      <c r="C86" s="4"/>
      <c r="D86" s="4"/>
      <c r="E86" s="4"/>
      <c r="F86" s="4"/>
      <c r="G86" s="4"/>
      <c r="I86" s="4"/>
      <c r="J86" s="4"/>
      <c r="K86" s="4"/>
    </row>
    <row r="87" spans="3:11" x14ac:dyDescent="0.3">
      <c r="C87" s="4"/>
      <c r="D87" s="4"/>
      <c r="E87" s="4"/>
      <c r="F87" s="4"/>
      <c r="G87" s="4"/>
      <c r="I87" s="4"/>
      <c r="J87" s="4"/>
      <c r="K87" s="4"/>
    </row>
    <row r="88" spans="3:11" x14ac:dyDescent="0.3">
      <c r="C88" s="4"/>
      <c r="D88" s="4"/>
      <c r="E88" s="4"/>
      <c r="F88" s="4"/>
      <c r="G88" s="4"/>
      <c r="I88" s="4"/>
      <c r="J88" s="4"/>
      <c r="K88" s="4"/>
    </row>
    <row r="89" spans="3:11" x14ac:dyDescent="0.3">
      <c r="C89" s="4"/>
      <c r="D89" s="4"/>
      <c r="E89" s="4"/>
      <c r="F89" s="4"/>
      <c r="G89" s="4"/>
      <c r="I89" s="4"/>
      <c r="J89" s="4"/>
      <c r="K89" s="4"/>
    </row>
    <row r="90" spans="3:11" x14ac:dyDescent="0.3">
      <c r="C90" s="4"/>
      <c r="D90" s="4"/>
      <c r="E90" s="4"/>
      <c r="F90" s="4"/>
      <c r="G90" s="4"/>
      <c r="I90" s="4"/>
      <c r="J90" s="4"/>
      <c r="K90" s="4"/>
    </row>
    <row r="91" spans="3:11" x14ac:dyDescent="0.3">
      <c r="C91" s="4"/>
      <c r="D91" s="4"/>
      <c r="E91" s="4"/>
      <c r="F91" s="4"/>
      <c r="G91" s="4"/>
      <c r="I91" s="4"/>
      <c r="J91" s="4"/>
      <c r="K91" s="4"/>
    </row>
    <row r="92" spans="3:11" x14ac:dyDescent="0.3">
      <c r="C92" s="4"/>
      <c r="D92" s="4"/>
      <c r="E92" s="4"/>
      <c r="F92" s="4"/>
      <c r="G92" s="4"/>
      <c r="I92" s="4"/>
      <c r="J92" s="4"/>
      <c r="K92" s="4"/>
    </row>
    <row r="93" spans="3:11" x14ac:dyDescent="0.3">
      <c r="C93" s="4"/>
      <c r="D93" s="4"/>
      <c r="E93" s="4"/>
      <c r="F93" s="4"/>
      <c r="G93" s="4"/>
      <c r="I93" s="4"/>
      <c r="J93" s="4"/>
      <c r="K93" s="4"/>
    </row>
    <row r="94" spans="3:11" x14ac:dyDescent="0.3">
      <c r="C94" s="4"/>
      <c r="D94" s="4"/>
      <c r="E94" s="4"/>
      <c r="F94" s="4"/>
      <c r="G94" s="4"/>
      <c r="I94" s="4"/>
      <c r="J94" s="4"/>
      <c r="K94" s="4"/>
    </row>
    <row r="95" spans="3:11" x14ac:dyDescent="0.3">
      <c r="C95" s="4"/>
      <c r="D95" s="4"/>
      <c r="E95" s="4"/>
      <c r="F95" s="4"/>
      <c r="G95" s="4"/>
      <c r="I95" s="4"/>
      <c r="J95" s="4"/>
      <c r="K95" s="4"/>
    </row>
    <row r="96" spans="3:11" x14ac:dyDescent="0.3">
      <c r="C96" s="4"/>
      <c r="D96" s="4"/>
      <c r="E96" s="4"/>
      <c r="F96" s="4"/>
      <c r="G96" s="4"/>
      <c r="I96" s="4"/>
      <c r="J96" s="4"/>
      <c r="K96" s="4"/>
    </row>
    <row r="97" spans="3:11" x14ac:dyDescent="0.3">
      <c r="C97" s="4"/>
      <c r="D97" s="4"/>
      <c r="E97" s="4"/>
      <c r="F97" s="4"/>
      <c r="G97" s="4"/>
      <c r="I97" s="4"/>
      <c r="J97" s="4"/>
      <c r="K97" s="4"/>
    </row>
    <row r="98" spans="3:11" x14ac:dyDescent="0.3">
      <c r="C98" s="4"/>
      <c r="D98" s="4"/>
      <c r="E98" s="4"/>
      <c r="F98" s="4"/>
      <c r="G98" s="4"/>
      <c r="I98" s="4"/>
      <c r="J98" s="4"/>
      <c r="K98" s="4"/>
    </row>
    <row r="99" spans="3:11" x14ac:dyDescent="0.3">
      <c r="C99" s="4"/>
      <c r="D99" s="4"/>
      <c r="E99" s="4"/>
      <c r="F99" s="4"/>
      <c r="G99" s="4"/>
      <c r="I99" s="4"/>
      <c r="J99" s="4"/>
      <c r="K99" s="4"/>
    </row>
    <row r="100" spans="3:11" x14ac:dyDescent="0.3">
      <c r="C100" s="4"/>
      <c r="D100" s="4"/>
      <c r="E100" s="4"/>
      <c r="F100" s="4"/>
      <c r="G100" s="4"/>
      <c r="I100" s="4"/>
      <c r="J100" s="4"/>
      <c r="K100" s="4"/>
    </row>
    <row r="101" spans="3:11" x14ac:dyDescent="0.3">
      <c r="C101" s="4"/>
      <c r="D101" s="4"/>
      <c r="E101" s="4"/>
      <c r="F101" s="4"/>
      <c r="G101" s="4"/>
      <c r="I101" s="4"/>
      <c r="J101" s="4"/>
      <c r="K101" s="4"/>
    </row>
    <row r="102" spans="3:11" x14ac:dyDescent="0.3">
      <c r="C102" s="4"/>
      <c r="D102" s="4"/>
      <c r="E102" s="4"/>
      <c r="F102" s="4"/>
      <c r="G102" s="4"/>
      <c r="I102" s="4"/>
      <c r="J102" s="4"/>
      <c r="K102" s="4"/>
    </row>
    <row r="103" spans="3:11" x14ac:dyDescent="0.3">
      <c r="C103" s="4"/>
      <c r="D103" s="4"/>
      <c r="E103" s="4"/>
      <c r="F103" s="4"/>
      <c r="G103" s="4"/>
      <c r="I103" s="4"/>
      <c r="J103" s="4"/>
      <c r="K103" s="4"/>
    </row>
    <row r="104" spans="3:11" x14ac:dyDescent="0.3">
      <c r="C104" s="4"/>
      <c r="D104" s="4"/>
      <c r="E104" s="4"/>
      <c r="F104" s="4"/>
      <c r="G104" s="4"/>
      <c r="I104" s="4"/>
      <c r="J104" s="4"/>
      <c r="K104" s="4"/>
    </row>
    <row r="105" spans="3:11" x14ac:dyDescent="0.3">
      <c r="C105" s="4"/>
      <c r="D105" s="4"/>
      <c r="E105" s="4"/>
      <c r="F105" s="4"/>
      <c r="G105" s="4"/>
      <c r="I105" s="4"/>
      <c r="J105" s="4"/>
      <c r="K105" s="4"/>
    </row>
    <row r="106" spans="3:11" x14ac:dyDescent="0.3">
      <c r="C106" s="4"/>
      <c r="D106" s="4"/>
      <c r="E106" s="4"/>
      <c r="F106" s="4"/>
      <c r="G106" s="4"/>
      <c r="I106" s="4"/>
      <c r="J106" s="4"/>
      <c r="K106" s="4"/>
    </row>
    <row r="107" spans="3:11" x14ac:dyDescent="0.3">
      <c r="C107" s="4"/>
      <c r="D107" s="4"/>
      <c r="E107" s="4"/>
      <c r="F107" s="4"/>
      <c r="G107" s="4"/>
      <c r="I107" s="4"/>
      <c r="J107" s="4"/>
      <c r="K107" s="4"/>
    </row>
    <row r="108" spans="3:11" x14ac:dyDescent="0.3">
      <c r="C108" s="4"/>
      <c r="D108" s="4"/>
      <c r="E108" s="4"/>
      <c r="F108" s="4"/>
      <c r="G108" s="4"/>
      <c r="I108" s="4"/>
      <c r="J108" s="4"/>
      <c r="K108" s="4"/>
    </row>
    <row r="109" spans="3:11" x14ac:dyDescent="0.3">
      <c r="C109" s="4"/>
      <c r="D109" s="4"/>
      <c r="E109" s="4"/>
      <c r="F109" s="4"/>
      <c r="G109" s="4"/>
      <c r="I109" s="4"/>
      <c r="J109" s="4"/>
      <c r="K109" s="4"/>
    </row>
    <row r="110" spans="3:11" x14ac:dyDescent="0.3">
      <c r="C110" s="4"/>
      <c r="D110" s="4"/>
      <c r="E110" s="4"/>
      <c r="F110" s="4"/>
      <c r="G110" s="4"/>
      <c r="I110" s="4"/>
      <c r="J110" s="4"/>
      <c r="K110" s="4"/>
    </row>
    <row r="111" spans="3:11" x14ac:dyDescent="0.3">
      <c r="C111" s="4"/>
      <c r="D111" s="4"/>
      <c r="E111" s="4"/>
      <c r="F111" s="4"/>
      <c r="G111" s="4"/>
      <c r="I111" s="4"/>
      <c r="J111" s="4"/>
      <c r="K111" s="4"/>
    </row>
    <row r="112" spans="3:11" x14ac:dyDescent="0.3">
      <c r="C112" s="4"/>
      <c r="D112" s="4"/>
      <c r="E112" s="4"/>
      <c r="F112" s="4"/>
      <c r="G112" s="4"/>
      <c r="I112" s="4"/>
      <c r="J112" s="4"/>
      <c r="K112" s="4"/>
    </row>
    <row r="113" spans="3:11" x14ac:dyDescent="0.3">
      <c r="C113" s="4"/>
      <c r="D113" s="4"/>
      <c r="E113" s="4"/>
      <c r="F113" s="4"/>
      <c r="G113" s="4"/>
      <c r="I113" s="4"/>
      <c r="J113" s="4"/>
      <c r="K113" s="4"/>
    </row>
    <row r="114" spans="3:11" x14ac:dyDescent="0.3">
      <c r="C114" s="4"/>
      <c r="D114" s="4"/>
      <c r="E114" s="4"/>
      <c r="F114" s="4"/>
      <c r="G114" s="4"/>
      <c r="I114" s="4"/>
      <c r="J114" s="4"/>
      <c r="K114" s="4"/>
    </row>
    <row r="115" spans="3:11" x14ac:dyDescent="0.3">
      <c r="C115" s="4"/>
      <c r="D115" s="4"/>
      <c r="E115" s="4"/>
      <c r="F115" s="4"/>
      <c r="G115" s="4"/>
      <c r="I115" s="4"/>
      <c r="J115" s="4"/>
      <c r="K115" s="4"/>
    </row>
    <row r="116" spans="3:11" x14ac:dyDescent="0.3">
      <c r="C116" s="4"/>
      <c r="D116" s="4"/>
      <c r="E116" s="4"/>
      <c r="F116" s="4"/>
      <c r="G116" s="4"/>
      <c r="I116" s="4"/>
      <c r="J116" s="4"/>
      <c r="K116" s="4"/>
    </row>
    <row r="117" spans="3:11" x14ac:dyDescent="0.3">
      <c r="C117" s="4"/>
      <c r="D117" s="4"/>
      <c r="E117" s="4"/>
      <c r="F117" s="4"/>
      <c r="G117" s="4"/>
      <c r="I117" s="4"/>
      <c r="J117" s="4"/>
      <c r="K117" s="4"/>
    </row>
    <row r="118" spans="3:11" x14ac:dyDescent="0.3">
      <c r="C118" s="4"/>
      <c r="D118" s="4"/>
      <c r="E118" s="4"/>
      <c r="F118" s="4"/>
      <c r="G118" s="4"/>
      <c r="I118" s="4"/>
      <c r="J118" s="4"/>
      <c r="K118" s="4"/>
    </row>
    <row r="119" spans="3:11" x14ac:dyDescent="0.3">
      <c r="C119" s="4"/>
      <c r="D119" s="4"/>
      <c r="E119" s="4"/>
      <c r="F119" s="4"/>
      <c r="G119" s="4"/>
      <c r="I119" s="4"/>
      <c r="J119" s="4"/>
      <c r="K119" s="4"/>
    </row>
    <row r="120" spans="3:11" x14ac:dyDescent="0.3">
      <c r="C120" s="4"/>
      <c r="D120" s="4"/>
      <c r="E120" s="4"/>
      <c r="F120" s="4"/>
      <c r="G120" s="4"/>
      <c r="I120" s="4"/>
      <c r="J120" s="4"/>
      <c r="K120" s="4"/>
    </row>
    <row r="121" spans="3:11" x14ac:dyDescent="0.3">
      <c r="C121" s="4"/>
      <c r="D121" s="4"/>
      <c r="E121" s="4"/>
      <c r="F121" s="4"/>
      <c r="G121" s="4"/>
      <c r="I121" s="4"/>
      <c r="J121" s="4"/>
      <c r="K121" s="4"/>
    </row>
    <row r="122" spans="3:11" x14ac:dyDescent="0.3">
      <c r="C122" s="4"/>
      <c r="D122" s="4"/>
      <c r="E122" s="4"/>
      <c r="F122" s="4"/>
      <c r="G122" s="4"/>
      <c r="I122" s="4"/>
      <c r="J122" s="4"/>
      <c r="K122" s="4"/>
    </row>
    <row r="123" spans="3:11" x14ac:dyDescent="0.3">
      <c r="C123" s="4"/>
      <c r="D123" s="4"/>
      <c r="E123" s="4"/>
      <c r="F123" s="4"/>
      <c r="G123" s="4"/>
      <c r="I123" s="4"/>
      <c r="J123" s="4"/>
      <c r="K123" s="4"/>
    </row>
    <row r="124" spans="3:11" x14ac:dyDescent="0.3">
      <c r="C124" s="4"/>
      <c r="D124" s="4"/>
      <c r="E124" s="4"/>
      <c r="F124" s="4"/>
      <c r="G124" s="4"/>
      <c r="I124" s="4"/>
      <c r="J124" s="4"/>
      <c r="K124" s="4"/>
    </row>
    <row r="125" spans="3:11" x14ac:dyDescent="0.3">
      <c r="C125" s="4"/>
      <c r="D125" s="4"/>
      <c r="E125" s="4"/>
      <c r="F125" s="4"/>
      <c r="G125" s="4"/>
      <c r="I125" s="4"/>
      <c r="J125" s="4"/>
      <c r="K125" s="4"/>
    </row>
    <row r="126" spans="3:11" x14ac:dyDescent="0.3">
      <c r="C126" s="4"/>
      <c r="D126" s="4"/>
      <c r="E126" s="4"/>
      <c r="F126" s="4"/>
      <c r="G126" s="4"/>
      <c r="I126" s="4"/>
      <c r="J126" s="4"/>
      <c r="K126" s="4"/>
    </row>
    <row r="127" spans="3:11" x14ac:dyDescent="0.3">
      <c r="C127" s="4"/>
      <c r="D127" s="4"/>
      <c r="E127" s="4"/>
      <c r="F127" s="4"/>
      <c r="G127" s="4"/>
      <c r="I127" s="4"/>
      <c r="J127" s="4"/>
      <c r="K127" s="4"/>
    </row>
    <row r="128" spans="3:11" x14ac:dyDescent="0.3">
      <c r="C128" s="4"/>
      <c r="D128" s="4"/>
      <c r="E128" s="4"/>
      <c r="F128" s="4"/>
      <c r="G128" s="4"/>
      <c r="I128" s="4"/>
      <c r="J128" s="4"/>
      <c r="K128" s="4"/>
    </row>
    <row r="129" spans="3:11" x14ac:dyDescent="0.3">
      <c r="C129" s="4"/>
      <c r="D129" s="4"/>
      <c r="E129" s="4"/>
      <c r="F129" s="4"/>
      <c r="G129" s="4"/>
      <c r="I129" s="4"/>
      <c r="J129" s="4"/>
      <c r="K129" s="4"/>
    </row>
    <row r="130" spans="3:11" x14ac:dyDescent="0.3">
      <c r="C130" s="4"/>
      <c r="D130" s="4"/>
      <c r="E130" s="4"/>
      <c r="F130" s="4"/>
      <c r="G130" s="4"/>
      <c r="I130" s="4"/>
      <c r="J130" s="4"/>
      <c r="K130" s="4"/>
    </row>
    <row r="131" spans="3:11" x14ac:dyDescent="0.3">
      <c r="C131" s="4"/>
      <c r="D131" s="4"/>
      <c r="E131" s="4"/>
      <c r="F131" s="4"/>
      <c r="G131" s="4"/>
      <c r="I131" s="4"/>
      <c r="J131" s="4"/>
      <c r="K131" s="4"/>
    </row>
    <row r="132" spans="3:11" x14ac:dyDescent="0.3">
      <c r="C132" s="4"/>
      <c r="D132" s="4"/>
      <c r="E132" s="4"/>
      <c r="F132" s="4"/>
      <c r="G132" s="4"/>
      <c r="I132" s="4"/>
      <c r="J132" s="4"/>
      <c r="K132" s="4"/>
    </row>
    <row r="133" spans="3:11" x14ac:dyDescent="0.3">
      <c r="C133" s="4"/>
      <c r="D133" s="4"/>
      <c r="E133" s="4"/>
      <c r="F133" s="4"/>
      <c r="G133" s="4"/>
      <c r="I133" s="4"/>
      <c r="J133" s="4"/>
      <c r="K133" s="4"/>
    </row>
    <row r="134" spans="3:11" x14ac:dyDescent="0.3">
      <c r="C134" s="4"/>
      <c r="D134" s="4"/>
      <c r="E134" s="4"/>
      <c r="F134" s="4"/>
      <c r="G134" s="4"/>
      <c r="I134" s="4"/>
      <c r="J134" s="4"/>
      <c r="K134" s="4"/>
    </row>
    <row r="135" spans="3:11" x14ac:dyDescent="0.3">
      <c r="C135" s="4"/>
      <c r="D135" s="4"/>
      <c r="E135" s="4"/>
      <c r="F135" s="4"/>
      <c r="G135" s="4"/>
      <c r="I135" s="4"/>
      <c r="J135" s="4"/>
      <c r="K135" s="4"/>
    </row>
    <row r="136" spans="3:11" x14ac:dyDescent="0.3">
      <c r="C136" s="4"/>
      <c r="D136" s="4"/>
      <c r="E136" s="4"/>
      <c r="F136" s="4"/>
      <c r="G136" s="4"/>
      <c r="I136" s="4"/>
      <c r="J136" s="4"/>
      <c r="K136" s="4"/>
    </row>
    <row r="137" spans="3:11" x14ac:dyDescent="0.3">
      <c r="C137" s="4"/>
      <c r="D137" s="4"/>
      <c r="E137" s="4"/>
      <c r="F137" s="4"/>
      <c r="G137" s="4"/>
      <c r="I137" s="4"/>
      <c r="J137" s="4"/>
      <c r="K137" s="4"/>
    </row>
    <row r="138" spans="3:11" x14ac:dyDescent="0.3">
      <c r="C138" s="4"/>
      <c r="D138" s="4"/>
      <c r="E138" s="4"/>
      <c r="F138" s="4"/>
      <c r="G138" s="4"/>
      <c r="I138" s="4"/>
      <c r="J138" s="4"/>
      <c r="K138" s="4"/>
    </row>
    <row r="139" spans="3:11" x14ac:dyDescent="0.3">
      <c r="C139" s="4"/>
      <c r="D139" s="4"/>
      <c r="E139" s="4"/>
      <c r="F139" s="4"/>
      <c r="G139" s="4"/>
      <c r="I139" s="4"/>
      <c r="J139" s="4"/>
      <c r="K139" s="4"/>
    </row>
    <row r="140" spans="3:11" x14ac:dyDescent="0.3">
      <c r="C140" s="4"/>
      <c r="D140" s="4"/>
      <c r="E140" s="4"/>
      <c r="F140" s="4"/>
      <c r="G140" s="4"/>
      <c r="I140" s="4"/>
      <c r="J140" s="4"/>
      <c r="K140" s="4"/>
    </row>
    <row r="141" spans="3:11" x14ac:dyDescent="0.3">
      <c r="C141" s="4"/>
      <c r="D141" s="4"/>
      <c r="E141" s="4"/>
      <c r="F141" s="4"/>
      <c r="G141" s="4"/>
      <c r="I141" s="4"/>
      <c r="J141" s="4"/>
      <c r="K141" s="4"/>
    </row>
    <row r="142" spans="3:11" x14ac:dyDescent="0.3">
      <c r="C142" s="4"/>
      <c r="D142" s="4"/>
      <c r="E142" s="4"/>
      <c r="F142" s="4"/>
      <c r="G142" s="4"/>
      <c r="I142" s="4"/>
      <c r="J142" s="4"/>
      <c r="K142" s="4"/>
    </row>
    <row r="143" spans="3:11" x14ac:dyDescent="0.3">
      <c r="C143" s="4"/>
      <c r="D143" s="4"/>
      <c r="E143" s="4"/>
      <c r="F143" s="4"/>
      <c r="G143" s="4"/>
      <c r="I143" s="4"/>
      <c r="J143" s="4"/>
      <c r="K143" s="4"/>
    </row>
    <row r="144" spans="3:11" x14ac:dyDescent="0.3">
      <c r="C144" s="4"/>
      <c r="D144" s="4"/>
      <c r="E144" s="4"/>
      <c r="F144" s="4"/>
      <c r="G144" s="4"/>
      <c r="I144" s="4"/>
      <c r="J144" s="4"/>
      <c r="K144" s="4"/>
    </row>
    <row r="145" spans="3:11" x14ac:dyDescent="0.3">
      <c r="C145" s="4"/>
      <c r="D145" s="4"/>
      <c r="E145" s="4"/>
      <c r="F145" s="4"/>
      <c r="G145" s="4"/>
      <c r="I145" s="4"/>
      <c r="J145" s="4"/>
      <c r="K145" s="4"/>
    </row>
    <row r="146" spans="3:11" x14ac:dyDescent="0.3">
      <c r="C146" s="4"/>
      <c r="D146" s="4"/>
      <c r="E146" s="4"/>
      <c r="F146" s="4"/>
      <c r="G146" s="4"/>
      <c r="I146" s="4"/>
      <c r="J146" s="4"/>
      <c r="K146" s="4"/>
    </row>
    <row r="147" spans="3:11" x14ac:dyDescent="0.3">
      <c r="C147" s="4"/>
      <c r="D147" s="4"/>
      <c r="E147" s="4"/>
      <c r="F147" s="4"/>
      <c r="G147" s="4"/>
      <c r="I147" s="4"/>
      <c r="J147" s="4"/>
      <c r="K147" s="4"/>
    </row>
    <row r="148" spans="3:11" x14ac:dyDescent="0.3">
      <c r="C148" s="4"/>
      <c r="D148" s="4"/>
      <c r="E148" s="4"/>
      <c r="F148" s="4"/>
      <c r="G148" s="4"/>
      <c r="I148" s="4"/>
      <c r="J148" s="4"/>
      <c r="K148" s="4"/>
    </row>
    <row r="149" spans="3:11" x14ac:dyDescent="0.3">
      <c r="C149" s="4"/>
      <c r="D149" s="4"/>
      <c r="E149" s="4"/>
      <c r="F149" s="4"/>
      <c r="G149" s="4"/>
      <c r="I149" s="4"/>
      <c r="J149" s="4"/>
      <c r="K149" s="4"/>
    </row>
    <row r="150" spans="3:11" x14ac:dyDescent="0.3">
      <c r="C150" s="4"/>
      <c r="D150" s="4"/>
      <c r="E150" s="4"/>
      <c r="F150" s="4"/>
      <c r="G150" s="4"/>
      <c r="I150" s="4"/>
      <c r="J150" s="4"/>
      <c r="K150" s="4"/>
    </row>
    <row r="151" spans="3:11" x14ac:dyDescent="0.3">
      <c r="C151" s="4"/>
      <c r="D151" s="4"/>
      <c r="E151" s="4"/>
      <c r="F151" s="4"/>
      <c r="G151" s="4"/>
      <c r="I151" s="4"/>
      <c r="J151" s="4"/>
      <c r="K151" s="4"/>
    </row>
    <row r="152" spans="3:11" x14ac:dyDescent="0.3">
      <c r="C152" s="4"/>
      <c r="D152" s="4"/>
      <c r="E152" s="4"/>
      <c r="F152" s="4"/>
      <c r="G152" s="4"/>
      <c r="I152" s="4"/>
      <c r="J152" s="4"/>
      <c r="K152" s="4"/>
    </row>
    <row r="153" spans="3:11" x14ac:dyDescent="0.3">
      <c r="C153" s="4"/>
      <c r="D153" s="4"/>
      <c r="E153" s="4"/>
      <c r="F153" s="4"/>
      <c r="G153" s="4"/>
      <c r="I153" s="4"/>
      <c r="J153" s="4"/>
      <c r="K153" s="4"/>
    </row>
    <row r="154" spans="3:11" x14ac:dyDescent="0.3">
      <c r="C154" s="4"/>
      <c r="D154" s="4"/>
      <c r="E154" s="4"/>
      <c r="F154" s="4"/>
      <c r="G154" s="4"/>
      <c r="I154" s="4"/>
      <c r="J154" s="4"/>
      <c r="K154" s="4"/>
    </row>
    <row r="155" spans="3:11" x14ac:dyDescent="0.3">
      <c r="C155" s="4"/>
      <c r="D155" s="4"/>
      <c r="E155" s="4"/>
      <c r="F155" s="4"/>
      <c r="G155" s="4"/>
      <c r="I155" s="4"/>
      <c r="J155" s="4"/>
      <c r="K155" s="4"/>
    </row>
    <row r="156" spans="3:11" x14ac:dyDescent="0.3">
      <c r="C156" s="4"/>
      <c r="D156" s="4"/>
      <c r="E156" s="4"/>
      <c r="F156" s="4"/>
      <c r="G156" s="4"/>
      <c r="I156" s="4"/>
      <c r="J156" s="4"/>
      <c r="K156" s="4"/>
    </row>
    <row r="157" spans="3:11" x14ac:dyDescent="0.3">
      <c r="C157" s="4"/>
      <c r="D157" s="4"/>
      <c r="E157" s="4"/>
      <c r="F157" s="4"/>
      <c r="G157" s="4"/>
      <c r="I157" s="4"/>
      <c r="J157" s="4"/>
      <c r="K157" s="4"/>
    </row>
    <row r="158" spans="3:11" x14ac:dyDescent="0.3">
      <c r="C158" s="4"/>
      <c r="D158" s="4"/>
      <c r="E158" s="4"/>
      <c r="F158" s="4"/>
      <c r="G158" s="4"/>
      <c r="I158" s="4"/>
      <c r="J158" s="4"/>
      <c r="K158" s="4"/>
    </row>
    <row r="159" spans="3:11" x14ac:dyDescent="0.3">
      <c r="C159" s="4"/>
      <c r="D159" s="4"/>
      <c r="E159" s="4"/>
      <c r="F159" s="4"/>
      <c r="G159" s="4"/>
      <c r="I159" s="4"/>
      <c r="J159" s="4"/>
      <c r="K159" s="4"/>
    </row>
    <row r="160" spans="3:11" x14ac:dyDescent="0.3">
      <c r="C160" s="4"/>
      <c r="D160" s="4"/>
      <c r="E160" s="4"/>
      <c r="F160" s="4"/>
      <c r="G160" s="4"/>
      <c r="I160" s="4"/>
      <c r="J160" s="4"/>
      <c r="K160" s="4"/>
    </row>
    <row r="161" spans="3:11" x14ac:dyDescent="0.3">
      <c r="C161" s="4"/>
      <c r="D161" s="4"/>
      <c r="E161" s="4"/>
      <c r="F161" s="4"/>
      <c r="G161" s="4"/>
      <c r="I161" s="4"/>
      <c r="J161" s="4"/>
      <c r="K161" s="4"/>
    </row>
    <row r="162" spans="3:11" x14ac:dyDescent="0.3">
      <c r="C162" s="4"/>
      <c r="D162" s="4"/>
      <c r="E162" s="4"/>
      <c r="F162" s="4"/>
      <c r="G162" s="4"/>
      <c r="I162" s="4"/>
      <c r="J162" s="4"/>
      <c r="K162" s="4"/>
    </row>
    <row r="163" spans="3:11" x14ac:dyDescent="0.3">
      <c r="C163" s="4"/>
      <c r="D163" s="4"/>
      <c r="E163" s="4"/>
      <c r="F163" s="4"/>
      <c r="G163" s="4"/>
      <c r="I163" s="4"/>
      <c r="J163" s="4"/>
      <c r="K163" s="4"/>
    </row>
    <row r="164" spans="3:11" x14ac:dyDescent="0.3">
      <c r="C164" s="4"/>
      <c r="D164" s="4"/>
      <c r="E164" s="4"/>
      <c r="F164" s="4"/>
      <c r="G164" s="4"/>
      <c r="I164" s="4"/>
      <c r="J164" s="4"/>
      <c r="K164" s="4"/>
    </row>
    <row r="165" spans="3:11" x14ac:dyDescent="0.3">
      <c r="C165" s="4"/>
      <c r="D165" s="4"/>
      <c r="E165" s="4"/>
      <c r="F165" s="4"/>
      <c r="G165" s="4"/>
      <c r="I165" s="4"/>
      <c r="J165" s="4"/>
      <c r="K165" s="4"/>
    </row>
    <row r="166" spans="3:11" x14ac:dyDescent="0.3">
      <c r="C166" s="4"/>
      <c r="D166" s="4"/>
      <c r="E166" s="4"/>
      <c r="F166" s="4"/>
      <c r="G166" s="4"/>
      <c r="I166" s="4"/>
      <c r="J166" s="4"/>
      <c r="K166" s="4"/>
    </row>
    <row r="167" spans="3:11" x14ac:dyDescent="0.3">
      <c r="C167" s="4"/>
      <c r="D167" s="4"/>
      <c r="E167" s="4"/>
      <c r="F167" s="4"/>
      <c r="G167" s="4"/>
      <c r="I167" s="4"/>
      <c r="J167" s="4"/>
      <c r="K167" s="4"/>
    </row>
    <row r="168" spans="3:11" x14ac:dyDescent="0.3">
      <c r="C168" s="4"/>
      <c r="D168" s="4"/>
      <c r="E168" s="4"/>
      <c r="F168" s="4"/>
      <c r="G168" s="4"/>
      <c r="I168" s="4"/>
      <c r="J168" s="4"/>
      <c r="K168" s="4"/>
    </row>
    <row r="169" spans="3:11" x14ac:dyDescent="0.3">
      <c r="C169" s="4"/>
      <c r="D169" s="4"/>
      <c r="E169" s="4"/>
      <c r="F169" s="4"/>
      <c r="G169" s="4"/>
      <c r="I169" s="4"/>
      <c r="J169" s="4"/>
      <c r="K169" s="4"/>
    </row>
    <row r="170" spans="3:11" x14ac:dyDescent="0.3">
      <c r="C170" s="4"/>
      <c r="D170" s="4"/>
      <c r="E170" s="4"/>
      <c r="F170" s="4"/>
      <c r="G170" s="4"/>
      <c r="I170" s="4"/>
      <c r="J170" s="4"/>
      <c r="K170" s="4"/>
    </row>
    <row r="171" spans="3:11" x14ac:dyDescent="0.3">
      <c r="C171" s="4"/>
      <c r="D171" s="4"/>
      <c r="E171" s="4"/>
      <c r="F171" s="4"/>
      <c r="G171" s="4"/>
      <c r="I171" s="4"/>
      <c r="J171" s="4"/>
      <c r="K171" s="4"/>
    </row>
    <row r="172" spans="3:11" x14ac:dyDescent="0.3">
      <c r="C172" s="4"/>
      <c r="D172" s="4"/>
      <c r="E172" s="4"/>
      <c r="F172" s="4"/>
      <c r="G172" s="4"/>
      <c r="I172" s="4"/>
      <c r="J172" s="4"/>
      <c r="K172" s="4"/>
    </row>
    <row r="173" spans="3:11" x14ac:dyDescent="0.3">
      <c r="C173" s="4"/>
      <c r="D173" s="4"/>
      <c r="E173" s="4"/>
      <c r="F173" s="4"/>
      <c r="G173" s="4"/>
      <c r="I173" s="4"/>
      <c r="J173" s="4"/>
      <c r="K173" s="4"/>
    </row>
    <row r="174" spans="3:11" x14ac:dyDescent="0.3">
      <c r="C174" s="4"/>
      <c r="D174" s="4"/>
      <c r="E174" s="4"/>
      <c r="F174" s="4"/>
      <c r="G174" s="4"/>
      <c r="I174" s="4"/>
      <c r="J174" s="4"/>
      <c r="K174" s="4"/>
    </row>
    <row r="175" spans="3:11" x14ac:dyDescent="0.3">
      <c r="C175" s="4"/>
      <c r="D175" s="4"/>
      <c r="E175" s="4"/>
      <c r="F175" s="4"/>
      <c r="G175" s="4"/>
      <c r="I175" s="4"/>
      <c r="J175" s="4"/>
      <c r="K175" s="4"/>
    </row>
    <row r="176" spans="3:11" x14ac:dyDescent="0.3">
      <c r="C176" s="4"/>
      <c r="D176" s="4"/>
      <c r="E176" s="4"/>
      <c r="F176" s="4"/>
      <c r="G176" s="4"/>
      <c r="I176" s="4"/>
      <c r="J176" s="4"/>
      <c r="K176" s="4"/>
    </row>
    <row r="177" spans="3:11" x14ac:dyDescent="0.3">
      <c r="C177" s="4"/>
      <c r="D177" s="4"/>
      <c r="E177" s="4"/>
      <c r="F177" s="4"/>
      <c r="G177" s="4"/>
      <c r="I177" s="4"/>
      <c r="J177" s="4"/>
      <c r="K177" s="4"/>
    </row>
    <row r="178" spans="3:11" x14ac:dyDescent="0.3">
      <c r="C178" s="4"/>
      <c r="D178" s="4"/>
      <c r="E178" s="4"/>
      <c r="F178" s="4"/>
      <c r="G178" s="4"/>
      <c r="I178" s="4"/>
      <c r="J178" s="4"/>
      <c r="K178" s="4"/>
    </row>
    <row r="179" spans="3:11" x14ac:dyDescent="0.3">
      <c r="C179" s="4"/>
      <c r="D179" s="4"/>
      <c r="E179" s="4"/>
      <c r="F179" s="4"/>
      <c r="G179" s="4"/>
      <c r="I179" s="4"/>
      <c r="J179" s="4"/>
      <c r="K179" s="4"/>
    </row>
    <row r="180" spans="3:11" x14ac:dyDescent="0.3">
      <c r="C180" s="4"/>
      <c r="D180" s="4"/>
      <c r="E180" s="4"/>
      <c r="F180" s="4"/>
      <c r="G180" s="4"/>
      <c r="I180" s="4"/>
      <c r="J180" s="4"/>
      <c r="K180" s="4"/>
    </row>
    <row r="181" spans="3:11" x14ac:dyDescent="0.3">
      <c r="C181" s="4"/>
      <c r="D181" s="4"/>
      <c r="E181" s="4"/>
      <c r="F181" s="4"/>
      <c r="G181" s="4"/>
      <c r="I181" s="4"/>
      <c r="J181" s="4"/>
      <c r="K181" s="4"/>
    </row>
    <row r="182" spans="3:11" x14ac:dyDescent="0.3">
      <c r="C182" s="4"/>
      <c r="D182" s="4"/>
      <c r="E182" s="4"/>
      <c r="F182" s="4"/>
      <c r="G182" s="4"/>
      <c r="I182" s="4"/>
      <c r="J182" s="4"/>
      <c r="K182" s="4"/>
    </row>
    <row r="183" spans="3:11" x14ac:dyDescent="0.3">
      <c r="C183" s="4"/>
      <c r="D183" s="4"/>
      <c r="E183" s="4"/>
      <c r="F183" s="4"/>
      <c r="G183" s="4"/>
      <c r="I183" s="4"/>
      <c r="J183" s="4"/>
      <c r="K183" s="4"/>
    </row>
    <row r="184" spans="3:11" x14ac:dyDescent="0.3">
      <c r="C184" s="4"/>
      <c r="D184" s="4"/>
      <c r="E184" s="4"/>
      <c r="F184" s="4"/>
      <c r="G184" s="4"/>
      <c r="I184" s="4"/>
      <c r="J184" s="4"/>
      <c r="K184" s="4"/>
    </row>
    <row r="185" spans="3:11" x14ac:dyDescent="0.3">
      <c r="C185" s="4"/>
      <c r="D185" s="4"/>
      <c r="E185" s="4"/>
      <c r="F185" s="4"/>
      <c r="G185" s="4"/>
      <c r="I185" s="4"/>
      <c r="J185" s="4"/>
      <c r="K185" s="4"/>
    </row>
    <row r="186" spans="3:11" x14ac:dyDescent="0.3">
      <c r="C186" s="4"/>
      <c r="D186" s="4"/>
      <c r="E186" s="4"/>
      <c r="F186" s="4"/>
      <c r="G186" s="4"/>
      <c r="I186" s="4"/>
      <c r="J186" s="4"/>
      <c r="K186" s="4"/>
    </row>
    <row r="187" spans="3:11" x14ac:dyDescent="0.3">
      <c r="C187" s="4"/>
      <c r="D187" s="4"/>
      <c r="E187" s="4"/>
      <c r="F187" s="4"/>
      <c r="G187" s="4"/>
      <c r="I187" s="4"/>
      <c r="J187" s="4"/>
      <c r="K187" s="4"/>
    </row>
    <row r="188" spans="3:11" x14ac:dyDescent="0.3">
      <c r="C188" s="4"/>
      <c r="D188" s="4"/>
      <c r="E188" s="4"/>
      <c r="F188" s="4"/>
      <c r="G188" s="4"/>
      <c r="I188" s="4"/>
      <c r="J188" s="4"/>
      <c r="K188" s="4"/>
    </row>
    <row r="189" spans="3:11" x14ac:dyDescent="0.3">
      <c r="C189" s="4"/>
      <c r="D189" s="4"/>
      <c r="E189" s="4"/>
      <c r="F189" s="4"/>
      <c r="G189" s="4"/>
      <c r="I189" s="4"/>
      <c r="J189" s="4"/>
      <c r="K189" s="4"/>
    </row>
    <row r="190" spans="3:11" x14ac:dyDescent="0.3">
      <c r="C190" s="4"/>
      <c r="D190" s="4"/>
      <c r="E190" s="4"/>
      <c r="F190" s="4"/>
      <c r="G190" s="4"/>
      <c r="I190" s="4"/>
      <c r="J190" s="4"/>
      <c r="K190" s="4"/>
    </row>
    <row r="191" spans="3:11" x14ac:dyDescent="0.3">
      <c r="C191" s="4"/>
      <c r="D191" s="4"/>
      <c r="E191" s="4"/>
      <c r="F191" s="4"/>
      <c r="G191" s="4"/>
      <c r="I191" s="4"/>
      <c r="J191" s="4"/>
      <c r="K191" s="4"/>
    </row>
    <row r="192" spans="3:11" x14ac:dyDescent="0.3">
      <c r="C192" s="4"/>
      <c r="D192" s="4"/>
      <c r="E192" s="4"/>
      <c r="F192" s="4"/>
      <c r="G192" s="4"/>
      <c r="I192" s="4"/>
      <c r="J192" s="4"/>
      <c r="K192" s="4"/>
    </row>
    <row r="193" spans="3:11" x14ac:dyDescent="0.3">
      <c r="C193" s="4"/>
      <c r="D193" s="4"/>
      <c r="E193" s="4"/>
      <c r="F193" s="4"/>
      <c r="G193" s="4"/>
      <c r="I193" s="4"/>
      <c r="J193" s="4"/>
      <c r="K193" s="4"/>
    </row>
    <row r="194" spans="3:11" x14ac:dyDescent="0.3">
      <c r="C194" s="4"/>
      <c r="D194" s="4"/>
      <c r="E194" s="4"/>
      <c r="F194" s="4"/>
      <c r="G194" s="4"/>
      <c r="I194" s="4"/>
      <c r="J194" s="4"/>
      <c r="K194" s="4"/>
    </row>
    <row r="195" spans="3:11" x14ac:dyDescent="0.3">
      <c r="C195" s="4"/>
      <c r="D195" s="4"/>
      <c r="E195" s="4"/>
      <c r="F195" s="4"/>
      <c r="G195" s="4"/>
      <c r="I195" s="4"/>
      <c r="J195" s="4"/>
      <c r="K195" s="4"/>
    </row>
    <row r="196" spans="3:11" x14ac:dyDescent="0.3">
      <c r="C196" s="4"/>
      <c r="D196" s="4"/>
      <c r="E196" s="4"/>
      <c r="F196" s="4"/>
      <c r="G196" s="4"/>
      <c r="I196" s="4"/>
      <c r="J196" s="4"/>
      <c r="K196" s="4"/>
    </row>
    <row r="197" spans="3:11" x14ac:dyDescent="0.3">
      <c r="C197" s="4"/>
      <c r="D197" s="4"/>
      <c r="E197" s="4"/>
      <c r="F197" s="4"/>
      <c r="G197" s="4"/>
      <c r="I197" s="4"/>
      <c r="J197" s="4"/>
      <c r="K197" s="4"/>
    </row>
    <row r="198" spans="3:11" x14ac:dyDescent="0.3">
      <c r="C198" s="4"/>
      <c r="D198" s="4"/>
      <c r="E198" s="4"/>
      <c r="F198" s="4"/>
      <c r="G198" s="4"/>
      <c r="I198" s="4"/>
      <c r="J198" s="4"/>
      <c r="K198" s="4"/>
    </row>
    <row r="199" spans="3:11" x14ac:dyDescent="0.3">
      <c r="C199" s="4"/>
      <c r="D199" s="4"/>
      <c r="E199" s="4"/>
      <c r="F199" s="4"/>
      <c r="G199" s="4"/>
      <c r="I199" s="4"/>
      <c r="J199" s="4"/>
      <c r="K199" s="4"/>
    </row>
    <row r="200" spans="3:11" x14ac:dyDescent="0.3">
      <c r="C200" s="4"/>
      <c r="D200" s="4"/>
      <c r="E200" s="4"/>
      <c r="F200" s="4"/>
      <c r="G200" s="4"/>
      <c r="I200" s="4"/>
      <c r="J200" s="4"/>
      <c r="K200" s="4"/>
    </row>
    <row r="201" spans="3:11" x14ac:dyDescent="0.3">
      <c r="C201" s="4"/>
      <c r="D201" s="4"/>
      <c r="E201" s="4"/>
      <c r="F201" s="4"/>
      <c r="G201" s="4"/>
      <c r="I201" s="4"/>
      <c r="J201" s="4"/>
      <c r="K201" s="4"/>
    </row>
    <row r="202" spans="3:11" x14ac:dyDescent="0.3">
      <c r="C202" s="4"/>
      <c r="D202" s="4"/>
      <c r="E202" s="4"/>
      <c r="F202" s="4"/>
      <c r="G202" s="4"/>
      <c r="I202" s="4"/>
      <c r="J202" s="4"/>
      <c r="K202" s="4"/>
    </row>
    <row r="203" spans="3:11" x14ac:dyDescent="0.3">
      <c r="C203" s="4"/>
      <c r="D203" s="4"/>
      <c r="E203" s="4"/>
      <c r="F203" s="4"/>
      <c r="G203" s="4"/>
      <c r="I203" s="4"/>
      <c r="J203" s="4"/>
      <c r="K203" s="4"/>
    </row>
    <row r="204" spans="3:11" x14ac:dyDescent="0.3">
      <c r="C204" s="4"/>
      <c r="D204" s="4"/>
      <c r="E204" s="4"/>
      <c r="F204" s="4"/>
      <c r="G204" s="4"/>
      <c r="I204" s="4"/>
      <c r="J204" s="4"/>
      <c r="K204" s="4"/>
    </row>
    <row r="205" spans="3:11" x14ac:dyDescent="0.3">
      <c r="C205" s="4"/>
      <c r="D205" s="4"/>
      <c r="E205" s="4"/>
      <c r="F205" s="4"/>
      <c r="G205" s="4"/>
      <c r="I205" s="4"/>
      <c r="J205" s="4"/>
      <c r="K205" s="4"/>
    </row>
    <row r="206" spans="3:11" x14ac:dyDescent="0.3">
      <c r="C206" s="4"/>
      <c r="D206" s="4"/>
      <c r="E206" s="4"/>
      <c r="F206" s="4"/>
      <c r="G206" s="4"/>
      <c r="I206" s="4"/>
      <c r="J206" s="4"/>
      <c r="K206" s="4"/>
    </row>
    <row r="207" spans="3:11" x14ac:dyDescent="0.3">
      <c r="C207" s="4"/>
      <c r="D207" s="4"/>
      <c r="E207" s="4"/>
      <c r="F207" s="4"/>
      <c r="G207" s="4"/>
      <c r="I207" s="4"/>
      <c r="J207" s="4"/>
      <c r="K207" s="4"/>
    </row>
    <row r="208" spans="3:11" x14ac:dyDescent="0.3">
      <c r="C208" s="4"/>
      <c r="D208" s="4"/>
      <c r="E208" s="4"/>
      <c r="F208" s="4"/>
      <c r="G208" s="4"/>
      <c r="I208" s="4"/>
      <c r="J208" s="4"/>
      <c r="K208" s="4"/>
    </row>
    <row r="209" spans="3:11" x14ac:dyDescent="0.3">
      <c r="C209" s="4"/>
      <c r="D209" s="4"/>
      <c r="E209" s="4"/>
      <c r="F209" s="4"/>
      <c r="G209" s="4"/>
      <c r="I209" s="4"/>
      <c r="J209" s="4"/>
      <c r="K209" s="4"/>
    </row>
    <row r="210" spans="3:11" x14ac:dyDescent="0.3">
      <c r="C210" s="4"/>
      <c r="D210" s="4"/>
      <c r="E210" s="4"/>
      <c r="F210" s="4"/>
      <c r="G210" s="4"/>
      <c r="I210" s="4"/>
      <c r="J210" s="4"/>
      <c r="K210" s="4"/>
    </row>
    <row r="211" spans="3:11" x14ac:dyDescent="0.3">
      <c r="C211" s="4"/>
      <c r="D211" s="4"/>
      <c r="E211" s="4"/>
      <c r="F211" s="4"/>
      <c r="G211" s="4"/>
      <c r="I211" s="4"/>
      <c r="J211" s="4"/>
      <c r="K211" s="4"/>
    </row>
    <row r="212" spans="3:11" x14ac:dyDescent="0.3">
      <c r="C212" s="4"/>
      <c r="D212" s="4"/>
      <c r="E212" s="4"/>
      <c r="F212" s="4"/>
      <c r="G212" s="4"/>
      <c r="I212" s="4"/>
      <c r="J212" s="4"/>
      <c r="K212" s="4"/>
    </row>
    <row r="213" spans="3:11" x14ac:dyDescent="0.3">
      <c r="C213" s="4"/>
      <c r="D213" s="4"/>
      <c r="E213" s="4"/>
      <c r="F213" s="4"/>
      <c r="G213" s="4"/>
      <c r="I213" s="4"/>
      <c r="J213" s="4"/>
      <c r="K213" s="4"/>
    </row>
    <row r="214" spans="3:11" x14ac:dyDescent="0.3">
      <c r="C214" s="4"/>
      <c r="D214" s="4"/>
      <c r="E214" s="4"/>
      <c r="F214" s="4"/>
      <c r="G214" s="4"/>
      <c r="I214" s="4"/>
      <c r="J214" s="4"/>
      <c r="K214" s="4"/>
    </row>
    <row r="215" spans="3:11" x14ac:dyDescent="0.3">
      <c r="C215" s="4"/>
      <c r="D215" s="4"/>
      <c r="E215" s="4"/>
      <c r="F215" s="4"/>
      <c r="G215" s="4"/>
      <c r="I215" s="4"/>
      <c r="J215" s="4"/>
      <c r="K215" s="4"/>
    </row>
    <row r="216" spans="3:11" x14ac:dyDescent="0.3">
      <c r="C216" s="4"/>
      <c r="D216" s="4"/>
      <c r="E216" s="4"/>
      <c r="F216" s="4"/>
      <c r="G216" s="4"/>
      <c r="I216" s="4"/>
      <c r="J216" s="4"/>
      <c r="K216" s="4"/>
    </row>
    <row r="217" spans="3:11" x14ac:dyDescent="0.3">
      <c r="C217" s="4"/>
      <c r="D217" s="4"/>
      <c r="E217" s="4"/>
      <c r="F217" s="4"/>
      <c r="G217" s="4"/>
      <c r="I217" s="4"/>
      <c r="J217" s="4"/>
      <c r="K217" s="4"/>
    </row>
    <row r="218" spans="3:11" x14ac:dyDescent="0.3">
      <c r="C218" s="4"/>
      <c r="D218" s="4"/>
      <c r="E218" s="4"/>
      <c r="F218" s="4"/>
      <c r="G218" s="4"/>
      <c r="I218" s="4"/>
      <c r="J218" s="4"/>
      <c r="K218" s="4"/>
    </row>
    <row r="219" spans="3:11" x14ac:dyDescent="0.3">
      <c r="C219" s="4"/>
      <c r="D219" s="4"/>
      <c r="E219" s="4"/>
      <c r="F219" s="4"/>
      <c r="G219" s="4"/>
      <c r="I219" s="4"/>
      <c r="J219" s="4"/>
      <c r="K219" s="4"/>
    </row>
    <row r="220" spans="3:11" x14ac:dyDescent="0.3">
      <c r="C220" s="4"/>
      <c r="D220" s="4"/>
      <c r="E220" s="4"/>
      <c r="F220" s="4"/>
      <c r="G220" s="4"/>
      <c r="I220" s="4"/>
      <c r="J220" s="4"/>
      <c r="K220" s="4"/>
    </row>
    <row r="221" spans="3:11" x14ac:dyDescent="0.3">
      <c r="C221" s="4"/>
      <c r="D221" s="4"/>
      <c r="E221" s="4"/>
      <c r="F221" s="4"/>
      <c r="G221" s="4"/>
      <c r="I221" s="4"/>
      <c r="J221" s="4"/>
      <c r="K221" s="4"/>
    </row>
    <row r="222" spans="3:11" x14ac:dyDescent="0.3">
      <c r="C222" s="4"/>
      <c r="D222" s="4"/>
      <c r="E222" s="4"/>
      <c r="F222" s="4"/>
      <c r="G222" s="4"/>
      <c r="I222" s="4"/>
      <c r="J222" s="4"/>
      <c r="K222" s="4"/>
    </row>
    <row r="223" spans="3:11" x14ac:dyDescent="0.3">
      <c r="C223" s="4"/>
      <c r="D223" s="4"/>
      <c r="E223" s="4"/>
      <c r="F223" s="4"/>
      <c r="G223" s="4"/>
      <c r="I223" s="4"/>
      <c r="J223" s="4"/>
      <c r="K223" s="4"/>
    </row>
    <row r="224" spans="3:11" x14ac:dyDescent="0.3">
      <c r="C224" s="4"/>
      <c r="D224" s="4"/>
      <c r="E224" s="4"/>
      <c r="F224" s="4"/>
      <c r="G224" s="4"/>
      <c r="I224" s="4"/>
      <c r="J224" s="4"/>
      <c r="K224" s="4"/>
    </row>
    <row r="225" spans="3:11" x14ac:dyDescent="0.3">
      <c r="C225" s="4"/>
      <c r="D225" s="4"/>
      <c r="E225" s="4"/>
      <c r="F225" s="4"/>
      <c r="G225" s="4"/>
      <c r="I225" s="4"/>
      <c r="J225" s="4"/>
      <c r="K225" s="4"/>
    </row>
    <row r="226" spans="3:11" x14ac:dyDescent="0.3">
      <c r="C226" s="4"/>
      <c r="D226" s="4"/>
      <c r="E226" s="4"/>
      <c r="F226" s="4"/>
      <c r="G226" s="4"/>
      <c r="I226" s="4"/>
      <c r="J226" s="4"/>
      <c r="K226" s="4"/>
    </row>
    <row r="227" spans="3:11" x14ac:dyDescent="0.3">
      <c r="C227" s="4"/>
      <c r="D227" s="4"/>
      <c r="E227" s="4"/>
      <c r="F227" s="4"/>
      <c r="G227" s="4"/>
      <c r="I227" s="4"/>
      <c r="J227" s="4"/>
      <c r="K227" s="4"/>
    </row>
    <row r="228" spans="3:11" x14ac:dyDescent="0.3">
      <c r="C228" s="4"/>
      <c r="D228" s="4"/>
      <c r="E228" s="4"/>
      <c r="F228" s="4"/>
      <c r="G228" s="4"/>
      <c r="I228" s="4"/>
      <c r="J228" s="4"/>
      <c r="K228" s="4"/>
    </row>
    <row r="229" spans="3:11" x14ac:dyDescent="0.3">
      <c r="C229" s="4"/>
      <c r="D229" s="4"/>
      <c r="E229" s="4"/>
      <c r="F229" s="4"/>
      <c r="G229" s="4"/>
      <c r="I229" s="4"/>
      <c r="J229" s="4"/>
      <c r="K229" s="4"/>
    </row>
    <row r="230" spans="3:11" x14ac:dyDescent="0.3">
      <c r="C230" s="4"/>
      <c r="D230" s="4"/>
      <c r="E230" s="4"/>
      <c r="F230" s="4"/>
      <c r="G230" s="4"/>
      <c r="I230" s="4"/>
      <c r="J230" s="4"/>
      <c r="K230" s="4"/>
    </row>
    <row r="231" spans="3:11" x14ac:dyDescent="0.3">
      <c r="C231" s="4"/>
      <c r="D231" s="4"/>
      <c r="E231" s="4"/>
      <c r="F231" s="4"/>
      <c r="G231" s="4"/>
      <c r="I231" s="4"/>
      <c r="J231" s="4"/>
      <c r="K231" s="4"/>
    </row>
    <row r="232" spans="3:11" x14ac:dyDescent="0.3">
      <c r="C232" s="4"/>
      <c r="D232" s="4"/>
      <c r="E232" s="4"/>
      <c r="F232" s="4"/>
      <c r="G232" s="4"/>
      <c r="I232" s="4"/>
      <c r="J232" s="4"/>
      <c r="K232" s="4"/>
    </row>
    <row r="233" spans="3:11" x14ac:dyDescent="0.3">
      <c r="C233" s="4"/>
      <c r="D233" s="4"/>
      <c r="E233" s="4"/>
      <c r="F233" s="4"/>
      <c r="G233" s="4"/>
      <c r="I233" s="4"/>
      <c r="J233" s="4"/>
      <c r="K233" s="4"/>
    </row>
    <row r="234" spans="3:11" x14ac:dyDescent="0.3">
      <c r="C234" s="4"/>
      <c r="D234" s="4"/>
      <c r="E234" s="4"/>
      <c r="F234" s="4"/>
      <c r="G234" s="4"/>
      <c r="I234" s="4"/>
      <c r="J234" s="4"/>
      <c r="K234" s="4"/>
    </row>
    <row r="235" spans="3:11" x14ac:dyDescent="0.3">
      <c r="C235" s="4"/>
      <c r="D235" s="4"/>
      <c r="E235" s="4"/>
      <c r="F235" s="4"/>
      <c r="G235" s="4"/>
      <c r="I235" s="4"/>
      <c r="J235" s="4"/>
      <c r="K235" s="4"/>
    </row>
    <row r="236" spans="3:11" x14ac:dyDescent="0.3">
      <c r="C236" s="4"/>
      <c r="D236" s="4"/>
      <c r="E236" s="4"/>
      <c r="F236" s="4"/>
      <c r="G236" s="4"/>
      <c r="I236" s="4"/>
      <c r="J236" s="4"/>
      <c r="K236" s="4"/>
    </row>
    <row r="237" spans="3:11" x14ac:dyDescent="0.3">
      <c r="C237" s="4"/>
      <c r="D237" s="4"/>
      <c r="E237" s="4"/>
      <c r="F237" s="4"/>
      <c r="G237" s="4"/>
      <c r="I237" s="4"/>
      <c r="J237" s="4"/>
      <c r="K237" s="4"/>
    </row>
    <row r="238" spans="3:11" x14ac:dyDescent="0.3">
      <c r="C238" s="4"/>
      <c r="D238" s="4"/>
      <c r="E238" s="4"/>
      <c r="F238" s="4"/>
      <c r="G238" s="4"/>
      <c r="I238" s="4"/>
      <c r="J238" s="4"/>
      <c r="K238" s="4"/>
    </row>
    <row r="239" spans="3:11" x14ac:dyDescent="0.3">
      <c r="C239" s="4"/>
      <c r="D239" s="4"/>
      <c r="E239" s="4"/>
      <c r="F239" s="4"/>
      <c r="G239" s="4"/>
      <c r="I239" s="4"/>
      <c r="J239" s="4"/>
      <c r="K239" s="4"/>
    </row>
    <row r="240" spans="3:11" x14ac:dyDescent="0.3">
      <c r="C240" s="4"/>
      <c r="D240" s="4"/>
      <c r="E240" s="4"/>
      <c r="F240" s="4"/>
      <c r="G240" s="4"/>
      <c r="I240" s="4"/>
      <c r="J240" s="4"/>
      <c r="K240" s="4"/>
    </row>
    <row r="241" spans="3:11" x14ac:dyDescent="0.3">
      <c r="C241" s="4"/>
      <c r="D241" s="4"/>
      <c r="E241" s="4"/>
      <c r="F241" s="4"/>
      <c r="G241" s="4"/>
      <c r="I241" s="4"/>
      <c r="J241" s="4"/>
      <c r="K241" s="4"/>
    </row>
    <row r="242" spans="3:11" x14ac:dyDescent="0.3">
      <c r="C242" s="4"/>
      <c r="D242" s="4"/>
      <c r="E242" s="4"/>
      <c r="F242" s="4"/>
      <c r="G242" s="4"/>
      <c r="I242" s="4"/>
      <c r="J242" s="4"/>
      <c r="K242" s="4"/>
    </row>
    <row r="243" spans="3:11" x14ac:dyDescent="0.3">
      <c r="C243" s="4"/>
      <c r="D243" s="4"/>
      <c r="E243" s="4"/>
      <c r="F243" s="4"/>
      <c r="G243" s="4"/>
      <c r="I243" s="4"/>
      <c r="J243" s="4"/>
      <c r="K243" s="4"/>
    </row>
    <row r="244" spans="3:11" x14ac:dyDescent="0.3">
      <c r="C244" s="4"/>
      <c r="D244" s="4"/>
      <c r="E244" s="4"/>
      <c r="F244" s="4"/>
      <c r="G244" s="4"/>
      <c r="I244" s="4"/>
      <c r="J244" s="4"/>
      <c r="K244" s="4"/>
    </row>
    <row r="245" spans="3:11" x14ac:dyDescent="0.3">
      <c r="C245" s="4"/>
      <c r="D245" s="4"/>
      <c r="E245" s="4"/>
      <c r="F245" s="4"/>
      <c r="G245" s="4"/>
      <c r="I245" s="4"/>
      <c r="J245" s="4"/>
      <c r="K245" s="4"/>
    </row>
    <row r="246" spans="3:11" x14ac:dyDescent="0.3">
      <c r="C246" s="4"/>
      <c r="D246" s="4"/>
      <c r="E246" s="4"/>
      <c r="F246" s="4"/>
      <c r="G246" s="4"/>
      <c r="I246" s="4"/>
      <c r="J246" s="4"/>
      <c r="K246" s="4"/>
    </row>
    <row r="247" spans="3:11" x14ac:dyDescent="0.3">
      <c r="C247" s="4"/>
      <c r="D247" s="4"/>
      <c r="E247" s="4"/>
      <c r="F247" s="4"/>
      <c r="G247" s="4"/>
      <c r="I247" s="4"/>
      <c r="J247" s="4"/>
      <c r="K247" s="4"/>
    </row>
    <row r="248" spans="3:11" x14ac:dyDescent="0.3">
      <c r="C248" s="4"/>
      <c r="D248" s="4"/>
      <c r="E248" s="4"/>
      <c r="F248" s="4"/>
      <c r="G248" s="4"/>
      <c r="I248" s="4"/>
      <c r="J248" s="4"/>
      <c r="K248" s="4"/>
    </row>
    <row r="249" spans="3:11" x14ac:dyDescent="0.3">
      <c r="C249" s="4"/>
      <c r="D249" s="4"/>
      <c r="E249" s="4"/>
      <c r="F249" s="4"/>
      <c r="G249" s="4"/>
      <c r="I249" s="4"/>
      <c r="J249" s="4"/>
      <c r="K249" s="4"/>
    </row>
    <row r="250" spans="3:11" x14ac:dyDescent="0.3">
      <c r="C250" s="4"/>
      <c r="D250" s="4"/>
      <c r="E250" s="4"/>
      <c r="F250" s="4"/>
      <c r="G250" s="4"/>
      <c r="I250" s="4"/>
      <c r="J250" s="4"/>
      <c r="K250" s="4"/>
    </row>
    <row r="251" spans="3:11" x14ac:dyDescent="0.3">
      <c r="C251" s="4"/>
      <c r="D251" s="4"/>
      <c r="E251" s="4"/>
      <c r="F251" s="4"/>
      <c r="G251" s="4"/>
      <c r="I251" s="4"/>
      <c r="J251" s="4"/>
      <c r="K251" s="4"/>
    </row>
    <row r="252" spans="3:11" x14ac:dyDescent="0.3">
      <c r="C252" s="4"/>
      <c r="D252" s="4"/>
      <c r="E252" s="4"/>
      <c r="F252" s="4"/>
      <c r="G252" s="4"/>
      <c r="I252" s="4"/>
      <c r="J252" s="4"/>
      <c r="K252" s="4"/>
    </row>
    <row r="253" spans="3:11" x14ac:dyDescent="0.3">
      <c r="C253" s="4"/>
      <c r="D253" s="4"/>
      <c r="E253" s="4"/>
      <c r="F253" s="4"/>
      <c r="G253" s="4"/>
      <c r="I253" s="4"/>
      <c r="J253" s="4"/>
      <c r="K253" s="4"/>
    </row>
    <row r="254" spans="3:11" x14ac:dyDescent="0.3">
      <c r="C254" s="4"/>
      <c r="D254" s="4"/>
      <c r="E254" s="4"/>
      <c r="F254" s="4"/>
      <c r="G254" s="4"/>
      <c r="I254" s="4"/>
      <c r="J254" s="4"/>
      <c r="K254" s="4"/>
    </row>
    <row r="255" spans="3:11" x14ac:dyDescent="0.3">
      <c r="C255" s="4"/>
      <c r="D255" s="4"/>
      <c r="E255" s="4"/>
      <c r="F255" s="4"/>
      <c r="G255" s="4"/>
      <c r="I255" s="4"/>
      <c r="J255" s="4"/>
      <c r="K255" s="4"/>
    </row>
    <row r="256" spans="3:11" x14ac:dyDescent="0.3">
      <c r="C256" s="4"/>
      <c r="D256" s="4"/>
      <c r="E256" s="4"/>
      <c r="F256" s="4"/>
      <c r="G256" s="4"/>
      <c r="I256" s="4"/>
      <c r="J256" s="4"/>
      <c r="K256" s="4"/>
    </row>
    <row r="257" spans="3:11" x14ac:dyDescent="0.3">
      <c r="C257" s="4"/>
      <c r="D257" s="4"/>
      <c r="E257" s="4"/>
      <c r="F257" s="4"/>
      <c r="G257" s="4"/>
      <c r="I257" s="4"/>
      <c r="J257" s="4"/>
      <c r="K257" s="4"/>
    </row>
    <row r="258" spans="3:11" x14ac:dyDescent="0.3">
      <c r="C258" s="4"/>
      <c r="D258" s="4"/>
      <c r="E258" s="4"/>
      <c r="F258" s="4"/>
      <c r="G258" s="4"/>
      <c r="I258" s="4"/>
      <c r="J258" s="4"/>
      <c r="K258" s="4"/>
    </row>
    <row r="259" spans="3:11" x14ac:dyDescent="0.3">
      <c r="C259" s="4"/>
      <c r="D259" s="4"/>
      <c r="E259" s="4"/>
      <c r="F259" s="4"/>
      <c r="G259" s="4"/>
      <c r="I259" s="4"/>
      <c r="J259" s="4"/>
      <c r="K259" s="4"/>
    </row>
    <row r="260" spans="3:11" x14ac:dyDescent="0.3">
      <c r="C260" s="4"/>
      <c r="D260" s="4"/>
      <c r="E260" s="4"/>
      <c r="F260" s="4"/>
      <c r="G260" s="4"/>
      <c r="I260" s="4"/>
      <c r="J260" s="4"/>
      <c r="K260" s="4"/>
    </row>
    <row r="261" spans="3:11" x14ac:dyDescent="0.3">
      <c r="C261" s="4"/>
      <c r="D261" s="4"/>
      <c r="E261" s="4"/>
      <c r="F261" s="4"/>
      <c r="G261" s="4"/>
      <c r="I261" s="4"/>
      <c r="J261" s="4"/>
      <c r="K261" s="4"/>
    </row>
    <row r="262" spans="3:11" x14ac:dyDescent="0.3">
      <c r="C262" s="4"/>
      <c r="D262" s="4"/>
      <c r="E262" s="4"/>
      <c r="F262" s="4"/>
      <c r="G262" s="4"/>
      <c r="I262" s="4"/>
      <c r="J262" s="4"/>
      <c r="K262" s="4"/>
    </row>
    <row r="263" spans="3:11" x14ac:dyDescent="0.3">
      <c r="C263" s="4"/>
      <c r="D263" s="4"/>
      <c r="E263" s="4"/>
      <c r="F263" s="4"/>
      <c r="G263" s="4"/>
      <c r="I263" s="4"/>
      <c r="J263" s="4"/>
      <c r="K263" s="4"/>
    </row>
    <row r="264" spans="3:11" x14ac:dyDescent="0.3">
      <c r="C264" s="4"/>
      <c r="D264" s="4"/>
      <c r="E264" s="4"/>
      <c r="F264" s="4"/>
      <c r="G264" s="4"/>
      <c r="I264" s="4"/>
      <c r="J264" s="4"/>
      <c r="K264" s="4"/>
    </row>
    <row r="265" spans="3:11" x14ac:dyDescent="0.3">
      <c r="C265" s="4"/>
      <c r="D265" s="4"/>
      <c r="E265" s="4"/>
      <c r="F265" s="4"/>
      <c r="G265" s="4"/>
      <c r="I265" s="4"/>
      <c r="J265" s="4"/>
      <c r="K265" s="4"/>
    </row>
    <row r="266" spans="3:11" x14ac:dyDescent="0.3">
      <c r="C266" s="4"/>
      <c r="D266" s="4"/>
      <c r="E266" s="4"/>
      <c r="F266" s="4"/>
      <c r="G266" s="4"/>
      <c r="I266" s="4"/>
      <c r="J266" s="4"/>
      <c r="K266" s="4"/>
    </row>
    <row r="267" spans="3:11" x14ac:dyDescent="0.3">
      <c r="C267" s="4"/>
      <c r="D267" s="4"/>
      <c r="E267" s="4"/>
      <c r="F267" s="4"/>
      <c r="G267" s="4"/>
      <c r="I267" s="4"/>
      <c r="J267" s="4"/>
      <c r="K267" s="4"/>
    </row>
    <row r="268" spans="3:11" x14ac:dyDescent="0.3">
      <c r="C268" s="4"/>
      <c r="D268" s="4"/>
      <c r="E268" s="4"/>
      <c r="F268" s="4"/>
      <c r="G268" s="4"/>
      <c r="I268" s="4"/>
      <c r="J268" s="4"/>
      <c r="K268" s="4"/>
    </row>
    <row r="269" spans="3:11" x14ac:dyDescent="0.3">
      <c r="C269" s="4"/>
      <c r="D269" s="4"/>
      <c r="E269" s="4"/>
      <c r="F269" s="4"/>
      <c r="G269" s="4"/>
      <c r="I269" s="4"/>
      <c r="J269" s="4"/>
      <c r="K269" s="4"/>
    </row>
    <row r="270" spans="3:11" x14ac:dyDescent="0.3">
      <c r="C270" s="4"/>
      <c r="D270" s="4"/>
      <c r="E270" s="4"/>
      <c r="F270" s="4"/>
      <c r="G270" s="4"/>
      <c r="I270" s="4"/>
      <c r="J270" s="4"/>
      <c r="K270" s="4"/>
    </row>
    <row r="271" spans="3:11" x14ac:dyDescent="0.3">
      <c r="C271" s="4"/>
      <c r="D271" s="4"/>
      <c r="E271" s="4"/>
      <c r="F271" s="4"/>
      <c r="G271" s="4"/>
      <c r="I271" s="4"/>
      <c r="J271" s="4"/>
      <c r="K271" s="4"/>
    </row>
    <row r="272" spans="3:11" x14ac:dyDescent="0.3">
      <c r="C272" s="4"/>
      <c r="D272" s="4"/>
      <c r="E272" s="4"/>
      <c r="F272" s="4"/>
      <c r="G272" s="4"/>
      <c r="I272" s="4"/>
      <c r="J272" s="4"/>
      <c r="K272" s="4"/>
    </row>
    <row r="273" spans="3:11" x14ac:dyDescent="0.3">
      <c r="C273" s="4"/>
      <c r="D273" s="4"/>
      <c r="E273" s="4"/>
      <c r="F273" s="4"/>
      <c r="G273" s="4"/>
      <c r="I273" s="4"/>
      <c r="J273" s="4"/>
      <c r="K273" s="4"/>
    </row>
    <row r="274" spans="3:11" x14ac:dyDescent="0.3">
      <c r="C274" s="4"/>
      <c r="D274" s="4"/>
      <c r="E274" s="4"/>
      <c r="F274" s="4"/>
      <c r="G274" s="4"/>
      <c r="I274" s="4"/>
      <c r="J274" s="4"/>
      <c r="K274" s="4"/>
    </row>
    <row r="275" spans="3:11" x14ac:dyDescent="0.3">
      <c r="C275" s="4"/>
      <c r="D275" s="4"/>
      <c r="E275" s="4"/>
      <c r="F275" s="4"/>
      <c r="G275" s="4"/>
      <c r="I275" s="4"/>
      <c r="J275" s="4"/>
      <c r="K275" s="4"/>
    </row>
    <row r="276" spans="3:11" x14ac:dyDescent="0.3">
      <c r="C276" s="4"/>
      <c r="D276" s="4"/>
      <c r="E276" s="4"/>
      <c r="F276" s="4"/>
      <c r="G276" s="4"/>
      <c r="I276" s="4"/>
      <c r="J276" s="4"/>
      <c r="K276" s="4"/>
    </row>
    <row r="277" spans="3:11" x14ac:dyDescent="0.3">
      <c r="C277" s="4"/>
      <c r="D277" s="4"/>
      <c r="E277" s="4"/>
      <c r="F277" s="4"/>
      <c r="G277" s="4"/>
      <c r="I277" s="4"/>
      <c r="J277" s="4"/>
      <c r="K277" s="4"/>
    </row>
    <row r="278" spans="3:11" x14ac:dyDescent="0.3">
      <c r="C278" s="4"/>
      <c r="D278" s="4"/>
      <c r="E278" s="4"/>
      <c r="F278" s="4"/>
      <c r="G278" s="4"/>
      <c r="I278" s="4"/>
      <c r="J278" s="4"/>
      <c r="K278" s="4"/>
    </row>
    <row r="279" spans="3:11" x14ac:dyDescent="0.3">
      <c r="C279" s="4"/>
      <c r="D279" s="4"/>
      <c r="E279" s="4"/>
      <c r="F279" s="4"/>
      <c r="G279" s="4"/>
      <c r="I279" s="4"/>
      <c r="J279" s="4"/>
      <c r="K279" s="4"/>
    </row>
    <row r="280" spans="3:11" x14ac:dyDescent="0.3">
      <c r="C280" s="4"/>
      <c r="D280" s="4"/>
      <c r="E280" s="4"/>
      <c r="F280" s="4"/>
      <c r="G280" s="4"/>
      <c r="I280" s="4"/>
      <c r="J280" s="4"/>
      <c r="K280" s="4"/>
    </row>
    <row r="281" spans="3:11" x14ac:dyDescent="0.3">
      <c r="C281" s="4"/>
      <c r="D281" s="4"/>
      <c r="E281" s="4"/>
      <c r="F281" s="4"/>
      <c r="G281" s="4"/>
      <c r="I281" s="4"/>
      <c r="J281" s="4"/>
      <c r="K281" s="4"/>
    </row>
    <row r="282" spans="3:11" x14ac:dyDescent="0.3">
      <c r="C282" s="4"/>
      <c r="D282" s="4"/>
      <c r="E282" s="4"/>
      <c r="F282" s="4"/>
      <c r="G282" s="4"/>
      <c r="I282" s="4"/>
      <c r="J282" s="4"/>
      <c r="K282" s="4"/>
    </row>
    <row r="283" spans="3:11" x14ac:dyDescent="0.3">
      <c r="C283" s="4"/>
      <c r="D283" s="4"/>
      <c r="E283" s="4"/>
      <c r="F283" s="4"/>
      <c r="G283" s="4"/>
      <c r="I283" s="4"/>
      <c r="J283" s="4"/>
      <c r="K283" s="4"/>
    </row>
    <row r="284" spans="3:11" x14ac:dyDescent="0.3">
      <c r="C284" s="4"/>
      <c r="D284" s="4"/>
      <c r="E284" s="4"/>
      <c r="F284" s="4"/>
      <c r="G284" s="4"/>
      <c r="I284" s="4"/>
      <c r="J284" s="4"/>
      <c r="K284" s="4"/>
    </row>
    <row r="285" spans="3:11" x14ac:dyDescent="0.3">
      <c r="C285" s="4"/>
      <c r="D285" s="4"/>
      <c r="E285" s="4"/>
      <c r="F285" s="4"/>
      <c r="G285" s="4"/>
      <c r="I285" s="4"/>
      <c r="J285" s="4"/>
      <c r="K285" s="4"/>
    </row>
    <row r="286" spans="3:11" x14ac:dyDescent="0.3">
      <c r="C286" s="4"/>
      <c r="D286" s="4"/>
      <c r="E286" s="4"/>
      <c r="F286" s="4"/>
      <c r="G286" s="4"/>
      <c r="I286" s="4"/>
      <c r="J286" s="4"/>
      <c r="K286" s="4"/>
    </row>
    <row r="287" spans="3:11" x14ac:dyDescent="0.3">
      <c r="C287" s="4"/>
      <c r="D287" s="4"/>
      <c r="E287" s="4"/>
      <c r="F287" s="4"/>
      <c r="G287" s="4"/>
      <c r="I287" s="4"/>
      <c r="J287" s="4"/>
      <c r="K287" s="4"/>
    </row>
    <row r="288" spans="3:11" x14ac:dyDescent="0.3">
      <c r="C288" s="4"/>
      <c r="D288" s="4"/>
      <c r="E288" s="4"/>
      <c r="F288" s="4"/>
      <c r="G288" s="4"/>
      <c r="I288" s="4"/>
      <c r="J288" s="4"/>
      <c r="K288" s="4"/>
    </row>
    <row r="289" spans="3:11" x14ac:dyDescent="0.3">
      <c r="C289" s="4"/>
      <c r="D289" s="4"/>
      <c r="E289" s="4"/>
      <c r="F289" s="4"/>
      <c r="G289" s="4"/>
      <c r="I289" s="4"/>
      <c r="J289" s="4"/>
      <c r="K289" s="4"/>
    </row>
    <row r="290" spans="3:11" x14ac:dyDescent="0.3">
      <c r="C290" s="4"/>
      <c r="D290" s="4"/>
      <c r="E290" s="4"/>
      <c r="F290" s="4"/>
      <c r="G290" s="4"/>
      <c r="I290" s="4"/>
      <c r="J290" s="4"/>
      <c r="K290" s="4"/>
    </row>
    <row r="291" spans="3:11" x14ac:dyDescent="0.3">
      <c r="C291" s="4"/>
      <c r="D291" s="4"/>
      <c r="E291" s="4"/>
      <c r="F291" s="4"/>
      <c r="G291" s="4"/>
      <c r="I291" s="4"/>
      <c r="J291" s="4"/>
      <c r="K291" s="4"/>
    </row>
    <row r="292" spans="3:11" x14ac:dyDescent="0.3">
      <c r="C292" s="4"/>
      <c r="D292" s="4"/>
      <c r="E292" s="4"/>
      <c r="F292" s="4"/>
      <c r="G292" s="4"/>
      <c r="I292" s="4"/>
      <c r="J292" s="4"/>
      <c r="K292" s="4"/>
    </row>
    <row r="293" spans="3:11" x14ac:dyDescent="0.3">
      <c r="C293" s="4"/>
      <c r="D293" s="4"/>
      <c r="E293" s="4"/>
      <c r="F293" s="4"/>
      <c r="G293" s="4"/>
      <c r="I293" s="4"/>
      <c r="J293" s="4"/>
      <c r="K293" s="4"/>
    </row>
    <row r="294" spans="3:11" x14ac:dyDescent="0.3">
      <c r="C294" s="4"/>
      <c r="D294" s="4"/>
      <c r="E294" s="4"/>
      <c r="F294" s="4"/>
      <c r="G294" s="4"/>
      <c r="I294" s="4"/>
      <c r="J294" s="4"/>
      <c r="K294" s="4"/>
    </row>
    <row r="295" spans="3:11" x14ac:dyDescent="0.3">
      <c r="C295" s="4"/>
      <c r="D295" s="4"/>
      <c r="E295" s="4"/>
      <c r="F295" s="4"/>
      <c r="G295" s="4"/>
      <c r="I295" s="4"/>
      <c r="J295" s="4"/>
      <c r="K295" s="4"/>
    </row>
    <row r="296" spans="3:11" x14ac:dyDescent="0.3">
      <c r="C296" s="4"/>
      <c r="D296" s="4"/>
      <c r="E296" s="4"/>
      <c r="F296" s="4"/>
      <c r="G296" s="4"/>
      <c r="I296" s="4"/>
      <c r="J296" s="4"/>
      <c r="K296" s="4"/>
    </row>
    <row r="297" spans="3:11" x14ac:dyDescent="0.3">
      <c r="C297" s="4"/>
      <c r="D297" s="4"/>
      <c r="E297" s="4"/>
      <c r="F297" s="4"/>
      <c r="G297" s="4"/>
      <c r="I297" s="4"/>
      <c r="J297" s="4"/>
      <c r="K297" s="4"/>
    </row>
    <row r="298" spans="3:11" x14ac:dyDescent="0.3">
      <c r="C298" s="4"/>
      <c r="D298" s="4"/>
      <c r="E298" s="4"/>
      <c r="F298" s="4"/>
      <c r="G298" s="4"/>
      <c r="I298" s="4"/>
      <c r="J298" s="4"/>
      <c r="K298" s="4"/>
    </row>
    <row r="299" spans="3:11" x14ac:dyDescent="0.3">
      <c r="C299" s="4"/>
      <c r="D299" s="4"/>
      <c r="E299" s="4"/>
      <c r="F299" s="4"/>
      <c r="G299" s="4"/>
      <c r="I299" s="4"/>
      <c r="J299" s="4"/>
      <c r="K299" s="4"/>
    </row>
    <row r="300" spans="3:11" x14ac:dyDescent="0.3">
      <c r="C300" s="4"/>
      <c r="D300" s="4"/>
      <c r="E300" s="4"/>
      <c r="F300" s="4"/>
      <c r="G300" s="4"/>
      <c r="I300" s="4"/>
      <c r="J300" s="4"/>
      <c r="K300" s="4"/>
    </row>
    <row r="301" spans="3:11" x14ac:dyDescent="0.3">
      <c r="C301" s="4"/>
      <c r="D301" s="4"/>
      <c r="E301" s="4"/>
      <c r="F301" s="4"/>
      <c r="G301" s="4"/>
      <c r="I301" s="4"/>
      <c r="J301" s="4"/>
      <c r="K301" s="4"/>
    </row>
  </sheetData>
  <mergeCells count="2">
    <mergeCell ref="G1:H1"/>
    <mergeCell ref="I1:M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01"/>
  <sheetViews>
    <sheetView zoomScale="120" zoomScaleNormal="120" workbookViewId="0">
      <selection activeCell="G16" sqref="G16"/>
    </sheetView>
  </sheetViews>
  <sheetFormatPr defaultColWidth="9.09765625" defaultRowHeight="14.4" x14ac:dyDescent="0.3"/>
  <cols>
    <col min="2" max="2" width="9.5" style="4" customWidth="1"/>
    <col min="3" max="3" width="9.796875" customWidth="1"/>
    <col min="4" max="4" width="9.19921875" customWidth="1"/>
    <col min="5" max="5" width="13.296875" customWidth="1"/>
    <col min="6" max="7" width="10.59765625" customWidth="1"/>
    <col min="9" max="9" width="10.59765625" customWidth="1"/>
    <col min="10" max="10" width="10.796875" customWidth="1"/>
    <col min="13" max="13" width="10.69921875" customWidth="1"/>
    <col min="15" max="15" width="11.8984375" customWidth="1"/>
    <col min="17" max="30" width="1.69921875" customWidth="1"/>
  </cols>
  <sheetData>
    <row r="1" spans="1:16" x14ac:dyDescent="0.3">
      <c r="A1" s="5" t="s">
        <v>0</v>
      </c>
      <c r="B1" s="6">
        <v>45606</v>
      </c>
      <c r="D1" s="7" t="s">
        <v>1</v>
      </c>
      <c r="E1" s="4"/>
      <c r="F1" s="4"/>
      <c r="G1" s="21" t="s">
        <v>43</v>
      </c>
      <c r="H1" s="21"/>
      <c r="I1" s="22" t="s">
        <v>3</v>
      </c>
      <c r="J1" s="22"/>
      <c r="K1" s="22"/>
      <c r="L1" s="22"/>
      <c r="M1" s="22"/>
    </row>
    <row r="2" spans="1:16" x14ac:dyDescent="0.3"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/>
      <c r="I2" s="4" t="s">
        <v>4</v>
      </c>
      <c r="J2" s="4" t="s">
        <v>5</v>
      </c>
      <c r="K2" s="4" t="s">
        <v>6</v>
      </c>
      <c r="L2" s="4" t="s">
        <v>10</v>
      </c>
      <c r="M2" s="4" t="s">
        <v>11</v>
      </c>
      <c r="P2" s="4">
        <f t="shared" ref="P2:P10" si="0">COUNTIF(Q2:AD2,"+")-COUNTIF(Q2:AD2,"-")</f>
        <v>0</v>
      </c>
    </row>
    <row r="3" spans="1:16" x14ac:dyDescent="0.3">
      <c r="C3" s="4"/>
      <c r="D3" s="4"/>
      <c r="E3" s="4"/>
      <c r="F3" s="4"/>
      <c r="G3" s="4"/>
      <c r="I3" s="4"/>
      <c r="J3" s="4"/>
      <c r="K3" s="4"/>
      <c r="L3" s="5"/>
      <c r="M3" s="4"/>
      <c r="P3" s="4">
        <f t="shared" si="0"/>
        <v>0</v>
      </c>
    </row>
    <row r="4" spans="1:16" x14ac:dyDescent="0.3">
      <c r="C4" s="4"/>
      <c r="D4" s="4"/>
      <c r="E4" s="4"/>
      <c r="F4" s="4"/>
      <c r="G4" s="4"/>
      <c r="I4" s="4"/>
      <c r="J4" s="4"/>
      <c r="K4" s="4"/>
      <c r="M4" s="4"/>
      <c r="P4" s="4">
        <f t="shared" si="0"/>
        <v>0</v>
      </c>
    </row>
    <row r="5" spans="1:16" x14ac:dyDescent="0.3">
      <c r="C5" s="4"/>
      <c r="D5" s="4"/>
      <c r="E5" s="4"/>
      <c r="F5" s="4"/>
      <c r="G5" s="4"/>
      <c r="I5" s="4"/>
      <c r="J5" s="4"/>
      <c r="K5" s="4"/>
      <c r="M5" s="4"/>
      <c r="P5" s="4">
        <f t="shared" si="0"/>
        <v>0</v>
      </c>
    </row>
    <row r="6" spans="1:16" x14ac:dyDescent="0.3">
      <c r="C6" s="4"/>
      <c r="D6" s="4"/>
      <c r="E6" s="4"/>
      <c r="F6" s="4"/>
      <c r="G6" s="4"/>
      <c r="I6" s="4"/>
      <c r="J6" s="4"/>
      <c r="K6" s="4"/>
      <c r="M6" s="4"/>
      <c r="P6" s="4">
        <f t="shared" si="0"/>
        <v>0</v>
      </c>
    </row>
    <row r="7" spans="1:16" x14ac:dyDescent="0.3">
      <c r="C7" s="4"/>
      <c r="D7" s="4"/>
      <c r="E7" s="4"/>
      <c r="F7" s="4"/>
      <c r="G7" s="4"/>
      <c r="I7" s="4"/>
      <c r="J7" s="4"/>
      <c r="K7" s="4"/>
      <c r="M7" s="4"/>
      <c r="P7" s="4">
        <f t="shared" si="0"/>
        <v>0</v>
      </c>
    </row>
    <row r="8" spans="1:16" x14ac:dyDescent="0.3">
      <c r="C8" s="4"/>
      <c r="D8" s="4"/>
      <c r="E8" s="4"/>
      <c r="F8" s="4"/>
      <c r="G8" s="4"/>
      <c r="I8" s="4"/>
      <c r="J8" s="4"/>
      <c r="K8" s="4"/>
      <c r="M8" s="4"/>
      <c r="P8" s="4">
        <f t="shared" si="0"/>
        <v>0</v>
      </c>
    </row>
    <row r="9" spans="1:16" x14ac:dyDescent="0.3">
      <c r="C9" s="4"/>
      <c r="D9" s="4"/>
      <c r="E9" s="4"/>
      <c r="F9" s="4"/>
      <c r="G9" s="4"/>
      <c r="I9" s="4"/>
      <c r="J9" s="4"/>
      <c r="K9" s="4"/>
      <c r="M9" s="4"/>
      <c r="P9" s="4">
        <f t="shared" si="0"/>
        <v>0</v>
      </c>
    </row>
    <row r="10" spans="1:16" x14ac:dyDescent="0.3">
      <c r="C10" s="4"/>
      <c r="D10" s="4"/>
      <c r="E10" s="4"/>
      <c r="F10" s="4"/>
      <c r="G10" s="4"/>
      <c r="I10" s="4"/>
      <c r="J10" s="4"/>
      <c r="K10" s="4"/>
      <c r="M10" s="4"/>
      <c r="P10" s="4">
        <f t="shared" si="0"/>
        <v>0</v>
      </c>
    </row>
    <row r="11" spans="1:16" x14ac:dyDescent="0.3">
      <c r="C11" s="4"/>
      <c r="D11" s="4"/>
      <c r="E11" s="4"/>
      <c r="F11" s="4"/>
      <c r="G11" s="4"/>
      <c r="I11" s="4"/>
      <c r="J11" s="4"/>
      <c r="K11" s="4"/>
      <c r="M11" s="4"/>
    </row>
    <row r="12" spans="1:16" x14ac:dyDescent="0.3">
      <c r="C12" s="4"/>
      <c r="D12" s="4"/>
      <c r="E12" s="4"/>
      <c r="F12" s="4"/>
      <c r="G12" s="4"/>
      <c r="I12" s="4"/>
      <c r="J12" s="4"/>
      <c r="K12" s="4"/>
      <c r="M12" s="4"/>
    </row>
    <row r="13" spans="1:16" x14ac:dyDescent="0.3">
      <c r="C13" s="4"/>
      <c r="D13" s="4"/>
      <c r="E13" s="4"/>
      <c r="F13" s="4"/>
      <c r="G13" s="4"/>
      <c r="I13" s="4"/>
      <c r="J13" s="4"/>
      <c r="K13" s="4"/>
      <c r="M13" s="4"/>
    </row>
    <row r="14" spans="1:16" x14ac:dyDescent="0.3">
      <c r="C14" s="4"/>
      <c r="D14" s="4"/>
      <c r="E14" s="4"/>
      <c r="F14" s="4"/>
      <c r="G14" s="4"/>
      <c r="I14" s="4"/>
      <c r="J14" s="4"/>
      <c r="K14" s="4"/>
      <c r="M14" s="4"/>
    </row>
    <row r="15" spans="1:16" x14ac:dyDescent="0.3">
      <c r="C15" s="4"/>
      <c r="D15" s="4"/>
      <c r="E15" s="4"/>
      <c r="F15" s="4"/>
      <c r="G15" s="4"/>
      <c r="I15" s="4"/>
      <c r="J15" s="4"/>
      <c r="K15" s="4"/>
      <c r="M15" s="4"/>
    </row>
    <row r="16" spans="1:16" x14ac:dyDescent="0.3">
      <c r="C16" s="4"/>
      <c r="D16" s="4"/>
      <c r="E16" s="4"/>
      <c r="F16" s="4"/>
      <c r="G16" s="4"/>
      <c r="I16" s="4"/>
      <c r="J16" s="4"/>
      <c r="K16" s="4"/>
    </row>
    <row r="17" spans="3:11" x14ac:dyDescent="0.3">
      <c r="C17" s="4"/>
      <c r="D17" s="4"/>
      <c r="E17" s="4"/>
      <c r="F17" s="4"/>
      <c r="G17" s="4"/>
      <c r="I17" s="4"/>
      <c r="J17" s="4"/>
      <c r="K17" s="4"/>
    </row>
    <row r="18" spans="3:11" x14ac:dyDescent="0.3">
      <c r="C18" s="4"/>
      <c r="D18" s="4"/>
      <c r="E18" s="4"/>
      <c r="F18" s="4"/>
      <c r="G18" s="4"/>
      <c r="I18" s="4"/>
      <c r="J18" s="4"/>
      <c r="K18" s="4"/>
    </row>
    <row r="19" spans="3:11" x14ac:dyDescent="0.3">
      <c r="C19" s="4"/>
      <c r="D19" s="4"/>
      <c r="E19" s="4"/>
      <c r="F19" s="4"/>
      <c r="G19" s="4"/>
      <c r="I19" s="4"/>
      <c r="J19" s="4"/>
      <c r="K19" s="4"/>
    </row>
    <row r="20" spans="3:11" x14ac:dyDescent="0.3">
      <c r="C20" s="4"/>
      <c r="D20" s="4"/>
      <c r="E20" s="4"/>
      <c r="F20" s="4"/>
      <c r="G20" s="4"/>
      <c r="I20" s="4"/>
      <c r="J20" s="4"/>
      <c r="K20" s="4"/>
    </row>
    <row r="21" spans="3:11" x14ac:dyDescent="0.3">
      <c r="C21" s="4"/>
      <c r="D21" s="4"/>
      <c r="E21" s="4"/>
      <c r="F21" s="4"/>
      <c r="G21" s="4"/>
      <c r="I21" s="4"/>
      <c r="J21" s="4"/>
      <c r="K21" s="4"/>
    </row>
    <row r="22" spans="3:11" x14ac:dyDescent="0.3">
      <c r="C22" s="4"/>
      <c r="D22" s="4"/>
      <c r="E22" s="4"/>
      <c r="F22" s="4"/>
      <c r="G22" s="4"/>
      <c r="I22" s="4"/>
      <c r="J22" s="4"/>
      <c r="K22" s="4"/>
    </row>
    <row r="23" spans="3:11" x14ac:dyDescent="0.3">
      <c r="C23" s="4"/>
      <c r="D23" s="4"/>
      <c r="E23" s="4"/>
      <c r="F23" s="4"/>
      <c r="G23" s="4"/>
      <c r="I23" s="4"/>
      <c r="J23" s="4"/>
      <c r="K23" s="4"/>
    </row>
    <row r="24" spans="3:11" x14ac:dyDescent="0.3">
      <c r="C24" s="4"/>
      <c r="D24" s="4"/>
      <c r="E24" s="4"/>
      <c r="F24" s="4"/>
      <c r="G24" s="4"/>
      <c r="I24" s="4"/>
      <c r="J24" s="4"/>
      <c r="K24" s="4"/>
    </row>
    <row r="25" spans="3:11" x14ac:dyDescent="0.3">
      <c r="C25" s="4"/>
      <c r="D25" s="4"/>
      <c r="E25" s="4"/>
      <c r="F25" s="4"/>
      <c r="G25" s="4"/>
      <c r="I25" s="4"/>
      <c r="J25" s="4"/>
      <c r="K25" s="4"/>
    </row>
    <row r="26" spans="3:11" x14ac:dyDescent="0.3">
      <c r="C26" s="4"/>
      <c r="D26" s="4"/>
      <c r="E26" s="4"/>
      <c r="F26" s="4"/>
      <c r="G26" s="4"/>
      <c r="I26" s="4"/>
      <c r="J26" s="4"/>
      <c r="K26" s="4"/>
    </row>
    <row r="27" spans="3:11" x14ac:dyDescent="0.3">
      <c r="C27" s="4"/>
      <c r="D27" s="4"/>
      <c r="E27" s="4"/>
      <c r="F27" s="4"/>
      <c r="G27" s="4"/>
      <c r="I27" s="4"/>
      <c r="J27" s="4"/>
      <c r="K27" s="4"/>
    </row>
    <row r="28" spans="3:11" x14ac:dyDescent="0.3">
      <c r="C28" s="4"/>
      <c r="D28" s="4"/>
      <c r="E28" s="4"/>
      <c r="F28" s="4"/>
      <c r="G28" s="4"/>
      <c r="I28" s="4"/>
      <c r="J28" s="4"/>
      <c r="K28" s="4"/>
    </row>
    <row r="29" spans="3:11" x14ac:dyDescent="0.3">
      <c r="C29" s="4"/>
      <c r="D29" s="4"/>
      <c r="E29" s="4"/>
      <c r="F29" s="4"/>
      <c r="G29" s="4"/>
      <c r="I29" s="4"/>
      <c r="J29" s="4"/>
      <c r="K29" s="4"/>
    </row>
    <row r="30" spans="3:11" x14ac:dyDescent="0.3">
      <c r="C30" s="4"/>
      <c r="D30" s="4"/>
      <c r="E30" s="4"/>
      <c r="F30" s="4"/>
      <c r="G30" s="4"/>
      <c r="I30" s="4"/>
      <c r="J30" s="4"/>
      <c r="K30" s="4"/>
    </row>
    <row r="31" spans="3:11" x14ac:dyDescent="0.3">
      <c r="C31" s="4"/>
      <c r="D31" s="4"/>
      <c r="E31" s="4"/>
      <c r="F31" s="4"/>
      <c r="G31" s="4"/>
      <c r="I31" s="4"/>
      <c r="J31" s="4"/>
      <c r="K31" s="4"/>
    </row>
    <row r="32" spans="3:11" x14ac:dyDescent="0.3">
      <c r="C32" s="4"/>
      <c r="D32" s="4"/>
      <c r="E32" s="4"/>
      <c r="F32" s="4"/>
      <c r="G32" s="4"/>
      <c r="I32" s="4"/>
      <c r="J32" s="4"/>
      <c r="K32" s="4"/>
    </row>
    <row r="33" spans="3:11" x14ac:dyDescent="0.3">
      <c r="C33" s="4"/>
      <c r="D33" s="4"/>
      <c r="E33" s="4"/>
      <c r="F33" s="4"/>
      <c r="G33" s="4"/>
      <c r="I33" s="4"/>
      <c r="J33" s="4"/>
      <c r="K33" s="4"/>
    </row>
    <row r="34" spans="3:11" x14ac:dyDescent="0.3">
      <c r="C34" s="4"/>
      <c r="D34" s="4"/>
      <c r="E34" s="4"/>
      <c r="F34" s="4"/>
      <c r="G34" s="4"/>
      <c r="I34" s="4"/>
      <c r="J34" s="4"/>
      <c r="K34" s="4"/>
    </row>
    <row r="35" spans="3:11" x14ac:dyDescent="0.3">
      <c r="C35" s="4"/>
      <c r="D35" s="4"/>
      <c r="E35" s="4"/>
      <c r="F35" s="4"/>
      <c r="G35" s="4"/>
      <c r="I35" s="4"/>
      <c r="J35" s="4"/>
      <c r="K35" s="4"/>
    </row>
    <row r="36" spans="3:11" x14ac:dyDescent="0.3">
      <c r="C36" s="4"/>
      <c r="D36" s="4"/>
      <c r="E36" s="4"/>
      <c r="F36" s="4"/>
      <c r="G36" s="4"/>
      <c r="I36" s="4"/>
      <c r="J36" s="4"/>
      <c r="K36" s="4"/>
    </row>
    <row r="37" spans="3:11" x14ac:dyDescent="0.3">
      <c r="C37" s="4"/>
      <c r="D37" s="4"/>
      <c r="E37" s="4"/>
      <c r="F37" s="4"/>
      <c r="G37" s="4"/>
      <c r="I37" s="4"/>
      <c r="J37" s="4"/>
      <c r="K37" s="4"/>
    </row>
    <row r="38" spans="3:11" x14ac:dyDescent="0.3">
      <c r="C38" s="4"/>
      <c r="D38" s="4"/>
      <c r="E38" s="4"/>
      <c r="F38" s="4"/>
      <c r="G38" s="4"/>
      <c r="I38" s="4"/>
      <c r="J38" s="4"/>
      <c r="K38" s="4"/>
    </row>
    <row r="39" spans="3:11" x14ac:dyDescent="0.3">
      <c r="C39" s="4"/>
      <c r="D39" s="4"/>
      <c r="E39" s="4"/>
      <c r="F39" s="4"/>
      <c r="G39" s="4"/>
      <c r="I39" s="4"/>
      <c r="J39" s="4"/>
      <c r="K39" s="4"/>
    </row>
    <row r="40" spans="3:11" x14ac:dyDescent="0.3">
      <c r="C40" s="4"/>
      <c r="D40" s="4"/>
      <c r="E40" s="4"/>
      <c r="F40" s="4"/>
      <c r="G40" s="4"/>
      <c r="I40" s="4"/>
      <c r="J40" s="4"/>
      <c r="K40" s="4"/>
    </row>
    <row r="41" spans="3:11" x14ac:dyDescent="0.3">
      <c r="C41" s="4"/>
      <c r="D41" s="4"/>
      <c r="E41" s="4"/>
      <c r="F41" s="4"/>
      <c r="G41" s="4"/>
      <c r="I41" s="4"/>
      <c r="J41" s="4"/>
      <c r="K41" s="4"/>
    </row>
    <row r="42" spans="3:11" x14ac:dyDescent="0.3">
      <c r="C42" s="4"/>
      <c r="D42" s="4"/>
      <c r="E42" s="4"/>
      <c r="F42" s="4"/>
      <c r="G42" s="4"/>
      <c r="I42" s="4"/>
      <c r="J42" s="4"/>
      <c r="K42" s="4"/>
    </row>
    <row r="43" spans="3:11" x14ac:dyDescent="0.3">
      <c r="C43" s="4"/>
      <c r="D43" s="4"/>
      <c r="E43" s="4"/>
      <c r="F43" s="4"/>
      <c r="G43" s="4"/>
      <c r="I43" s="4"/>
      <c r="J43" s="4"/>
      <c r="K43" s="4"/>
    </row>
    <row r="44" spans="3:11" x14ac:dyDescent="0.3">
      <c r="C44" s="4"/>
      <c r="D44" s="4"/>
      <c r="E44" s="4"/>
      <c r="F44" s="4"/>
      <c r="G44" s="4"/>
      <c r="I44" s="4"/>
      <c r="J44" s="4"/>
      <c r="K44" s="4"/>
    </row>
    <row r="45" spans="3:11" x14ac:dyDescent="0.3">
      <c r="C45" s="4"/>
      <c r="D45" s="4"/>
      <c r="E45" s="4"/>
      <c r="F45" s="4"/>
      <c r="G45" s="4"/>
      <c r="I45" s="4"/>
      <c r="J45" s="4"/>
      <c r="K45" s="4"/>
    </row>
    <row r="46" spans="3:11" x14ac:dyDescent="0.3">
      <c r="C46" s="4"/>
      <c r="D46" s="4"/>
      <c r="E46" s="4"/>
      <c r="F46" s="4"/>
      <c r="G46" s="4"/>
      <c r="I46" s="4"/>
      <c r="J46" s="4"/>
      <c r="K46" s="4"/>
    </row>
    <row r="47" spans="3:11" x14ac:dyDescent="0.3">
      <c r="C47" s="4"/>
      <c r="D47" s="4"/>
      <c r="E47" s="4"/>
      <c r="F47" s="4"/>
      <c r="G47" s="4"/>
      <c r="I47" s="4"/>
      <c r="J47" s="4"/>
      <c r="K47" s="4"/>
    </row>
    <row r="48" spans="3:11" x14ac:dyDescent="0.3">
      <c r="C48" s="4"/>
      <c r="D48" s="4"/>
      <c r="E48" s="4"/>
      <c r="F48" s="4"/>
      <c r="G48" s="4"/>
      <c r="I48" s="4"/>
      <c r="J48" s="4"/>
      <c r="K48" s="4"/>
    </row>
    <row r="49" spans="3:11" x14ac:dyDescent="0.3">
      <c r="C49" s="4"/>
      <c r="D49" s="4"/>
      <c r="E49" s="4"/>
      <c r="F49" s="4"/>
      <c r="G49" s="4"/>
      <c r="I49" s="4"/>
      <c r="J49" s="4"/>
      <c r="K49" s="4"/>
    </row>
    <row r="50" spans="3:11" x14ac:dyDescent="0.3">
      <c r="C50" s="4"/>
      <c r="D50" s="4"/>
      <c r="E50" s="4"/>
      <c r="F50" s="4"/>
      <c r="G50" s="4"/>
      <c r="I50" s="4"/>
      <c r="J50" s="4"/>
      <c r="K50" s="4"/>
    </row>
    <row r="51" spans="3:11" x14ac:dyDescent="0.3">
      <c r="C51" s="4"/>
      <c r="D51" s="4"/>
      <c r="E51" s="4"/>
      <c r="F51" s="4"/>
      <c r="G51" s="4"/>
      <c r="I51" s="4"/>
      <c r="J51" s="4"/>
      <c r="K51" s="4"/>
    </row>
    <row r="52" spans="3:11" x14ac:dyDescent="0.3">
      <c r="C52" s="4"/>
      <c r="D52" s="4"/>
      <c r="E52" s="4"/>
      <c r="F52" s="4"/>
      <c r="G52" s="4"/>
      <c r="I52" s="4"/>
      <c r="J52" s="4"/>
      <c r="K52" s="4"/>
    </row>
    <row r="53" spans="3:11" x14ac:dyDescent="0.3">
      <c r="C53" s="4"/>
      <c r="D53" s="4"/>
      <c r="E53" s="4"/>
      <c r="F53" s="4"/>
      <c r="G53" s="4"/>
      <c r="I53" s="4"/>
      <c r="J53" s="4"/>
      <c r="K53" s="4"/>
    </row>
    <row r="54" spans="3:11" x14ac:dyDescent="0.3">
      <c r="C54" s="4"/>
      <c r="D54" s="4"/>
      <c r="E54" s="4"/>
      <c r="F54" s="4"/>
      <c r="G54" s="4"/>
      <c r="I54" s="4"/>
      <c r="J54" s="4"/>
      <c r="K54" s="4"/>
    </row>
    <row r="55" spans="3:11" x14ac:dyDescent="0.3">
      <c r="C55" s="4"/>
      <c r="D55" s="4"/>
      <c r="E55" s="4"/>
      <c r="F55" s="4"/>
      <c r="G55" s="4"/>
      <c r="I55" s="4"/>
      <c r="J55" s="4"/>
      <c r="K55" s="4"/>
    </row>
    <row r="56" spans="3:11" x14ac:dyDescent="0.3">
      <c r="C56" s="4"/>
      <c r="D56" s="4"/>
      <c r="E56" s="4"/>
      <c r="F56" s="4"/>
      <c r="G56" s="4"/>
      <c r="I56" s="4"/>
      <c r="J56" s="4"/>
      <c r="K56" s="4"/>
    </row>
    <row r="57" spans="3:11" x14ac:dyDescent="0.3">
      <c r="C57" s="4"/>
      <c r="D57" s="4"/>
      <c r="E57" s="4"/>
      <c r="F57" s="4"/>
      <c r="G57" s="4"/>
      <c r="I57" s="4"/>
      <c r="J57" s="4"/>
      <c r="K57" s="4"/>
    </row>
    <row r="58" spans="3:11" x14ac:dyDescent="0.3">
      <c r="C58" s="4"/>
      <c r="D58" s="4"/>
      <c r="E58" s="4"/>
      <c r="F58" s="4"/>
      <c r="G58" s="4"/>
      <c r="I58" s="4"/>
      <c r="J58" s="4"/>
      <c r="K58" s="4"/>
    </row>
    <row r="59" spans="3:11" x14ac:dyDescent="0.3">
      <c r="C59" s="4"/>
      <c r="D59" s="4"/>
      <c r="E59" s="4"/>
      <c r="F59" s="4"/>
      <c r="G59" s="4"/>
      <c r="I59" s="4"/>
      <c r="J59" s="4"/>
      <c r="K59" s="4"/>
    </row>
    <row r="60" spans="3:11" x14ac:dyDescent="0.3">
      <c r="C60" s="4"/>
      <c r="D60" s="4"/>
      <c r="E60" s="4"/>
      <c r="F60" s="4"/>
      <c r="G60" s="4"/>
      <c r="I60" s="4"/>
      <c r="J60" s="4"/>
      <c r="K60" s="4"/>
    </row>
    <row r="61" spans="3:11" x14ac:dyDescent="0.3">
      <c r="C61" s="4"/>
      <c r="D61" s="4"/>
      <c r="E61" s="4"/>
      <c r="F61" s="4"/>
      <c r="G61" s="4"/>
      <c r="I61" s="4"/>
      <c r="J61" s="4"/>
      <c r="K61" s="4"/>
    </row>
    <row r="62" spans="3:11" x14ac:dyDescent="0.3">
      <c r="C62" s="4"/>
      <c r="D62" s="4"/>
      <c r="E62" s="4"/>
      <c r="F62" s="4"/>
      <c r="G62" s="4"/>
      <c r="I62" s="4"/>
      <c r="J62" s="4"/>
      <c r="K62" s="4"/>
    </row>
    <row r="63" spans="3:11" x14ac:dyDescent="0.3">
      <c r="C63" s="4"/>
      <c r="D63" s="4"/>
      <c r="E63" s="4"/>
      <c r="F63" s="4"/>
      <c r="G63" s="4"/>
      <c r="I63" s="4"/>
      <c r="J63" s="4"/>
      <c r="K63" s="4"/>
    </row>
    <row r="64" spans="3:11" x14ac:dyDescent="0.3">
      <c r="C64" s="4"/>
      <c r="D64" s="4"/>
      <c r="E64" s="4"/>
      <c r="F64" s="4"/>
      <c r="G64" s="4"/>
      <c r="I64" s="4"/>
      <c r="J64" s="4"/>
      <c r="K64" s="4"/>
    </row>
    <row r="65" spans="3:11" x14ac:dyDescent="0.3">
      <c r="C65" s="4"/>
      <c r="D65" s="4"/>
      <c r="E65" s="4"/>
      <c r="F65" s="4"/>
      <c r="G65" s="4"/>
      <c r="I65" s="4"/>
      <c r="J65" s="4"/>
      <c r="K65" s="4"/>
    </row>
    <row r="66" spans="3:11" x14ac:dyDescent="0.3">
      <c r="C66" s="4"/>
      <c r="D66" s="4"/>
      <c r="E66" s="4"/>
      <c r="F66" s="4"/>
      <c r="G66" s="4"/>
      <c r="I66" s="4"/>
      <c r="J66" s="4"/>
      <c r="K66" s="4"/>
    </row>
    <row r="67" spans="3:11" x14ac:dyDescent="0.3">
      <c r="C67" s="4"/>
      <c r="D67" s="4"/>
      <c r="E67" s="4"/>
      <c r="F67" s="4"/>
      <c r="G67" s="4"/>
      <c r="I67" s="4"/>
      <c r="J67" s="4"/>
      <c r="K67" s="4"/>
    </row>
    <row r="68" spans="3:11" x14ac:dyDescent="0.3">
      <c r="C68" s="4"/>
      <c r="D68" s="4"/>
      <c r="E68" s="4"/>
      <c r="F68" s="4"/>
      <c r="G68" s="4"/>
      <c r="I68" s="4"/>
      <c r="J68" s="4"/>
      <c r="K68" s="4"/>
    </row>
    <row r="69" spans="3:11" x14ac:dyDescent="0.3">
      <c r="C69" s="4"/>
      <c r="D69" s="4"/>
      <c r="E69" s="4"/>
      <c r="F69" s="4"/>
      <c r="G69" s="4"/>
      <c r="I69" s="4"/>
      <c r="J69" s="4"/>
      <c r="K69" s="4"/>
    </row>
    <row r="70" spans="3:11" x14ac:dyDescent="0.3">
      <c r="C70" s="4"/>
      <c r="D70" s="4"/>
      <c r="E70" s="4"/>
      <c r="F70" s="4"/>
      <c r="G70" s="4"/>
      <c r="I70" s="4"/>
      <c r="J70" s="4"/>
      <c r="K70" s="4"/>
    </row>
    <row r="71" spans="3:11" x14ac:dyDescent="0.3">
      <c r="C71" s="4"/>
      <c r="D71" s="4"/>
      <c r="E71" s="4"/>
      <c r="F71" s="4"/>
      <c r="G71" s="4"/>
      <c r="I71" s="4"/>
      <c r="J71" s="4"/>
      <c r="K71" s="4"/>
    </row>
    <row r="72" spans="3:11" x14ac:dyDescent="0.3">
      <c r="C72" s="4"/>
      <c r="D72" s="4"/>
      <c r="E72" s="4"/>
      <c r="F72" s="4"/>
      <c r="G72" s="4"/>
      <c r="I72" s="4"/>
      <c r="J72" s="4"/>
      <c r="K72" s="4"/>
    </row>
    <row r="73" spans="3:11" x14ac:dyDescent="0.3">
      <c r="C73" s="4"/>
      <c r="D73" s="4"/>
      <c r="E73" s="4"/>
      <c r="F73" s="4"/>
      <c r="G73" s="4"/>
      <c r="I73" s="4"/>
      <c r="J73" s="4"/>
      <c r="K73" s="4"/>
    </row>
    <row r="74" spans="3:11" x14ac:dyDescent="0.3">
      <c r="C74" s="4"/>
      <c r="D74" s="4"/>
      <c r="E74" s="4"/>
      <c r="F74" s="4"/>
      <c r="G74" s="4"/>
      <c r="I74" s="4"/>
      <c r="J74" s="4"/>
      <c r="K74" s="4"/>
    </row>
    <row r="75" spans="3:11" x14ac:dyDescent="0.3">
      <c r="C75" s="4"/>
      <c r="D75" s="4"/>
      <c r="E75" s="4"/>
      <c r="F75" s="4"/>
      <c r="G75" s="4"/>
      <c r="I75" s="4"/>
      <c r="J75" s="4"/>
      <c r="K75" s="4"/>
    </row>
    <row r="76" spans="3:11" x14ac:dyDescent="0.3">
      <c r="C76" s="4"/>
      <c r="D76" s="4"/>
      <c r="E76" s="4"/>
      <c r="F76" s="4"/>
      <c r="G76" s="4"/>
      <c r="I76" s="4"/>
      <c r="J76" s="4"/>
      <c r="K76" s="4"/>
    </row>
    <row r="77" spans="3:11" x14ac:dyDescent="0.3">
      <c r="C77" s="4"/>
      <c r="D77" s="4"/>
      <c r="E77" s="4"/>
      <c r="F77" s="4"/>
      <c r="G77" s="4"/>
      <c r="I77" s="4"/>
      <c r="J77" s="4"/>
      <c r="K77" s="4"/>
    </row>
    <row r="78" spans="3:11" x14ac:dyDescent="0.3">
      <c r="C78" s="4"/>
      <c r="D78" s="4"/>
      <c r="E78" s="4"/>
      <c r="F78" s="4"/>
      <c r="G78" s="4"/>
      <c r="I78" s="4"/>
      <c r="J78" s="4"/>
      <c r="K78" s="4"/>
    </row>
    <row r="79" spans="3:11" x14ac:dyDescent="0.3">
      <c r="C79" s="4"/>
      <c r="D79" s="4"/>
      <c r="E79" s="4"/>
      <c r="F79" s="4"/>
      <c r="G79" s="4"/>
      <c r="I79" s="4"/>
      <c r="J79" s="4"/>
      <c r="K79" s="4"/>
    </row>
    <row r="80" spans="3:11" x14ac:dyDescent="0.3">
      <c r="C80" s="4"/>
      <c r="D80" s="4"/>
      <c r="E80" s="4"/>
      <c r="F80" s="4"/>
      <c r="G80" s="4"/>
      <c r="I80" s="4"/>
      <c r="J80" s="4"/>
      <c r="K80" s="4"/>
    </row>
    <row r="81" spans="3:11" x14ac:dyDescent="0.3">
      <c r="C81" s="4"/>
      <c r="D81" s="4"/>
      <c r="E81" s="4"/>
      <c r="F81" s="4"/>
      <c r="G81" s="4"/>
      <c r="I81" s="4"/>
      <c r="J81" s="4"/>
      <c r="K81" s="4"/>
    </row>
    <row r="82" spans="3:11" x14ac:dyDescent="0.3">
      <c r="C82" s="4"/>
      <c r="D82" s="4"/>
      <c r="E82" s="4"/>
      <c r="F82" s="4"/>
      <c r="G82" s="4"/>
      <c r="I82" s="4"/>
      <c r="J82" s="4"/>
      <c r="K82" s="4"/>
    </row>
    <row r="83" spans="3:11" x14ac:dyDescent="0.3">
      <c r="C83" s="4"/>
      <c r="D83" s="4"/>
      <c r="E83" s="4"/>
      <c r="F83" s="4"/>
      <c r="G83" s="4"/>
      <c r="I83" s="4"/>
      <c r="J83" s="4"/>
      <c r="K83" s="4"/>
    </row>
    <row r="84" spans="3:11" x14ac:dyDescent="0.3">
      <c r="C84" s="4"/>
      <c r="D84" s="4"/>
      <c r="E84" s="4"/>
      <c r="F84" s="4"/>
      <c r="G84" s="4"/>
      <c r="I84" s="4"/>
      <c r="J84" s="4"/>
      <c r="K84" s="4"/>
    </row>
    <row r="85" spans="3:11" x14ac:dyDescent="0.3">
      <c r="C85" s="4"/>
      <c r="D85" s="4"/>
      <c r="E85" s="4"/>
      <c r="F85" s="4"/>
      <c r="G85" s="4"/>
      <c r="I85" s="4"/>
      <c r="J85" s="4"/>
      <c r="K85" s="4"/>
    </row>
    <row r="86" spans="3:11" x14ac:dyDescent="0.3">
      <c r="C86" s="4"/>
      <c r="D86" s="4"/>
      <c r="E86" s="4"/>
      <c r="F86" s="4"/>
      <c r="G86" s="4"/>
      <c r="I86" s="4"/>
      <c r="J86" s="4"/>
      <c r="K86" s="4"/>
    </row>
    <row r="87" spans="3:11" x14ac:dyDescent="0.3">
      <c r="C87" s="4"/>
      <c r="D87" s="4"/>
      <c r="E87" s="4"/>
      <c r="F87" s="4"/>
      <c r="G87" s="4"/>
      <c r="I87" s="4"/>
      <c r="J87" s="4"/>
      <c r="K87" s="4"/>
    </row>
    <row r="88" spans="3:11" x14ac:dyDescent="0.3">
      <c r="C88" s="4"/>
      <c r="D88" s="4"/>
      <c r="E88" s="4"/>
      <c r="F88" s="4"/>
      <c r="G88" s="4"/>
      <c r="I88" s="4"/>
      <c r="J88" s="4"/>
      <c r="K88" s="4"/>
    </row>
    <row r="89" spans="3:11" x14ac:dyDescent="0.3">
      <c r="C89" s="4"/>
      <c r="D89" s="4"/>
      <c r="E89" s="4"/>
      <c r="F89" s="4"/>
      <c r="G89" s="4"/>
      <c r="I89" s="4"/>
      <c r="J89" s="4"/>
      <c r="K89" s="4"/>
    </row>
    <row r="90" spans="3:11" x14ac:dyDescent="0.3">
      <c r="C90" s="4"/>
      <c r="D90" s="4"/>
      <c r="E90" s="4"/>
      <c r="F90" s="4"/>
      <c r="G90" s="4"/>
      <c r="I90" s="4"/>
      <c r="J90" s="4"/>
      <c r="K90" s="4"/>
    </row>
    <row r="91" spans="3:11" x14ac:dyDescent="0.3">
      <c r="C91" s="4"/>
      <c r="D91" s="4"/>
      <c r="E91" s="4"/>
      <c r="F91" s="4"/>
      <c r="G91" s="4"/>
      <c r="I91" s="4"/>
      <c r="J91" s="4"/>
      <c r="K91" s="4"/>
    </row>
    <row r="92" spans="3:11" x14ac:dyDescent="0.3">
      <c r="C92" s="4"/>
      <c r="D92" s="4"/>
      <c r="E92" s="4"/>
      <c r="F92" s="4"/>
      <c r="G92" s="4"/>
      <c r="I92" s="4"/>
      <c r="J92" s="4"/>
      <c r="K92" s="4"/>
    </row>
    <row r="93" spans="3:11" x14ac:dyDescent="0.3">
      <c r="C93" s="4"/>
      <c r="D93" s="4"/>
      <c r="E93" s="4"/>
      <c r="F93" s="4"/>
      <c r="G93" s="4"/>
      <c r="I93" s="4"/>
      <c r="J93" s="4"/>
      <c r="K93" s="4"/>
    </row>
    <row r="94" spans="3:11" x14ac:dyDescent="0.3">
      <c r="C94" s="4"/>
      <c r="D94" s="4"/>
      <c r="E94" s="4"/>
      <c r="F94" s="4"/>
      <c r="G94" s="4"/>
      <c r="I94" s="4"/>
      <c r="J94" s="4"/>
      <c r="K94" s="4"/>
    </row>
    <row r="95" spans="3:11" x14ac:dyDescent="0.3">
      <c r="C95" s="4"/>
      <c r="D95" s="4"/>
      <c r="E95" s="4"/>
      <c r="F95" s="4"/>
      <c r="G95" s="4"/>
      <c r="I95" s="4"/>
      <c r="J95" s="4"/>
      <c r="K95" s="4"/>
    </row>
    <row r="96" spans="3:11" x14ac:dyDescent="0.3">
      <c r="C96" s="4"/>
      <c r="D96" s="4"/>
      <c r="E96" s="4"/>
      <c r="F96" s="4"/>
      <c r="G96" s="4"/>
      <c r="I96" s="4"/>
      <c r="J96" s="4"/>
      <c r="K96" s="4"/>
    </row>
    <row r="97" spans="3:11" x14ac:dyDescent="0.3">
      <c r="C97" s="4"/>
      <c r="D97" s="4"/>
      <c r="E97" s="4"/>
      <c r="F97" s="4"/>
      <c r="G97" s="4"/>
      <c r="I97" s="4"/>
      <c r="J97" s="4"/>
      <c r="K97" s="4"/>
    </row>
    <row r="98" spans="3:11" x14ac:dyDescent="0.3">
      <c r="C98" s="4"/>
      <c r="D98" s="4"/>
      <c r="E98" s="4"/>
      <c r="F98" s="4"/>
      <c r="G98" s="4"/>
      <c r="I98" s="4"/>
      <c r="J98" s="4"/>
      <c r="K98" s="4"/>
    </row>
    <row r="99" spans="3:11" x14ac:dyDescent="0.3">
      <c r="C99" s="4"/>
      <c r="D99" s="4"/>
      <c r="E99" s="4"/>
      <c r="F99" s="4"/>
      <c r="G99" s="4"/>
      <c r="I99" s="4"/>
      <c r="J99" s="4"/>
      <c r="K99" s="4"/>
    </row>
    <row r="100" spans="3:11" x14ac:dyDescent="0.3">
      <c r="C100" s="4"/>
      <c r="D100" s="4"/>
      <c r="E100" s="4"/>
      <c r="F100" s="4"/>
      <c r="G100" s="4"/>
      <c r="I100" s="4"/>
      <c r="J100" s="4"/>
      <c r="K100" s="4"/>
    </row>
    <row r="101" spans="3:11" x14ac:dyDescent="0.3">
      <c r="C101" s="4"/>
      <c r="D101" s="4"/>
      <c r="E101" s="4"/>
      <c r="F101" s="4"/>
      <c r="G101" s="4"/>
      <c r="I101" s="4"/>
      <c r="J101" s="4"/>
      <c r="K101" s="4"/>
    </row>
    <row r="102" spans="3:11" x14ac:dyDescent="0.3">
      <c r="C102" s="4"/>
      <c r="D102" s="4"/>
      <c r="E102" s="4"/>
      <c r="F102" s="4"/>
      <c r="G102" s="4"/>
      <c r="I102" s="4"/>
      <c r="J102" s="4"/>
      <c r="K102" s="4"/>
    </row>
    <row r="103" spans="3:11" x14ac:dyDescent="0.3">
      <c r="C103" s="4"/>
      <c r="D103" s="4"/>
      <c r="E103" s="4"/>
      <c r="F103" s="4"/>
      <c r="G103" s="4"/>
      <c r="I103" s="4"/>
      <c r="J103" s="4"/>
      <c r="K103" s="4"/>
    </row>
    <row r="104" spans="3:11" x14ac:dyDescent="0.3">
      <c r="C104" s="4"/>
      <c r="D104" s="4"/>
      <c r="E104" s="4"/>
      <c r="F104" s="4"/>
      <c r="G104" s="4"/>
      <c r="I104" s="4"/>
      <c r="J104" s="4"/>
      <c r="K104" s="4"/>
    </row>
    <row r="105" spans="3:11" x14ac:dyDescent="0.3">
      <c r="C105" s="4"/>
      <c r="D105" s="4"/>
      <c r="E105" s="4"/>
      <c r="F105" s="4"/>
      <c r="G105" s="4"/>
      <c r="I105" s="4"/>
      <c r="J105" s="4"/>
      <c r="K105" s="4"/>
    </row>
    <row r="106" spans="3:11" x14ac:dyDescent="0.3">
      <c r="C106" s="4"/>
      <c r="D106" s="4"/>
      <c r="E106" s="4"/>
      <c r="F106" s="4"/>
      <c r="G106" s="4"/>
      <c r="I106" s="4"/>
      <c r="J106" s="4"/>
      <c r="K106" s="4"/>
    </row>
    <row r="107" spans="3:11" x14ac:dyDescent="0.3">
      <c r="C107" s="4"/>
      <c r="D107" s="4"/>
      <c r="E107" s="4"/>
      <c r="F107" s="4"/>
      <c r="G107" s="4"/>
      <c r="I107" s="4"/>
      <c r="J107" s="4"/>
      <c r="K107" s="4"/>
    </row>
    <row r="108" spans="3:11" x14ac:dyDescent="0.3">
      <c r="C108" s="4"/>
      <c r="D108" s="4"/>
      <c r="E108" s="4"/>
      <c r="F108" s="4"/>
      <c r="G108" s="4"/>
      <c r="I108" s="4"/>
      <c r="J108" s="4"/>
      <c r="K108" s="4"/>
    </row>
    <row r="109" spans="3:11" x14ac:dyDescent="0.3">
      <c r="C109" s="4"/>
      <c r="D109" s="4"/>
      <c r="E109" s="4"/>
      <c r="F109" s="4"/>
      <c r="G109" s="4"/>
      <c r="I109" s="4"/>
      <c r="J109" s="4"/>
      <c r="K109" s="4"/>
    </row>
    <row r="110" spans="3:11" x14ac:dyDescent="0.3">
      <c r="C110" s="4"/>
      <c r="D110" s="4"/>
      <c r="E110" s="4"/>
      <c r="F110" s="4"/>
      <c r="G110" s="4"/>
      <c r="I110" s="4"/>
      <c r="J110" s="4"/>
      <c r="K110" s="4"/>
    </row>
    <row r="111" spans="3:11" x14ac:dyDescent="0.3">
      <c r="C111" s="4"/>
      <c r="D111" s="4"/>
      <c r="E111" s="4"/>
      <c r="F111" s="4"/>
      <c r="G111" s="4"/>
      <c r="I111" s="4"/>
      <c r="J111" s="4"/>
      <c r="K111" s="4"/>
    </row>
    <row r="112" spans="3:11" x14ac:dyDescent="0.3">
      <c r="C112" s="4"/>
      <c r="D112" s="4"/>
      <c r="E112" s="4"/>
      <c r="F112" s="4"/>
      <c r="G112" s="4"/>
      <c r="I112" s="4"/>
      <c r="J112" s="4"/>
      <c r="K112" s="4"/>
    </row>
    <row r="113" spans="3:11" x14ac:dyDescent="0.3">
      <c r="C113" s="4"/>
      <c r="D113" s="4"/>
      <c r="E113" s="4"/>
      <c r="F113" s="4"/>
      <c r="G113" s="4"/>
      <c r="I113" s="4"/>
      <c r="J113" s="4"/>
      <c r="K113" s="4"/>
    </row>
    <row r="114" spans="3:11" x14ac:dyDescent="0.3">
      <c r="C114" s="4"/>
      <c r="D114" s="4"/>
      <c r="E114" s="4"/>
      <c r="F114" s="4"/>
      <c r="G114" s="4"/>
      <c r="I114" s="4"/>
      <c r="J114" s="4"/>
      <c r="K114" s="4"/>
    </row>
    <row r="115" spans="3:11" x14ac:dyDescent="0.3">
      <c r="C115" s="4"/>
      <c r="D115" s="4"/>
      <c r="E115" s="4"/>
      <c r="F115" s="4"/>
      <c r="G115" s="4"/>
      <c r="I115" s="4"/>
      <c r="J115" s="4"/>
      <c r="K115" s="4"/>
    </row>
    <row r="116" spans="3:11" x14ac:dyDescent="0.3">
      <c r="C116" s="4"/>
      <c r="D116" s="4"/>
      <c r="E116" s="4"/>
      <c r="F116" s="4"/>
      <c r="G116" s="4"/>
      <c r="I116" s="4"/>
      <c r="J116" s="4"/>
      <c r="K116" s="4"/>
    </row>
    <row r="117" spans="3:11" x14ac:dyDescent="0.3">
      <c r="C117" s="4"/>
      <c r="D117" s="4"/>
      <c r="E117" s="4"/>
      <c r="F117" s="4"/>
      <c r="G117" s="4"/>
      <c r="I117" s="4"/>
      <c r="J117" s="4"/>
      <c r="K117" s="4"/>
    </row>
    <row r="118" spans="3:11" x14ac:dyDescent="0.3">
      <c r="C118" s="4"/>
      <c r="D118" s="4"/>
      <c r="E118" s="4"/>
      <c r="F118" s="4"/>
      <c r="G118" s="4"/>
      <c r="I118" s="4"/>
      <c r="J118" s="4"/>
      <c r="K118" s="4"/>
    </row>
    <row r="119" spans="3:11" x14ac:dyDescent="0.3">
      <c r="C119" s="4"/>
      <c r="D119" s="4"/>
      <c r="E119" s="4"/>
      <c r="F119" s="4"/>
      <c r="G119" s="4"/>
      <c r="I119" s="4"/>
      <c r="J119" s="4"/>
      <c r="K119" s="4"/>
    </row>
    <row r="120" spans="3:11" x14ac:dyDescent="0.3">
      <c r="C120" s="4"/>
      <c r="D120" s="4"/>
      <c r="E120" s="4"/>
      <c r="F120" s="4"/>
      <c r="G120" s="4"/>
      <c r="I120" s="4"/>
      <c r="J120" s="4"/>
      <c r="K120" s="4"/>
    </row>
    <row r="121" spans="3:11" x14ac:dyDescent="0.3">
      <c r="C121" s="4"/>
      <c r="D121" s="4"/>
      <c r="E121" s="4"/>
      <c r="F121" s="4"/>
      <c r="G121" s="4"/>
      <c r="I121" s="4"/>
      <c r="J121" s="4"/>
      <c r="K121" s="4"/>
    </row>
    <row r="122" spans="3:11" x14ac:dyDescent="0.3">
      <c r="C122" s="4"/>
      <c r="D122" s="4"/>
      <c r="E122" s="4"/>
      <c r="F122" s="4"/>
      <c r="G122" s="4"/>
      <c r="I122" s="4"/>
      <c r="J122" s="4"/>
      <c r="K122" s="4"/>
    </row>
    <row r="123" spans="3:11" x14ac:dyDescent="0.3">
      <c r="C123" s="4"/>
      <c r="D123" s="4"/>
      <c r="E123" s="4"/>
      <c r="F123" s="4"/>
      <c r="G123" s="4"/>
      <c r="I123" s="4"/>
      <c r="J123" s="4"/>
      <c r="K123" s="4"/>
    </row>
    <row r="124" spans="3:11" x14ac:dyDescent="0.3">
      <c r="C124" s="4"/>
      <c r="D124" s="4"/>
      <c r="E124" s="4"/>
      <c r="F124" s="4"/>
      <c r="G124" s="4"/>
      <c r="I124" s="4"/>
      <c r="J124" s="4"/>
      <c r="K124" s="4"/>
    </row>
    <row r="125" spans="3:11" x14ac:dyDescent="0.3">
      <c r="C125" s="4"/>
      <c r="D125" s="4"/>
      <c r="E125" s="4"/>
      <c r="F125" s="4"/>
      <c r="G125" s="4"/>
      <c r="I125" s="4"/>
      <c r="J125" s="4"/>
      <c r="K125" s="4"/>
    </row>
    <row r="126" spans="3:11" x14ac:dyDescent="0.3">
      <c r="C126" s="4"/>
      <c r="D126" s="4"/>
      <c r="E126" s="4"/>
      <c r="F126" s="4"/>
      <c r="G126" s="4"/>
      <c r="I126" s="4"/>
      <c r="J126" s="4"/>
      <c r="K126" s="4"/>
    </row>
    <row r="127" spans="3:11" x14ac:dyDescent="0.3">
      <c r="C127" s="4"/>
      <c r="D127" s="4"/>
      <c r="E127" s="4"/>
      <c r="F127" s="4"/>
      <c r="G127" s="4"/>
      <c r="I127" s="4"/>
      <c r="J127" s="4"/>
      <c r="K127" s="4"/>
    </row>
    <row r="128" spans="3:11" x14ac:dyDescent="0.3">
      <c r="C128" s="4"/>
      <c r="D128" s="4"/>
      <c r="E128" s="4"/>
      <c r="F128" s="4"/>
      <c r="G128" s="4"/>
      <c r="I128" s="4"/>
      <c r="J128" s="4"/>
      <c r="K128" s="4"/>
    </row>
    <row r="129" spans="3:11" x14ac:dyDescent="0.3">
      <c r="C129" s="4"/>
      <c r="D129" s="4"/>
      <c r="E129" s="4"/>
      <c r="F129" s="4"/>
      <c r="G129" s="4"/>
      <c r="I129" s="4"/>
      <c r="J129" s="4"/>
      <c r="K129" s="4"/>
    </row>
    <row r="130" spans="3:11" x14ac:dyDescent="0.3">
      <c r="C130" s="4"/>
      <c r="D130" s="4"/>
      <c r="E130" s="4"/>
      <c r="F130" s="4"/>
      <c r="G130" s="4"/>
      <c r="I130" s="4"/>
      <c r="J130" s="4"/>
      <c r="K130" s="4"/>
    </row>
    <row r="131" spans="3:11" x14ac:dyDescent="0.3">
      <c r="C131" s="4"/>
      <c r="D131" s="4"/>
      <c r="E131" s="4"/>
      <c r="F131" s="4"/>
      <c r="G131" s="4"/>
      <c r="I131" s="4"/>
      <c r="J131" s="4"/>
      <c r="K131" s="4"/>
    </row>
    <row r="132" spans="3:11" x14ac:dyDescent="0.3">
      <c r="C132" s="4"/>
      <c r="D132" s="4"/>
      <c r="E132" s="4"/>
      <c r="F132" s="4"/>
      <c r="G132" s="4"/>
      <c r="I132" s="4"/>
      <c r="J132" s="4"/>
      <c r="K132" s="4"/>
    </row>
    <row r="133" spans="3:11" x14ac:dyDescent="0.3">
      <c r="C133" s="4"/>
      <c r="D133" s="4"/>
      <c r="E133" s="4"/>
      <c r="F133" s="4"/>
      <c r="G133" s="4"/>
      <c r="I133" s="4"/>
      <c r="J133" s="4"/>
      <c r="K133" s="4"/>
    </row>
    <row r="134" spans="3:11" x14ac:dyDescent="0.3">
      <c r="C134" s="4"/>
      <c r="D134" s="4"/>
      <c r="E134" s="4"/>
      <c r="F134" s="4"/>
      <c r="G134" s="4"/>
      <c r="I134" s="4"/>
      <c r="J134" s="4"/>
      <c r="K134" s="4"/>
    </row>
    <row r="135" spans="3:11" x14ac:dyDescent="0.3">
      <c r="C135" s="4"/>
      <c r="D135" s="4"/>
      <c r="E135" s="4"/>
      <c r="F135" s="4"/>
      <c r="G135" s="4"/>
      <c r="I135" s="4"/>
      <c r="J135" s="4"/>
      <c r="K135" s="4"/>
    </row>
    <row r="136" spans="3:11" x14ac:dyDescent="0.3">
      <c r="C136" s="4"/>
      <c r="D136" s="4"/>
      <c r="E136" s="4"/>
      <c r="F136" s="4"/>
      <c r="G136" s="4"/>
      <c r="I136" s="4"/>
      <c r="J136" s="4"/>
      <c r="K136" s="4"/>
    </row>
    <row r="137" spans="3:11" x14ac:dyDescent="0.3">
      <c r="C137" s="4"/>
      <c r="D137" s="4"/>
      <c r="E137" s="4"/>
      <c r="F137" s="4"/>
      <c r="G137" s="4"/>
      <c r="I137" s="4"/>
      <c r="J137" s="4"/>
      <c r="K137" s="4"/>
    </row>
    <row r="138" spans="3:11" x14ac:dyDescent="0.3">
      <c r="C138" s="4"/>
      <c r="D138" s="4"/>
      <c r="E138" s="4"/>
      <c r="F138" s="4"/>
      <c r="G138" s="4"/>
      <c r="I138" s="4"/>
      <c r="J138" s="4"/>
      <c r="K138" s="4"/>
    </row>
    <row r="139" spans="3:11" x14ac:dyDescent="0.3">
      <c r="C139" s="4"/>
      <c r="D139" s="4"/>
      <c r="E139" s="4"/>
      <c r="F139" s="4"/>
      <c r="G139" s="4"/>
      <c r="I139" s="4"/>
      <c r="J139" s="4"/>
      <c r="K139" s="4"/>
    </row>
    <row r="140" spans="3:11" x14ac:dyDescent="0.3">
      <c r="C140" s="4"/>
      <c r="D140" s="4"/>
      <c r="E140" s="4"/>
      <c r="F140" s="4"/>
      <c r="G140" s="4"/>
      <c r="I140" s="4"/>
      <c r="J140" s="4"/>
      <c r="K140" s="4"/>
    </row>
    <row r="141" spans="3:11" x14ac:dyDescent="0.3">
      <c r="C141" s="4"/>
      <c r="D141" s="4"/>
      <c r="E141" s="4"/>
      <c r="F141" s="4"/>
      <c r="G141" s="4"/>
      <c r="I141" s="4"/>
      <c r="J141" s="4"/>
      <c r="K141" s="4"/>
    </row>
    <row r="142" spans="3:11" x14ac:dyDescent="0.3">
      <c r="C142" s="4"/>
      <c r="D142" s="4"/>
      <c r="E142" s="4"/>
      <c r="F142" s="4"/>
      <c r="G142" s="4"/>
      <c r="I142" s="4"/>
      <c r="J142" s="4"/>
      <c r="K142" s="4"/>
    </row>
    <row r="143" spans="3:11" x14ac:dyDescent="0.3">
      <c r="C143" s="4"/>
      <c r="D143" s="4"/>
      <c r="E143" s="4"/>
      <c r="F143" s="4"/>
      <c r="G143" s="4"/>
      <c r="I143" s="4"/>
      <c r="J143" s="4"/>
      <c r="K143" s="4"/>
    </row>
    <row r="144" spans="3:11" x14ac:dyDescent="0.3">
      <c r="C144" s="4"/>
      <c r="D144" s="4"/>
      <c r="E144" s="4"/>
      <c r="F144" s="4"/>
      <c r="G144" s="4"/>
      <c r="I144" s="4"/>
      <c r="J144" s="4"/>
      <c r="K144" s="4"/>
    </row>
    <row r="145" spans="3:11" x14ac:dyDescent="0.3">
      <c r="C145" s="4"/>
      <c r="D145" s="4"/>
      <c r="E145" s="4"/>
      <c r="F145" s="4"/>
      <c r="G145" s="4"/>
      <c r="I145" s="4"/>
      <c r="J145" s="4"/>
      <c r="K145" s="4"/>
    </row>
    <row r="146" spans="3:11" x14ac:dyDescent="0.3">
      <c r="C146" s="4"/>
      <c r="D146" s="4"/>
      <c r="E146" s="4"/>
      <c r="F146" s="4"/>
      <c r="G146" s="4"/>
      <c r="I146" s="4"/>
      <c r="J146" s="4"/>
      <c r="K146" s="4"/>
    </row>
    <row r="147" spans="3:11" x14ac:dyDescent="0.3">
      <c r="C147" s="4"/>
      <c r="D147" s="4"/>
      <c r="E147" s="4"/>
      <c r="F147" s="4"/>
      <c r="G147" s="4"/>
      <c r="I147" s="4"/>
      <c r="J147" s="4"/>
      <c r="K147" s="4"/>
    </row>
    <row r="148" spans="3:11" x14ac:dyDescent="0.3">
      <c r="C148" s="4"/>
      <c r="D148" s="4"/>
      <c r="E148" s="4"/>
      <c r="F148" s="4"/>
      <c r="G148" s="4"/>
      <c r="I148" s="4"/>
      <c r="J148" s="4"/>
      <c r="K148" s="4"/>
    </row>
    <row r="149" spans="3:11" x14ac:dyDescent="0.3">
      <c r="C149" s="4"/>
      <c r="D149" s="4"/>
      <c r="E149" s="4"/>
      <c r="F149" s="4"/>
      <c r="G149" s="4"/>
      <c r="I149" s="4"/>
      <c r="J149" s="4"/>
      <c r="K149" s="4"/>
    </row>
    <row r="150" spans="3:11" x14ac:dyDescent="0.3">
      <c r="C150" s="4"/>
      <c r="D150" s="4"/>
      <c r="E150" s="4"/>
      <c r="F150" s="4"/>
      <c r="G150" s="4"/>
      <c r="I150" s="4"/>
      <c r="J150" s="4"/>
      <c r="K150" s="4"/>
    </row>
    <row r="151" spans="3:11" x14ac:dyDescent="0.3">
      <c r="C151" s="4"/>
      <c r="D151" s="4"/>
      <c r="E151" s="4"/>
      <c r="F151" s="4"/>
      <c r="G151" s="4"/>
      <c r="I151" s="4"/>
      <c r="J151" s="4"/>
      <c r="K151" s="4"/>
    </row>
    <row r="152" spans="3:11" x14ac:dyDescent="0.3">
      <c r="C152" s="4"/>
      <c r="D152" s="4"/>
      <c r="E152" s="4"/>
      <c r="F152" s="4"/>
      <c r="G152" s="4"/>
      <c r="I152" s="4"/>
      <c r="J152" s="4"/>
      <c r="K152" s="4"/>
    </row>
    <row r="153" spans="3:11" x14ac:dyDescent="0.3">
      <c r="C153" s="4"/>
      <c r="D153" s="4"/>
      <c r="E153" s="4"/>
      <c r="F153" s="4"/>
      <c r="G153" s="4"/>
      <c r="I153" s="4"/>
      <c r="J153" s="4"/>
      <c r="K153" s="4"/>
    </row>
    <row r="154" spans="3:11" x14ac:dyDescent="0.3">
      <c r="C154" s="4"/>
      <c r="D154" s="4"/>
      <c r="E154" s="4"/>
      <c r="F154" s="4"/>
      <c r="G154" s="4"/>
      <c r="I154" s="4"/>
      <c r="J154" s="4"/>
      <c r="K154" s="4"/>
    </row>
    <row r="155" spans="3:11" x14ac:dyDescent="0.3">
      <c r="C155" s="4"/>
      <c r="D155" s="4"/>
      <c r="E155" s="4"/>
      <c r="F155" s="4"/>
      <c r="G155" s="4"/>
      <c r="I155" s="4"/>
      <c r="J155" s="4"/>
      <c r="K155" s="4"/>
    </row>
    <row r="156" spans="3:11" x14ac:dyDescent="0.3">
      <c r="C156" s="4"/>
      <c r="D156" s="4"/>
      <c r="E156" s="4"/>
      <c r="F156" s="4"/>
      <c r="G156" s="4"/>
      <c r="I156" s="4"/>
      <c r="J156" s="4"/>
      <c r="K156" s="4"/>
    </row>
    <row r="157" spans="3:11" x14ac:dyDescent="0.3">
      <c r="C157" s="4"/>
      <c r="D157" s="4"/>
      <c r="E157" s="4"/>
      <c r="F157" s="4"/>
      <c r="G157" s="4"/>
      <c r="I157" s="4"/>
      <c r="J157" s="4"/>
      <c r="K157" s="4"/>
    </row>
    <row r="158" spans="3:11" x14ac:dyDescent="0.3">
      <c r="C158" s="4"/>
      <c r="D158" s="4"/>
      <c r="E158" s="4"/>
      <c r="F158" s="4"/>
      <c r="G158" s="4"/>
      <c r="I158" s="4"/>
      <c r="J158" s="4"/>
      <c r="K158" s="4"/>
    </row>
    <row r="159" spans="3:11" x14ac:dyDescent="0.3">
      <c r="C159" s="4"/>
      <c r="D159" s="4"/>
      <c r="E159" s="4"/>
      <c r="F159" s="4"/>
      <c r="G159" s="4"/>
      <c r="I159" s="4"/>
      <c r="J159" s="4"/>
      <c r="K159" s="4"/>
    </row>
    <row r="160" spans="3:11" x14ac:dyDescent="0.3">
      <c r="C160" s="4"/>
      <c r="D160" s="4"/>
      <c r="E160" s="4"/>
      <c r="F160" s="4"/>
      <c r="G160" s="4"/>
      <c r="I160" s="4"/>
      <c r="J160" s="4"/>
      <c r="K160" s="4"/>
    </row>
    <row r="161" spans="3:11" x14ac:dyDescent="0.3">
      <c r="C161" s="4"/>
      <c r="D161" s="4"/>
      <c r="E161" s="4"/>
      <c r="F161" s="4"/>
      <c r="G161" s="4"/>
      <c r="I161" s="4"/>
      <c r="J161" s="4"/>
      <c r="K161" s="4"/>
    </row>
    <row r="162" spans="3:11" x14ac:dyDescent="0.3">
      <c r="C162" s="4"/>
      <c r="D162" s="4"/>
      <c r="E162" s="4"/>
      <c r="F162" s="4"/>
      <c r="G162" s="4"/>
      <c r="I162" s="4"/>
      <c r="J162" s="4"/>
      <c r="K162" s="4"/>
    </row>
    <row r="163" spans="3:11" x14ac:dyDescent="0.3">
      <c r="C163" s="4"/>
      <c r="D163" s="4"/>
      <c r="E163" s="4"/>
      <c r="F163" s="4"/>
      <c r="G163" s="4"/>
      <c r="I163" s="4"/>
      <c r="J163" s="4"/>
      <c r="K163" s="4"/>
    </row>
    <row r="164" spans="3:11" x14ac:dyDescent="0.3">
      <c r="C164" s="4"/>
      <c r="D164" s="4"/>
      <c r="E164" s="4"/>
      <c r="F164" s="4"/>
      <c r="G164" s="4"/>
      <c r="I164" s="4"/>
      <c r="J164" s="4"/>
      <c r="K164" s="4"/>
    </row>
    <row r="165" spans="3:11" x14ac:dyDescent="0.3">
      <c r="C165" s="4"/>
      <c r="D165" s="4"/>
      <c r="E165" s="4"/>
      <c r="F165" s="4"/>
      <c r="G165" s="4"/>
      <c r="I165" s="4"/>
      <c r="J165" s="4"/>
      <c r="K165" s="4"/>
    </row>
    <row r="166" spans="3:11" x14ac:dyDescent="0.3">
      <c r="C166" s="4"/>
      <c r="D166" s="4"/>
      <c r="E166" s="4"/>
      <c r="F166" s="4"/>
      <c r="G166" s="4"/>
      <c r="I166" s="4"/>
      <c r="J166" s="4"/>
      <c r="K166" s="4"/>
    </row>
    <row r="167" spans="3:11" x14ac:dyDescent="0.3">
      <c r="C167" s="4"/>
      <c r="D167" s="4"/>
      <c r="E167" s="4"/>
      <c r="F167" s="4"/>
      <c r="G167" s="4"/>
      <c r="I167" s="4"/>
      <c r="J167" s="4"/>
      <c r="K167" s="4"/>
    </row>
    <row r="168" spans="3:11" x14ac:dyDescent="0.3">
      <c r="C168" s="4"/>
      <c r="D168" s="4"/>
      <c r="E168" s="4"/>
      <c r="F168" s="4"/>
      <c r="G168" s="4"/>
      <c r="I168" s="4"/>
      <c r="J168" s="4"/>
      <c r="K168" s="4"/>
    </row>
    <row r="169" spans="3:11" x14ac:dyDescent="0.3">
      <c r="C169" s="4"/>
      <c r="D169" s="4"/>
      <c r="E169" s="4"/>
      <c r="F169" s="4"/>
      <c r="G169" s="4"/>
      <c r="I169" s="4"/>
      <c r="J169" s="4"/>
      <c r="K169" s="4"/>
    </row>
    <row r="170" spans="3:11" x14ac:dyDescent="0.3">
      <c r="C170" s="4"/>
      <c r="D170" s="4"/>
      <c r="E170" s="4"/>
      <c r="F170" s="4"/>
      <c r="G170" s="4"/>
      <c r="I170" s="4"/>
      <c r="J170" s="4"/>
      <c r="K170" s="4"/>
    </row>
    <row r="171" spans="3:11" x14ac:dyDescent="0.3">
      <c r="C171" s="4"/>
      <c r="D171" s="4"/>
      <c r="E171" s="4"/>
      <c r="F171" s="4"/>
      <c r="G171" s="4"/>
      <c r="I171" s="4"/>
      <c r="J171" s="4"/>
      <c r="K171" s="4"/>
    </row>
    <row r="172" spans="3:11" x14ac:dyDescent="0.3">
      <c r="C172" s="4"/>
      <c r="D172" s="4"/>
      <c r="E172" s="4"/>
      <c r="F172" s="4"/>
      <c r="G172" s="4"/>
      <c r="I172" s="4"/>
      <c r="J172" s="4"/>
      <c r="K172" s="4"/>
    </row>
    <row r="173" spans="3:11" x14ac:dyDescent="0.3">
      <c r="C173" s="4"/>
      <c r="D173" s="4"/>
      <c r="E173" s="4"/>
      <c r="F173" s="4"/>
      <c r="G173" s="4"/>
      <c r="I173" s="4"/>
      <c r="J173" s="4"/>
      <c r="K173" s="4"/>
    </row>
    <row r="174" spans="3:11" x14ac:dyDescent="0.3">
      <c r="C174" s="4"/>
      <c r="D174" s="4"/>
      <c r="E174" s="4"/>
      <c r="F174" s="4"/>
      <c r="G174" s="4"/>
      <c r="I174" s="4"/>
      <c r="J174" s="4"/>
      <c r="K174" s="4"/>
    </row>
    <row r="175" spans="3:11" x14ac:dyDescent="0.3">
      <c r="C175" s="4"/>
      <c r="D175" s="4"/>
      <c r="E175" s="4"/>
      <c r="F175" s="4"/>
      <c r="G175" s="4"/>
      <c r="I175" s="4"/>
      <c r="J175" s="4"/>
      <c r="K175" s="4"/>
    </row>
    <row r="176" spans="3:11" x14ac:dyDescent="0.3">
      <c r="C176" s="4"/>
      <c r="D176" s="4"/>
      <c r="E176" s="4"/>
      <c r="F176" s="4"/>
      <c r="G176" s="4"/>
      <c r="I176" s="4"/>
      <c r="J176" s="4"/>
      <c r="K176" s="4"/>
    </row>
    <row r="177" spans="3:11" x14ac:dyDescent="0.3">
      <c r="C177" s="4"/>
      <c r="D177" s="4"/>
      <c r="E177" s="4"/>
      <c r="F177" s="4"/>
      <c r="G177" s="4"/>
      <c r="I177" s="4"/>
      <c r="J177" s="4"/>
      <c r="K177" s="4"/>
    </row>
    <row r="178" spans="3:11" x14ac:dyDescent="0.3">
      <c r="C178" s="4"/>
      <c r="D178" s="4"/>
      <c r="E178" s="4"/>
      <c r="F178" s="4"/>
      <c r="G178" s="4"/>
      <c r="I178" s="4"/>
      <c r="J178" s="4"/>
      <c r="K178" s="4"/>
    </row>
    <row r="179" spans="3:11" x14ac:dyDescent="0.3">
      <c r="C179" s="4"/>
      <c r="D179" s="4"/>
      <c r="E179" s="4"/>
      <c r="F179" s="4"/>
      <c r="G179" s="4"/>
      <c r="I179" s="4"/>
      <c r="J179" s="4"/>
      <c r="K179" s="4"/>
    </row>
    <row r="180" spans="3:11" x14ac:dyDescent="0.3">
      <c r="C180" s="4"/>
      <c r="D180" s="4"/>
      <c r="E180" s="4"/>
      <c r="F180" s="4"/>
      <c r="G180" s="4"/>
      <c r="I180" s="4"/>
      <c r="J180" s="4"/>
      <c r="K180" s="4"/>
    </row>
    <row r="181" spans="3:11" x14ac:dyDescent="0.3">
      <c r="C181" s="4"/>
      <c r="D181" s="4"/>
      <c r="E181" s="4"/>
      <c r="F181" s="4"/>
      <c r="G181" s="4"/>
      <c r="I181" s="4"/>
      <c r="J181" s="4"/>
      <c r="K181" s="4"/>
    </row>
    <row r="182" spans="3:11" x14ac:dyDescent="0.3">
      <c r="C182" s="4"/>
      <c r="D182" s="4"/>
      <c r="E182" s="4"/>
      <c r="F182" s="4"/>
      <c r="G182" s="4"/>
      <c r="I182" s="4"/>
      <c r="J182" s="4"/>
      <c r="K182" s="4"/>
    </row>
    <row r="183" spans="3:11" x14ac:dyDescent="0.3">
      <c r="C183" s="4"/>
      <c r="D183" s="4"/>
      <c r="E183" s="4"/>
      <c r="F183" s="4"/>
      <c r="G183" s="4"/>
      <c r="I183" s="4"/>
      <c r="J183" s="4"/>
      <c r="K183" s="4"/>
    </row>
    <row r="184" spans="3:11" x14ac:dyDescent="0.3">
      <c r="C184" s="4"/>
      <c r="D184" s="4"/>
      <c r="E184" s="4"/>
      <c r="F184" s="4"/>
      <c r="G184" s="4"/>
      <c r="I184" s="4"/>
      <c r="J184" s="4"/>
      <c r="K184" s="4"/>
    </row>
    <row r="185" spans="3:11" x14ac:dyDescent="0.3">
      <c r="C185" s="4"/>
      <c r="D185" s="4"/>
      <c r="E185" s="4"/>
      <c r="F185" s="4"/>
      <c r="G185" s="4"/>
      <c r="I185" s="4"/>
      <c r="J185" s="4"/>
      <c r="K185" s="4"/>
    </row>
    <row r="186" spans="3:11" x14ac:dyDescent="0.3">
      <c r="C186" s="4"/>
      <c r="D186" s="4"/>
      <c r="E186" s="4"/>
      <c r="F186" s="4"/>
      <c r="G186" s="4"/>
      <c r="I186" s="4"/>
      <c r="J186" s="4"/>
      <c r="K186" s="4"/>
    </row>
    <row r="187" spans="3:11" x14ac:dyDescent="0.3">
      <c r="C187" s="4"/>
      <c r="D187" s="4"/>
      <c r="E187" s="4"/>
      <c r="F187" s="4"/>
      <c r="G187" s="4"/>
      <c r="I187" s="4"/>
      <c r="J187" s="4"/>
      <c r="K187" s="4"/>
    </row>
    <row r="188" spans="3:11" x14ac:dyDescent="0.3">
      <c r="C188" s="4"/>
      <c r="D188" s="4"/>
      <c r="E188" s="4"/>
      <c r="F188" s="4"/>
      <c r="G188" s="4"/>
      <c r="I188" s="4"/>
      <c r="J188" s="4"/>
      <c r="K188" s="4"/>
    </row>
    <row r="189" spans="3:11" x14ac:dyDescent="0.3">
      <c r="C189" s="4"/>
      <c r="D189" s="4"/>
      <c r="E189" s="4"/>
      <c r="F189" s="4"/>
      <c r="G189" s="4"/>
      <c r="I189" s="4"/>
      <c r="J189" s="4"/>
      <c r="K189" s="4"/>
    </row>
    <row r="190" spans="3:11" x14ac:dyDescent="0.3">
      <c r="C190" s="4"/>
      <c r="D190" s="4"/>
      <c r="E190" s="4"/>
      <c r="F190" s="4"/>
      <c r="G190" s="4"/>
      <c r="I190" s="4"/>
      <c r="J190" s="4"/>
      <c r="K190" s="4"/>
    </row>
    <row r="191" spans="3:11" x14ac:dyDescent="0.3">
      <c r="C191" s="4"/>
      <c r="D191" s="4"/>
      <c r="E191" s="4"/>
      <c r="F191" s="4"/>
      <c r="G191" s="4"/>
      <c r="I191" s="4"/>
      <c r="J191" s="4"/>
      <c r="K191" s="4"/>
    </row>
    <row r="192" spans="3:11" x14ac:dyDescent="0.3">
      <c r="C192" s="4"/>
      <c r="D192" s="4"/>
      <c r="E192" s="4"/>
      <c r="F192" s="4"/>
      <c r="G192" s="4"/>
      <c r="I192" s="4"/>
      <c r="J192" s="4"/>
      <c r="K192" s="4"/>
    </row>
    <row r="193" spans="3:11" x14ac:dyDescent="0.3">
      <c r="C193" s="4"/>
      <c r="D193" s="4"/>
      <c r="E193" s="4"/>
      <c r="F193" s="4"/>
      <c r="G193" s="4"/>
      <c r="I193" s="4"/>
      <c r="J193" s="4"/>
      <c r="K193" s="4"/>
    </row>
    <row r="194" spans="3:11" x14ac:dyDescent="0.3">
      <c r="C194" s="4"/>
      <c r="D194" s="4"/>
      <c r="E194" s="4"/>
      <c r="F194" s="4"/>
      <c r="G194" s="4"/>
      <c r="I194" s="4"/>
      <c r="J194" s="4"/>
      <c r="K194" s="4"/>
    </row>
    <row r="195" spans="3:11" x14ac:dyDescent="0.3">
      <c r="C195" s="4"/>
      <c r="D195" s="4"/>
      <c r="E195" s="4"/>
      <c r="F195" s="4"/>
      <c r="G195" s="4"/>
      <c r="I195" s="4"/>
      <c r="J195" s="4"/>
      <c r="K195" s="4"/>
    </row>
    <row r="196" spans="3:11" x14ac:dyDescent="0.3">
      <c r="C196" s="4"/>
      <c r="D196" s="4"/>
      <c r="E196" s="4"/>
      <c r="F196" s="4"/>
      <c r="G196" s="4"/>
      <c r="I196" s="4"/>
      <c r="J196" s="4"/>
      <c r="K196" s="4"/>
    </row>
    <row r="197" spans="3:11" x14ac:dyDescent="0.3">
      <c r="C197" s="4"/>
      <c r="D197" s="4"/>
      <c r="E197" s="4"/>
      <c r="F197" s="4"/>
      <c r="G197" s="4"/>
      <c r="I197" s="4"/>
      <c r="J197" s="4"/>
      <c r="K197" s="4"/>
    </row>
    <row r="198" spans="3:11" x14ac:dyDescent="0.3">
      <c r="C198" s="4"/>
      <c r="D198" s="4"/>
      <c r="E198" s="4"/>
      <c r="F198" s="4"/>
      <c r="G198" s="4"/>
      <c r="I198" s="4"/>
      <c r="J198" s="4"/>
      <c r="K198" s="4"/>
    </row>
    <row r="199" spans="3:11" x14ac:dyDescent="0.3">
      <c r="C199" s="4"/>
      <c r="D199" s="4"/>
      <c r="E199" s="4"/>
      <c r="F199" s="4"/>
      <c r="G199" s="4"/>
      <c r="I199" s="4"/>
      <c r="J199" s="4"/>
      <c r="K199" s="4"/>
    </row>
    <row r="200" spans="3:11" x14ac:dyDescent="0.3">
      <c r="C200" s="4"/>
      <c r="D200" s="4"/>
      <c r="E200" s="4"/>
      <c r="F200" s="4"/>
      <c r="G200" s="4"/>
      <c r="I200" s="4"/>
      <c r="J200" s="4"/>
      <c r="K200" s="4"/>
    </row>
    <row r="201" spans="3:11" x14ac:dyDescent="0.3">
      <c r="C201" s="4"/>
      <c r="D201" s="4"/>
      <c r="E201" s="4"/>
      <c r="F201" s="4"/>
      <c r="G201" s="4"/>
      <c r="I201" s="4"/>
      <c r="J201" s="4"/>
      <c r="K201" s="4"/>
    </row>
    <row r="202" spans="3:11" x14ac:dyDescent="0.3">
      <c r="C202" s="4"/>
      <c r="D202" s="4"/>
      <c r="E202" s="4"/>
      <c r="F202" s="4"/>
      <c r="G202" s="4"/>
      <c r="I202" s="4"/>
      <c r="J202" s="4"/>
      <c r="K202" s="4"/>
    </row>
    <row r="203" spans="3:11" x14ac:dyDescent="0.3">
      <c r="C203" s="4"/>
      <c r="D203" s="4"/>
      <c r="E203" s="4"/>
      <c r="F203" s="4"/>
      <c r="G203" s="4"/>
      <c r="I203" s="4"/>
      <c r="J203" s="4"/>
      <c r="K203" s="4"/>
    </row>
    <row r="204" spans="3:11" x14ac:dyDescent="0.3">
      <c r="C204" s="4"/>
      <c r="D204" s="4"/>
      <c r="E204" s="4"/>
      <c r="F204" s="4"/>
      <c r="G204" s="4"/>
      <c r="I204" s="4"/>
      <c r="J204" s="4"/>
      <c r="K204" s="4"/>
    </row>
    <row r="205" spans="3:11" x14ac:dyDescent="0.3">
      <c r="C205" s="4"/>
      <c r="D205" s="4"/>
      <c r="E205" s="4"/>
      <c r="F205" s="4"/>
      <c r="G205" s="4"/>
      <c r="I205" s="4"/>
      <c r="J205" s="4"/>
      <c r="K205" s="4"/>
    </row>
    <row r="206" spans="3:11" x14ac:dyDescent="0.3">
      <c r="C206" s="4"/>
      <c r="D206" s="4"/>
      <c r="E206" s="4"/>
      <c r="F206" s="4"/>
      <c r="G206" s="4"/>
      <c r="I206" s="4"/>
      <c r="J206" s="4"/>
      <c r="K206" s="4"/>
    </row>
    <row r="207" spans="3:11" x14ac:dyDescent="0.3">
      <c r="C207" s="4"/>
      <c r="D207" s="4"/>
      <c r="E207" s="4"/>
      <c r="F207" s="4"/>
      <c r="G207" s="4"/>
      <c r="I207" s="4"/>
      <c r="J207" s="4"/>
      <c r="K207" s="4"/>
    </row>
    <row r="208" spans="3:11" x14ac:dyDescent="0.3">
      <c r="C208" s="4"/>
      <c r="D208" s="4"/>
      <c r="E208" s="4"/>
      <c r="F208" s="4"/>
      <c r="G208" s="4"/>
      <c r="I208" s="4"/>
      <c r="J208" s="4"/>
      <c r="K208" s="4"/>
    </row>
    <row r="209" spans="3:11" x14ac:dyDescent="0.3">
      <c r="C209" s="4"/>
      <c r="D209" s="4"/>
      <c r="E209" s="4"/>
      <c r="F209" s="4"/>
      <c r="G209" s="4"/>
      <c r="I209" s="4"/>
      <c r="J209" s="4"/>
      <c r="K209" s="4"/>
    </row>
    <row r="210" spans="3:11" x14ac:dyDescent="0.3">
      <c r="C210" s="4"/>
      <c r="D210" s="4"/>
      <c r="E210" s="4"/>
      <c r="F210" s="4"/>
      <c r="G210" s="4"/>
      <c r="I210" s="4"/>
      <c r="J210" s="4"/>
      <c r="K210" s="4"/>
    </row>
    <row r="211" spans="3:11" x14ac:dyDescent="0.3">
      <c r="C211" s="4"/>
      <c r="D211" s="4"/>
      <c r="E211" s="4"/>
      <c r="F211" s="4"/>
      <c r="G211" s="4"/>
      <c r="I211" s="4"/>
      <c r="J211" s="4"/>
      <c r="K211" s="4"/>
    </row>
    <row r="212" spans="3:11" x14ac:dyDescent="0.3">
      <c r="C212" s="4"/>
      <c r="D212" s="4"/>
      <c r="E212" s="4"/>
      <c r="F212" s="4"/>
      <c r="G212" s="4"/>
      <c r="I212" s="4"/>
      <c r="J212" s="4"/>
      <c r="K212" s="4"/>
    </row>
    <row r="213" spans="3:11" x14ac:dyDescent="0.3">
      <c r="C213" s="4"/>
      <c r="D213" s="4"/>
      <c r="E213" s="4"/>
      <c r="F213" s="4"/>
      <c r="G213" s="4"/>
      <c r="I213" s="4"/>
      <c r="J213" s="4"/>
      <c r="K213" s="4"/>
    </row>
    <row r="214" spans="3:11" x14ac:dyDescent="0.3">
      <c r="C214" s="4"/>
      <c r="D214" s="4"/>
      <c r="E214" s="4"/>
      <c r="F214" s="4"/>
      <c r="G214" s="4"/>
      <c r="I214" s="4"/>
      <c r="J214" s="4"/>
      <c r="K214" s="4"/>
    </row>
    <row r="215" spans="3:11" x14ac:dyDescent="0.3">
      <c r="C215" s="4"/>
      <c r="D215" s="4"/>
      <c r="E215" s="4"/>
      <c r="F215" s="4"/>
      <c r="G215" s="4"/>
      <c r="I215" s="4"/>
      <c r="J215" s="4"/>
      <c r="K215" s="4"/>
    </row>
    <row r="216" spans="3:11" x14ac:dyDescent="0.3">
      <c r="C216" s="4"/>
      <c r="D216" s="4"/>
      <c r="E216" s="4"/>
      <c r="F216" s="4"/>
      <c r="G216" s="4"/>
      <c r="I216" s="4"/>
      <c r="J216" s="4"/>
      <c r="K216" s="4"/>
    </row>
    <row r="217" spans="3:11" x14ac:dyDescent="0.3">
      <c r="C217" s="4"/>
      <c r="D217" s="4"/>
      <c r="E217" s="4"/>
      <c r="F217" s="4"/>
      <c r="G217" s="4"/>
      <c r="I217" s="4"/>
      <c r="J217" s="4"/>
      <c r="K217" s="4"/>
    </row>
    <row r="218" spans="3:11" x14ac:dyDescent="0.3">
      <c r="C218" s="4"/>
      <c r="D218" s="4"/>
      <c r="E218" s="4"/>
      <c r="F218" s="4"/>
      <c r="G218" s="4"/>
      <c r="I218" s="4"/>
      <c r="J218" s="4"/>
      <c r="K218" s="4"/>
    </row>
    <row r="219" spans="3:11" x14ac:dyDescent="0.3">
      <c r="C219" s="4"/>
      <c r="D219" s="4"/>
      <c r="E219" s="4"/>
      <c r="F219" s="4"/>
      <c r="G219" s="4"/>
      <c r="I219" s="4"/>
      <c r="J219" s="4"/>
      <c r="K219" s="4"/>
    </row>
    <row r="220" spans="3:11" x14ac:dyDescent="0.3">
      <c r="C220" s="4"/>
      <c r="D220" s="4"/>
      <c r="E220" s="4"/>
      <c r="F220" s="4"/>
      <c r="G220" s="4"/>
      <c r="I220" s="4"/>
      <c r="J220" s="4"/>
      <c r="K220" s="4"/>
    </row>
    <row r="221" spans="3:11" x14ac:dyDescent="0.3">
      <c r="C221" s="4"/>
      <c r="D221" s="4"/>
      <c r="E221" s="4"/>
      <c r="F221" s="4"/>
      <c r="G221" s="4"/>
      <c r="I221" s="4"/>
      <c r="J221" s="4"/>
      <c r="K221" s="4"/>
    </row>
    <row r="222" spans="3:11" x14ac:dyDescent="0.3">
      <c r="C222" s="4"/>
      <c r="D222" s="4"/>
      <c r="E222" s="4"/>
      <c r="F222" s="4"/>
      <c r="G222" s="4"/>
      <c r="I222" s="4"/>
      <c r="J222" s="4"/>
      <c r="K222" s="4"/>
    </row>
    <row r="223" spans="3:11" x14ac:dyDescent="0.3">
      <c r="C223" s="4"/>
      <c r="D223" s="4"/>
      <c r="E223" s="4"/>
      <c r="F223" s="4"/>
      <c r="G223" s="4"/>
      <c r="I223" s="4"/>
      <c r="J223" s="4"/>
      <c r="K223" s="4"/>
    </row>
    <row r="224" spans="3:11" x14ac:dyDescent="0.3">
      <c r="C224" s="4"/>
      <c r="D224" s="4"/>
      <c r="E224" s="4"/>
      <c r="F224" s="4"/>
      <c r="G224" s="4"/>
      <c r="I224" s="4"/>
      <c r="J224" s="4"/>
      <c r="K224" s="4"/>
    </row>
    <row r="225" spans="3:11" x14ac:dyDescent="0.3">
      <c r="C225" s="4"/>
      <c r="D225" s="4"/>
      <c r="E225" s="4"/>
      <c r="F225" s="4"/>
      <c r="G225" s="4"/>
      <c r="I225" s="4"/>
      <c r="J225" s="4"/>
      <c r="K225" s="4"/>
    </row>
    <row r="226" spans="3:11" x14ac:dyDescent="0.3">
      <c r="C226" s="4"/>
      <c r="D226" s="4"/>
      <c r="E226" s="4"/>
      <c r="F226" s="4"/>
      <c r="G226" s="4"/>
      <c r="I226" s="4"/>
      <c r="J226" s="4"/>
      <c r="K226" s="4"/>
    </row>
    <row r="227" spans="3:11" x14ac:dyDescent="0.3">
      <c r="C227" s="4"/>
      <c r="D227" s="4"/>
      <c r="E227" s="4"/>
      <c r="F227" s="4"/>
      <c r="G227" s="4"/>
      <c r="I227" s="4"/>
      <c r="J227" s="4"/>
      <c r="K227" s="4"/>
    </row>
    <row r="228" spans="3:11" x14ac:dyDescent="0.3">
      <c r="C228" s="4"/>
      <c r="D228" s="4"/>
      <c r="E228" s="4"/>
      <c r="F228" s="4"/>
      <c r="G228" s="4"/>
      <c r="I228" s="4"/>
      <c r="J228" s="4"/>
      <c r="K228" s="4"/>
    </row>
    <row r="229" spans="3:11" x14ac:dyDescent="0.3">
      <c r="C229" s="4"/>
      <c r="D229" s="4"/>
      <c r="E229" s="4"/>
      <c r="F229" s="4"/>
      <c r="G229" s="4"/>
      <c r="I229" s="4"/>
      <c r="J229" s="4"/>
      <c r="K229" s="4"/>
    </row>
    <row r="230" spans="3:11" x14ac:dyDescent="0.3">
      <c r="C230" s="4"/>
      <c r="D230" s="4"/>
      <c r="E230" s="4"/>
      <c r="F230" s="4"/>
      <c r="G230" s="4"/>
      <c r="I230" s="4"/>
      <c r="J230" s="4"/>
      <c r="K230" s="4"/>
    </row>
    <row r="231" spans="3:11" x14ac:dyDescent="0.3">
      <c r="C231" s="4"/>
      <c r="D231" s="4"/>
      <c r="E231" s="4"/>
      <c r="F231" s="4"/>
      <c r="G231" s="4"/>
      <c r="I231" s="4"/>
      <c r="J231" s="4"/>
      <c r="K231" s="4"/>
    </row>
    <row r="232" spans="3:11" x14ac:dyDescent="0.3">
      <c r="C232" s="4"/>
      <c r="D232" s="4"/>
      <c r="E232" s="4"/>
      <c r="F232" s="4"/>
      <c r="G232" s="4"/>
      <c r="I232" s="4"/>
      <c r="J232" s="4"/>
      <c r="K232" s="4"/>
    </row>
    <row r="233" spans="3:11" x14ac:dyDescent="0.3">
      <c r="C233" s="4"/>
      <c r="D233" s="4"/>
      <c r="E233" s="4"/>
      <c r="F233" s="4"/>
      <c r="G233" s="4"/>
      <c r="I233" s="4"/>
      <c r="J233" s="4"/>
      <c r="K233" s="4"/>
    </row>
    <row r="234" spans="3:11" x14ac:dyDescent="0.3">
      <c r="C234" s="4"/>
      <c r="D234" s="4"/>
      <c r="E234" s="4"/>
      <c r="F234" s="4"/>
      <c r="G234" s="4"/>
      <c r="I234" s="4"/>
      <c r="J234" s="4"/>
      <c r="K234" s="4"/>
    </row>
    <row r="235" spans="3:11" x14ac:dyDescent="0.3">
      <c r="C235" s="4"/>
      <c r="D235" s="4"/>
      <c r="E235" s="4"/>
      <c r="F235" s="4"/>
      <c r="G235" s="4"/>
      <c r="I235" s="4"/>
      <c r="J235" s="4"/>
      <c r="K235" s="4"/>
    </row>
    <row r="236" spans="3:11" x14ac:dyDescent="0.3">
      <c r="C236" s="4"/>
      <c r="D236" s="4"/>
      <c r="E236" s="4"/>
      <c r="F236" s="4"/>
      <c r="G236" s="4"/>
      <c r="I236" s="4"/>
      <c r="J236" s="4"/>
      <c r="K236" s="4"/>
    </row>
    <row r="237" spans="3:11" x14ac:dyDescent="0.3">
      <c r="C237" s="4"/>
      <c r="D237" s="4"/>
      <c r="E237" s="4"/>
      <c r="F237" s="4"/>
      <c r="G237" s="4"/>
      <c r="I237" s="4"/>
      <c r="J237" s="4"/>
      <c r="K237" s="4"/>
    </row>
    <row r="238" spans="3:11" x14ac:dyDescent="0.3">
      <c r="C238" s="4"/>
      <c r="D238" s="4"/>
      <c r="E238" s="4"/>
      <c r="F238" s="4"/>
      <c r="G238" s="4"/>
      <c r="I238" s="4"/>
      <c r="J238" s="4"/>
      <c r="K238" s="4"/>
    </row>
    <row r="239" spans="3:11" x14ac:dyDescent="0.3">
      <c r="C239" s="4"/>
      <c r="D239" s="4"/>
      <c r="E239" s="4"/>
      <c r="F239" s="4"/>
      <c r="G239" s="4"/>
      <c r="I239" s="4"/>
      <c r="J239" s="4"/>
      <c r="K239" s="4"/>
    </row>
    <row r="240" spans="3:11" x14ac:dyDescent="0.3">
      <c r="C240" s="4"/>
      <c r="D240" s="4"/>
      <c r="E240" s="4"/>
      <c r="F240" s="4"/>
      <c r="G240" s="4"/>
      <c r="I240" s="4"/>
      <c r="J240" s="4"/>
      <c r="K240" s="4"/>
    </row>
    <row r="241" spans="3:11" x14ac:dyDescent="0.3">
      <c r="C241" s="4"/>
      <c r="D241" s="4"/>
      <c r="E241" s="4"/>
      <c r="F241" s="4"/>
      <c r="G241" s="4"/>
      <c r="I241" s="4"/>
      <c r="J241" s="4"/>
      <c r="K241" s="4"/>
    </row>
    <row r="242" spans="3:11" x14ac:dyDescent="0.3">
      <c r="C242" s="4"/>
      <c r="D242" s="4"/>
      <c r="E242" s="4"/>
      <c r="F242" s="4"/>
      <c r="G242" s="4"/>
      <c r="I242" s="4"/>
      <c r="J242" s="4"/>
      <c r="K242" s="4"/>
    </row>
    <row r="243" spans="3:11" x14ac:dyDescent="0.3">
      <c r="C243" s="4"/>
      <c r="D243" s="4"/>
      <c r="E243" s="4"/>
      <c r="F243" s="4"/>
      <c r="G243" s="4"/>
      <c r="I243" s="4"/>
      <c r="J243" s="4"/>
      <c r="K243" s="4"/>
    </row>
    <row r="244" spans="3:11" x14ac:dyDescent="0.3">
      <c r="C244" s="4"/>
      <c r="D244" s="4"/>
      <c r="E244" s="4"/>
      <c r="F244" s="4"/>
      <c r="G244" s="4"/>
      <c r="I244" s="4"/>
      <c r="J244" s="4"/>
      <c r="K244" s="4"/>
    </row>
    <row r="245" spans="3:11" x14ac:dyDescent="0.3">
      <c r="C245" s="4"/>
      <c r="D245" s="4"/>
      <c r="E245" s="4"/>
      <c r="F245" s="4"/>
      <c r="G245" s="4"/>
      <c r="I245" s="4"/>
      <c r="J245" s="4"/>
      <c r="K245" s="4"/>
    </row>
    <row r="246" spans="3:11" x14ac:dyDescent="0.3">
      <c r="C246" s="4"/>
      <c r="D246" s="4"/>
      <c r="E246" s="4"/>
      <c r="F246" s="4"/>
      <c r="G246" s="4"/>
      <c r="I246" s="4"/>
      <c r="J246" s="4"/>
      <c r="K246" s="4"/>
    </row>
    <row r="247" spans="3:11" x14ac:dyDescent="0.3">
      <c r="C247" s="4"/>
      <c r="D247" s="4"/>
      <c r="E247" s="4"/>
      <c r="F247" s="4"/>
      <c r="G247" s="4"/>
      <c r="I247" s="4"/>
      <c r="J247" s="4"/>
      <c r="K247" s="4"/>
    </row>
    <row r="248" spans="3:11" x14ac:dyDescent="0.3">
      <c r="C248" s="4"/>
      <c r="D248" s="4"/>
      <c r="E248" s="4"/>
      <c r="F248" s="4"/>
      <c r="G248" s="4"/>
      <c r="I248" s="4"/>
      <c r="J248" s="4"/>
      <c r="K248" s="4"/>
    </row>
    <row r="249" spans="3:11" x14ac:dyDescent="0.3">
      <c r="C249" s="4"/>
      <c r="D249" s="4"/>
      <c r="E249" s="4"/>
      <c r="F249" s="4"/>
      <c r="G249" s="4"/>
      <c r="I249" s="4"/>
      <c r="J249" s="4"/>
      <c r="K249" s="4"/>
    </row>
    <row r="250" spans="3:11" x14ac:dyDescent="0.3">
      <c r="C250" s="4"/>
      <c r="D250" s="4"/>
      <c r="E250" s="4"/>
      <c r="F250" s="4"/>
      <c r="G250" s="4"/>
      <c r="I250" s="4"/>
      <c r="J250" s="4"/>
      <c r="K250" s="4"/>
    </row>
    <row r="251" spans="3:11" x14ac:dyDescent="0.3">
      <c r="C251" s="4"/>
      <c r="D251" s="4"/>
      <c r="E251" s="4"/>
      <c r="F251" s="4"/>
      <c r="G251" s="4"/>
      <c r="I251" s="4"/>
      <c r="J251" s="4"/>
      <c r="K251" s="4"/>
    </row>
    <row r="252" spans="3:11" x14ac:dyDescent="0.3">
      <c r="C252" s="4"/>
      <c r="D252" s="4"/>
      <c r="E252" s="4"/>
      <c r="F252" s="4"/>
      <c r="G252" s="4"/>
      <c r="I252" s="4"/>
      <c r="J252" s="4"/>
      <c r="K252" s="4"/>
    </row>
    <row r="253" spans="3:11" x14ac:dyDescent="0.3">
      <c r="C253" s="4"/>
      <c r="D253" s="4"/>
      <c r="E253" s="4"/>
      <c r="F253" s="4"/>
      <c r="G253" s="4"/>
      <c r="I253" s="4"/>
      <c r="J253" s="4"/>
      <c r="K253" s="4"/>
    </row>
    <row r="254" spans="3:11" x14ac:dyDescent="0.3">
      <c r="C254" s="4"/>
      <c r="D254" s="4"/>
      <c r="E254" s="4"/>
      <c r="F254" s="4"/>
      <c r="G254" s="4"/>
      <c r="I254" s="4"/>
      <c r="J254" s="4"/>
      <c r="K254" s="4"/>
    </row>
    <row r="255" spans="3:11" x14ac:dyDescent="0.3">
      <c r="C255" s="4"/>
      <c r="D255" s="4"/>
      <c r="E255" s="4"/>
      <c r="F255" s="4"/>
      <c r="G255" s="4"/>
      <c r="I255" s="4"/>
      <c r="J255" s="4"/>
      <c r="K255" s="4"/>
    </row>
    <row r="256" spans="3:11" x14ac:dyDescent="0.3">
      <c r="C256" s="4"/>
      <c r="D256" s="4"/>
      <c r="E256" s="4"/>
      <c r="F256" s="4"/>
      <c r="G256" s="4"/>
      <c r="I256" s="4"/>
      <c r="J256" s="4"/>
      <c r="K256" s="4"/>
    </row>
    <row r="257" spans="3:11" x14ac:dyDescent="0.3">
      <c r="C257" s="4"/>
      <c r="D257" s="4"/>
      <c r="E257" s="4"/>
      <c r="F257" s="4"/>
      <c r="G257" s="4"/>
      <c r="I257" s="4"/>
      <c r="J257" s="4"/>
      <c r="K257" s="4"/>
    </row>
    <row r="258" spans="3:11" x14ac:dyDescent="0.3">
      <c r="C258" s="4"/>
      <c r="D258" s="4"/>
      <c r="E258" s="4"/>
      <c r="F258" s="4"/>
      <c r="G258" s="4"/>
      <c r="I258" s="4"/>
      <c r="J258" s="4"/>
      <c r="K258" s="4"/>
    </row>
    <row r="259" spans="3:11" x14ac:dyDescent="0.3">
      <c r="C259" s="4"/>
      <c r="D259" s="4"/>
      <c r="E259" s="4"/>
      <c r="F259" s="4"/>
      <c r="G259" s="4"/>
      <c r="I259" s="4"/>
      <c r="J259" s="4"/>
      <c r="K259" s="4"/>
    </row>
    <row r="260" spans="3:11" x14ac:dyDescent="0.3">
      <c r="C260" s="4"/>
      <c r="D260" s="4"/>
      <c r="E260" s="4"/>
      <c r="F260" s="4"/>
      <c r="G260" s="4"/>
      <c r="I260" s="4"/>
      <c r="J260" s="4"/>
      <c r="K260" s="4"/>
    </row>
    <row r="261" spans="3:11" x14ac:dyDescent="0.3">
      <c r="C261" s="4"/>
      <c r="D261" s="4"/>
      <c r="E261" s="4"/>
      <c r="F261" s="4"/>
      <c r="G261" s="4"/>
      <c r="I261" s="4"/>
      <c r="J261" s="4"/>
      <c r="K261" s="4"/>
    </row>
    <row r="262" spans="3:11" x14ac:dyDescent="0.3">
      <c r="C262" s="4"/>
      <c r="D262" s="4"/>
      <c r="E262" s="4"/>
      <c r="F262" s="4"/>
      <c r="G262" s="4"/>
      <c r="I262" s="4"/>
      <c r="J262" s="4"/>
      <c r="K262" s="4"/>
    </row>
    <row r="263" spans="3:11" x14ac:dyDescent="0.3">
      <c r="C263" s="4"/>
      <c r="D263" s="4"/>
      <c r="E263" s="4"/>
      <c r="F263" s="4"/>
      <c r="G263" s="4"/>
      <c r="I263" s="4"/>
      <c r="J263" s="4"/>
      <c r="K263" s="4"/>
    </row>
    <row r="264" spans="3:11" x14ac:dyDescent="0.3">
      <c r="C264" s="4"/>
      <c r="D264" s="4"/>
      <c r="E264" s="4"/>
      <c r="F264" s="4"/>
      <c r="G264" s="4"/>
      <c r="I264" s="4"/>
      <c r="J264" s="4"/>
      <c r="K264" s="4"/>
    </row>
    <row r="265" spans="3:11" x14ac:dyDescent="0.3">
      <c r="C265" s="4"/>
      <c r="D265" s="4"/>
      <c r="E265" s="4"/>
      <c r="F265" s="4"/>
      <c r="G265" s="4"/>
      <c r="I265" s="4"/>
      <c r="J265" s="4"/>
      <c r="K265" s="4"/>
    </row>
    <row r="266" spans="3:11" x14ac:dyDescent="0.3">
      <c r="C266" s="4"/>
      <c r="D266" s="4"/>
      <c r="E266" s="4"/>
      <c r="F266" s="4"/>
      <c r="G266" s="4"/>
      <c r="I266" s="4"/>
      <c r="J266" s="4"/>
      <c r="K266" s="4"/>
    </row>
    <row r="267" spans="3:11" x14ac:dyDescent="0.3">
      <c r="C267" s="4"/>
      <c r="D267" s="4"/>
      <c r="E267" s="4"/>
      <c r="F267" s="4"/>
      <c r="G267" s="4"/>
      <c r="I267" s="4"/>
      <c r="J267" s="4"/>
      <c r="K267" s="4"/>
    </row>
    <row r="268" spans="3:11" x14ac:dyDescent="0.3">
      <c r="C268" s="4"/>
      <c r="D268" s="4"/>
      <c r="E268" s="4"/>
      <c r="F268" s="4"/>
      <c r="G268" s="4"/>
      <c r="I268" s="4"/>
      <c r="J268" s="4"/>
      <c r="K268" s="4"/>
    </row>
    <row r="269" spans="3:11" x14ac:dyDescent="0.3">
      <c r="C269" s="4"/>
      <c r="D269" s="4"/>
      <c r="E269" s="4"/>
      <c r="F269" s="4"/>
      <c r="G269" s="4"/>
      <c r="I269" s="4"/>
      <c r="J269" s="4"/>
      <c r="K269" s="4"/>
    </row>
    <row r="270" spans="3:11" x14ac:dyDescent="0.3">
      <c r="C270" s="4"/>
      <c r="D270" s="4"/>
      <c r="E270" s="4"/>
      <c r="F270" s="4"/>
      <c r="G270" s="4"/>
      <c r="I270" s="4"/>
      <c r="J270" s="4"/>
      <c r="K270" s="4"/>
    </row>
    <row r="271" spans="3:11" x14ac:dyDescent="0.3">
      <c r="C271" s="4"/>
      <c r="D271" s="4"/>
      <c r="E271" s="4"/>
      <c r="F271" s="4"/>
      <c r="G271" s="4"/>
      <c r="I271" s="4"/>
      <c r="J271" s="4"/>
      <c r="K271" s="4"/>
    </row>
    <row r="272" spans="3:11" x14ac:dyDescent="0.3">
      <c r="C272" s="4"/>
      <c r="D272" s="4"/>
      <c r="E272" s="4"/>
      <c r="F272" s="4"/>
      <c r="G272" s="4"/>
      <c r="I272" s="4"/>
      <c r="J272" s="4"/>
      <c r="K272" s="4"/>
    </row>
    <row r="273" spans="3:11" x14ac:dyDescent="0.3">
      <c r="C273" s="4"/>
      <c r="D273" s="4"/>
      <c r="E273" s="4"/>
      <c r="F273" s="4"/>
      <c r="G273" s="4"/>
      <c r="I273" s="4"/>
      <c r="J273" s="4"/>
      <c r="K273" s="4"/>
    </row>
    <row r="274" spans="3:11" x14ac:dyDescent="0.3">
      <c r="C274" s="4"/>
      <c r="D274" s="4"/>
      <c r="E274" s="4"/>
      <c r="F274" s="4"/>
      <c r="G274" s="4"/>
      <c r="I274" s="4"/>
      <c r="J274" s="4"/>
      <c r="K274" s="4"/>
    </row>
    <row r="275" spans="3:11" x14ac:dyDescent="0.3">
      <c r="C275" s="4"/>
      <c r="D275" s="4"/>
      <c r="E275" s="4"/>
      <c r="F275" s="4"/>
      <c r="G275" s="4"/>
      <c r="I275" s="4"/>
      <c r="J275" s="4"/>
      <c r="K275" s="4"/>
    </row>
    <row r="276" spans="3:11" x14ac:dyDescent="0.3">
      <c r="C276" s="4"/>
      <c r="D276" s="4"/>
      <c r="E276" s="4"/>
      <c r="F276" s="4"/>
      <c r="G276" s="4"/>
      <c r="I276" s="4"/>
      <c r="J276" s="4"/>
      <c r="K276" s="4"/>
    </row>
    <row r="277" spans="3:11" x14ac:dyDescent="0.3">
      <c r="C277" s="4"/>
      <c r="D277" s="4"/>
      <c r="E277" s="4"/>
      <c r="F277" s="4"/>
      <c r="G277" s="4"/>
      <c r="I277" s="4"/>
      <c r="J277" s="4"/>
      <c r="K277" s="4"/>
    </row>
    <row r="278" spans="3:11" x14ac:dyDescent="0.3">
      <c r="C278" s="4"/>
      <c r="D278" s="4"/>
      <c r="E278" s="4"/>
      <c r="F278" s="4"/>
      <c r="G278" s="4"/>
      <c r="I278" s="4"/>
      <c r="J278" s="4"/>
      <c r="K278" s="4"/>
    </row>
    <row r="279" spans="3:11" x14ac:dyDescent="0.3">
      <c r="C279" s="4"/>
      <c r="D279" s="4"/>
      <c r="E279" s="4"/>
      <c r="F279" s="4"/>
      <c r="G279" s="4"/>
      <c r="I279" s="4"/>
      <c r="J279" s="4"/>
      <c r="K279" s="4"/>
    </row>
    <row r="280" spans="3:11" x14ac:dyDescent="0.3">
      <c r="C280" s="4"/>
      <c r="D280" s="4"/>
      <c r="E280" s="4"/>
      <c r="F280" s="4"/>
      <c r="G280" s="4"/>
      <c r="I280" s="4"/>
      <c r="J280" s="4"/>
      <c r="K280" s="4"/>
    </row>
    <row r="281" spans="3:11" x14ac:dyDescent="0.3">
      <c r="C281" s="4"/>
      <c r="D281" s="4"/>
      <c r="E281" s="4"/>
      <c r="F281" s="4"/>
      <c r="G281" s="4"/>
      <c r="I281" s="4"/>
      <c r="J281" s="4"/>
      <c r="K281" s="4"/>
    </row>
    <row r="282" spans="3:11" x14ac:dyDescent="0.3">
      <c r="C282" s="4"/>
      <c r="D282" s="4"/>
      <c r="E282" s="4"/>
      <c r="F282" s="4"/>
      <c r="G282" s="4"/>
      <c r="I282" s="4"/>
      <c r="J282" s="4"/>
      <c r="K282" s="4"/>
    </row>
    <row r="283" spans="3:11" x14ac:dyDescent="0.3">
      <c r="C283" s="4"/>
      <c r="D283" s="4"/>
      <c r="E283" s="4"/>
      <c r="F283" s="4"/>
      <c r="G283" s="4"/>
      <c r="I283" s="4"/>
      <c r="J283" s="4"/>
      <c r="K283" s="4"/>
    </row>
    <row r="284" spans="3:11" x14ac:dyDescent="0.3">
      <c r="C284" s="4"/>
      <c r="D284" s="4"/>
      <c r="E284" s="4"/>
      <c r="F284" s="4"/>
      <c r="G284" s="4"/>
      <c r="I284" s="4"/>
      <c r="J284" s="4"/>
      <c r="K284" s="4"/>
    </row>
    <row r="285" spans="3:11" x14ac:dyDescent="0.3">
      <c r="C285" s="4"/>
      <c r="D285" s="4"/>
      <c r="E285" s="4"/>
      <c r="F285" s="4"/>
      <c r="G285" s="4"/>
      <c r="I285" s="4"/>
      <c r="J285" s="4"/>
      <c r="K285" s="4"/>
    </row>
    <row r="286" spans="3:11" x14ac:dyDescent="0.3">
      <c r="C286" s="4"/>
      <c r="D286" s="4"/>
      <c r="E286" s="4"/>
      <c r="F286" s="4"/>
      <c r="G286" s="4"/>
      <c r="I286" s="4"/>
      <c r="J286" s="4"/>
      <c r="K286" s="4"/>
    </row>
    <row r="287" spans="3:11" x14ac:dyDescent="0.3">
      <c r="C287" s="4"/>
      <c r="D287" s="4"/>
      <c r="E287" s="4"/>
      <c r="F287" s="4"/>
      <c r="G287" s="4"/>
      <c r="I287" s="4"/>
      <c r="J287" s="4"/>
      <c r="K287" s="4"/>
    </row>
    <row r="288" spans="3:11" x14ac:dyDescent="0.3">
      <c r="C288" s="4"/>
      <c r="D288" s="4"/>
      <c r="E288" s="4"/>
      <c r="F288" s="4"/>
      <c r="G288" s="4"/>
      <c r="I288" s="4"/>
      <c r="J288" s="4"/>
      <c r="K288" s="4"/>
    </row>
    <row r="289" spans="3:11" x14ac:dyDescent="0.3">
      <c r="C289" s="4"/>
      <c r="D289" s="4"/>
      <c r="E289" s="4"/>
      <c r="F289" s="4"/>
      <c r="G289" s="4"/>
      <c r="I289" s="4"/>
      <c r="J289" s="4"/>
      <c r="K289" s="4"/>
    </row>
    <row r="290" spans="3:11" x14ac:dyDescent="0.3">
      <c r="C290" s="4"/>
      <c r="D290" s="4"/>
      <c r="E290" s="4"/>
      <c r="F290" s="4"/>
      <c r="G290" s="4"/>
      <c r="I290" s="4"/>
      <c r="J290" s="4"/>
      <c r="K290" s="4"/>
    </row>
    <row r="291" spans="3:11" x14ac:dyDescent="0.3">
      <c r="C291" s="4"/>
      <c r="D291" s="4"/>
      <c r="E291" s="4"/>
      <c r="F291" s="4"/>
      <c r="G291" s="4"/>
      <c r="I291" s="4"/>
      <c r="J291" s="4"/>
      <c r="K291" s="4"/>
    </row>
    <row r="292" spans="3:11" x14ac:dyDescent="0.3">
      <c r="C292" s="4"/>
      <c r="D292" s="4"/>
      <c r="E292" s="4"/>
      <c r="F292" s="4"/>
      <c r="G292" s="4"/>
      <c r="I292" s="4"/>
      <c r="J292" s="4"/>
      <c r="K292" s="4"/>
    </row>
    <row r="293" spans="3:11" x14ac:dyDescent="0.3">
      <c r="C293" s="4"/>
      <c r="D293" s="4"/>
      <c r="E293" s="4"/>
      <c r="F293" s="4"/>
      <c r="G293" s="4"/>
      <c r="I293" s="4"/>
      <c r="J293" s="4"/>
      <c r="K293" s="4"/>
    </row>
    <row r="294" spans="3:11" x14ac:dyDescent="0.3">
      <c r="C294" s="4"/>
      <c r="D294" s="4"/>
      <c r="E294" s="4"/>
      <c r="F294" s="4"/>
      <c r="G294" s="4"/>
      <c r="I294" s="4"/>
      <c r="J294" s="4"/>
      <c r="K294" s="4"/>
    </row>
    <row r="295" spans="3:11" x14ac:dyDescent="0.3">
      <c r="C295" s="4"/>
      <c r="D295" s="4"/>
      <c r="E295" s="4"/>
      <c r="F295" s="4"/>
      <c r="G295" s="4"/>
      <c r="I295" s="4"/>
      <c r="J295" s="4"/>
      <c r="K295" s="4"/>
    </row>
    <row r="296" spans="3:11" x14ac:dyDescent="0.3">
      <c r="C296" s="4"/>
      <c r="D296" s="4"/>
      <c r="E296" s="4"/>
      <c r="F296" s="4"/>
      <c r="G296" s="4"/>
      <c r="I296" s="4"/>
      <c r="J296" s="4"/>
      <c r="K296" s="4"/>
    </row>
    <row r="297" spans="3:11" x14ac:dyDescent="0.3">
      <c r="C297" s="4"/>
      <c r="D297" s="4"/>
      <c r="E297" s="4"/>
      <c r="F297" s="4"/>
      <c r="G297" s="4"/>
      <c r="I297" s="4"/>
      <c r="J297" s="4"/>
      <c r="K297" s="4"/>
    </row>
    <row r="298" spans="3:11" x14ac:dyDescent="0.3">
      <c r="C298" s="4"/>
      <c r="D298" s="4"/>
      <c r="E298" s="4"/>
      <c r="F298" s="4"/>
      <c r="G298" s="4"/>
      <c r="I298" s="4"/>
      <c r="J298" s="4"/>
      <c r="K298" s="4"/>
    </row>
    <row r="299" spans="3:11" x14ac:dyDescent="0.3">
      <c r="C299" s="4"/>
      <c r="D299" s="4"/>
      <c r="E299" s="4"/>
      <c r="F299" s="4"/>
      <c r="G299" s="4"/>
      <c r="I299" s="4"/>
      <c r="J299" s="4"/>
      <c r="K299" s="4"/>
    </row>
    <row r="300" spans="3:11" x14ac:dyDescent="0.3">
      <c r="C300" s="4"/>
      <c r="D300" s="4"/>
      <c r="E300" s="4"/>
      <c r="F300" s="4"/>
      <c r="G300" s="4"/>
      <c r="I300" s="4"/>
      <c r="J300" s="4"/>
      <c r="K300" s="4"/>
    </row>
    <row r="301" spans="3:11" x14ac:dyDescent="0.3">
      <c r="C301" s="4"/>
      <c r="D301" s="4"/>
      <c r="E301" s="4"/>
      <c r="F301" s="4"/>
      <c r="G301" s="4"/>
      <c r="I301" s="4"/>
      <c r="J301" s="4"/>
      <c r="K301" s="4"/>
    </row>
  </sheetData>
  <mergeCells count="2">
    <mergeCell ref="G1:H1"/>
    <mergeCell ref="I1:M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83"/>
  <sheetViews>
    <sheetView topLeftCell="A7" zoomScale="85" zoomScaleNormal="85" workbookViewId="0">
      <selection activeCell="G17" sqref="G17"/>
    </sheetView>
  </sheetViews>
  <sheetFormatPr defaultColWidth="8.59765625" defaultRowHeight="14.4" x14ac:dyDescent="0.3"/>
  <cols>
    <col min="1" max="1" width="10.69921875" customWidth="1"/>
    <col min="2" max="2" width="10.296875" customWidth="1"/>
    <col min="3" max="3" width="10.5" customWidth="1"/>
    <col min="4" max="4" width="1.69921875" customWidth="1"/>
    <col min="7" max="7" width="10.69921875" customWidth="1"/>
    <col min="8" max="8" width="1.69921875" customWidth="1"/>
    <col min="10" max="10" width="12.59765625" customWidth="1"/>
    <col min="12" max="12" width="1.69921875" customWidth="1"/>
    <col min="14" max="14" width="10.69921875" customWidth="1"/>
    <col min="16" max="16" width="1.69921875" customWidth="1"/>
    <col min="18" max="18" width="10.69921875" customWidth="1"/>
    <col min="20" max="20" width="1.69921875" customWidth="1"/>
    <col min="22" max="22" width="10.69921875" customWidth="1"/>
    <col min="24" max="24" width="1.69921875" customWidth="1"/>
    <col min="25" max="25" width="9.09765625" customWidth="1"/>
    <col min="26" max="26" width="12.69921875" customWidth="1"/>
    <col min="27" max="27" width="9.69921875" customWidth="1"/>
    <col min="28" max="28" width="1.69921875" customWidth="1"/>
  </cols>
  <sheetData>
    <row r="1" spans="1:28" x14ac:dyDescent="0.3">
      <c r="A1" s="23" t="s">
        <v>44</v>
      </c>
      <c r="B1" s="23"/>
      <c r="C1" s="23"/>
      <c r="D1" s="8"/>
      <c r="E1" s="24" t="s">
        <v>45</v>
      </c>
      <c r="F1" s="24"/>
      <c r="G1" s="24" t="s">
        <v>46</v>
      </c>
      <c r="H1" s="9"/>
      <c r="I1" s="24" t="s">
        <v>47</v>
      </c>
      <c r="J1" s="24"/>
      <c r="K1" s="24" t="s">
        <v>46</v>
      </c>
      <c r="L1" s="10"/>
      <c r="M1" s="24" t="s">
        <v>48</v>
      </c>
      <c r="N1" s="24"/>
      <c r="O1" s="24" t="s">
        <v>46</v>
      </c>
      <c r="P1" s="10"/>
      <c r="Q1" s="24" t="s">
        <v>49</v>
      </c>
      <c r="R1" s="24"/>
      <c r="S1" s="24" t="s">
        <v>46</v>
      </c>
      <c r="T1" s="10"/>
      <c r="U1" s="24" t="s">
        <v>50</v>
      </c>
      <c r="V1" s="24"/>
      <c r="W1" s="24" t="s">
        <v>46</v>
      </c>
      <c r="X1" s="9"/>
      <c r="Y1" s="24" t="s">
        <v>51</v>
      </c>
      <c r="Z1" s="24"/>
      <c r="AA1" s="24" t="s">
        <v>46</v>
      </c>
      <c r="AB1" s="9"/>
    </row>
    <row r="2" spans="1:28" x14ac:dyDescent="0.3">
      <c r="A2" s="2" t="s">
        <v>1</v>
      </c>
      <c r="B2" s="3"/>
      <c r="C2" s="2" t="s">
        <v>52</v>
      </c>
      <c r="D2" s="8"/>
      <c r="E2" s="3">
        <f>'1 Титан-Академия 17'!E2+'2 Титан-ЦСК ВВС 17'!E2+'3 Титан-ЦСК ВВС 16'!E2+'4 Титан-Академия 16'!E2+'5 Титан-Lion School'!E2+'6 Титан-Волки'!E2</f>
        <v>32</v>
      </c>
      <c r="F2" s="3" t="s">
        <v>53</v>
      </c>
      <c r="G2" s="25">
        <f>(E2-E3)/E2</f>
        <v>0.84375</v>
      </c>
      <c r="H2" s="9"/>
      <c r="I2" s="3">
        <f>'1 Титан-Академия 17'!I2+'2 Титан-ЦСК ВВС 17'!I2+'3 Титан-ЦСК ВВС 16'!I2+'4 Титан-Академия 16'!I2+'5 Титан-Lion School'!I2+'6 Титан-Волки'!I2</f>
        <v>14</v>
      </c>
      <c r="J2" s="3" t="s">
        <v>54</v>
      </c>
      <c r="K2" s="25">
        <f>IFERROR(I3/I2,0)</f>
        <v>0.8571428571428571</v>
      </c>
      <c r="L2" s="10"/>
      <c r="M2" s="3">
        <f>'1 Титан-Академия 17'!M2+'2 Титан-ЦСК ВВС 17'!M2+'3 Титан-ЦСК ВВС 16'!M2+'4 Титан-Академия 16'!M2+'5 Титан-Lion School'!M2+'6 Титан-Волки'!M2</f>
        <v>17</v>
      </c>
      <c r="N2" s="3" t="s">
        <v>54</v>
      </c>
      <c r="O2" s="25">
        <f>IFERROR(M3/M2,0)</f>
        <v>0.52941176470588236</v>
      </c>
      <c r="P2" s="10"/>
      <c r="Q2" s="3">
        <f>'1 Титан-Академия 17'!Q2+'2 Титан-ЦСК ВВС 17'!Q2+'3 Титан-ЦСК ВВС 16'!Q2+'4 Титан-Академия 16'!Q2+'5 Титан-Lion School'!Q2+'6 Титан-Волки'!Q2</f>
        <v>16</v>
      </c>
      <c r="R2" s="3" t="s">
        <v>54</v>
      </c>
      <c r="S2" s="25">
        <f>IFERROR(Q3/Q2,0)</f>
        <v>0.875</v>
      </c>
      <c r="T2" s="10"/>
      <c r="U2" s="3">
        <f>'1 Титан-Академия 17'!U2+'2 Титан-ЦСК ВВС 17'!U2+'3 Титан-ЦСК ВВС 16'!U2+'4 Титан-Академия 16'!U2+'5 Титан-Lion School'!U2+'6 Титан-Волки'!U2</f>
        <v>19</v>
      </c>
      <c r="V2" s="3" t="s">
        <v>54</v>
      </c>
      <c r="W2" s="25">
        <f>IFERROR(U3/U2,0)</f>
        <v>1</v>
      </c>
      <c r="X2" s="9"/>
      <c r="Y2" s="3">
        <f>'1 Титан-Академия 17'!Y2+'2 Титан-ЦСК ВВС 17'!Y2+'3 Титан-ЦСК ВВС 16'!Y2+'4 Титан-Академия 16'!Y2+'5 Титан-Lion School'!Y2+'6 Титан-Волки'!Y2</f>
        <v>6</v>
      </c>
      <c r="Z2" s="3" t="s">
        <v>54</v>
      </c>
      <c r="AA2" s="25">
        <f>IFERROR(Y3/Y2,0)</f>
        <v>0.66666666666666663</v>
      </c>
      <c r="AB2" s="9"/>
    </row>
    <row r="3" spans="1:28" x14ac:dyDescent="0.3">
      <c r="A3" s="3">
        <f>'1 Титан-Академия 17'!A3+'2 Титан-ЦСК ВВС 17'!A3+'3 Титан-ЦСК ВВС 16'!A3+'4 Титан-Академия 16'!A3+'5 Титан-Lion School'!A3+'6 Титан-Волки'!A3</f>
        <v>108</v>
      </c>
      <c r="B3" s="2" t="s">
        <v>53</v>
      </c>
      <c r="C3" s="3">
        <f>'1 Титан-Академия 17'!C3+'2 Титан-ЦСК ВВС 17'!C3+'3 Титан-ЦСК ВВС 16'!C3+'4 Титан-Академия 16'!C3+'5 Титан-Lion School'!C3+'6 Титан-Волки'!C3</f>
        <v>96</v>
      </c>
      <c r="D3" s="8"/>
      <c r="E3" s="3">
        <f>'1 Титан-Академия 17'!E3+'2 Титан-ЦСК ВВС 17'!E3+'3 Титан-ЦСК ВВС 16'!E3+'4 Титан-Академия 16'!E3+'5 Титан-Lion School'!E3+'6 Титан-Волки'!E3</f>
        <v>5</v>
      </c>
      <c r="F3" s="3" t="s">
        <v>55</v>
      </c>
      <c r="G3" s="25"/>
      <c r="H3" s="9"/>
      <c r="I3" s="3">
        <f>'1 Титан-Академия 17'!I3+'2 Титан-ЦСК ВВС 17'!I3+'3 Титан-ЦСК ВВС 16'!I3+'4 Титан-Академия 16'!I3+'5 Титан-Lion School'!I3+'6 Титан-Волки'!I3</f>
        <v>12</v>
      </c>
      <c r="J3" s="3" t="s">
        <v>56</v>
      </c>
      <c r="K3" s="25"/>
      <c r="L3" s="10"/>
      <c r="M3" s="3">
        <f>'1 Титан-Академия 17'!M3+'2 Титан-ЦСК ВВС 17'!M3+'3 Титан-ЦСК ВВС 16'!M3+'4 Титан-Академия 16'!M3+'5 Титан-Lion School'!M3+'6 Титан-Волки'!M3</f>
        <v>9</v>
      </c>
      <c r="N3" s="3" t="s">
        <v>56</v>
      </c>
      <c r="O3" s="25"/>
      <c r="P3" s="10"/>
      <c r="Q3" s="3">
        <f>'1 Титан-Академия 17'!Q3+'2 Титан-ЦСК ВВС 17'!Q3+'3 Титан-ЦСК ВВС 16'!Q3+'4 Титан-Академия 16'!Q3+'5 Титан-Lion School'!Q3+'6 Титан-Волки'!Q3</f>
        <v>14</v>
      </c>
      <c r="R3" s="3" t="s">
        <v>56</v>
      </c>
      <c r="S3" s="25"/>
      <c r="T3" s="10"/>
      <c r="U3" s="3">
        <f>'1 Титан-Академия 17'!U3+'2 Титан-ЦСК ВВС 17'!U3+'3 Титан-ЦСК ВВС 16'!U3+'4 Титан-Академия 16'!U3+'5 Титан-Lion School'!U3+'6 Титан-Волки'!U3</f>
        <v>19</v>
      </c>
      <c r="V3" s="3" t="s">
        <v>56</v>
      </c>
      <c r="W3" s="25"/>
      <c r="X3" s="9"/>
      <c r="Y3" s="3">
        <f>'1 Титан-Академия 17'!Y3+'2 Титан-ЦСК ВВС 17'!Y3+'3 Титан-ЦСК ВВС 16'!Y3+'4 Титан-Академия 16'!Y3+'5 Титан-Lion School'!Y3+'6 Титан-Волки'!Y3</f>
        <v>4</v>
      </c>
      <c r="Z3" s="3" t="s">
        <v>56</v>
      </c>
      <c r="AA3" s="25"/>
      <c r="AB3" s="9"/>
    </row>
    <row r="4" spans="1:28" x14ac:dyDescent="0.3">
      <c r="A4" s="3">
        <f>'1 Титан-Академия 17'!A4+'2 Титан-ЦСК ВВС 17'!A4+'3 Титан-ЦСК ВВС 16'!A4+'4 Титан-Академия 16'!A4+'5 Титан-Lion School'!A4+'6 Титан-Волки'!A4</f>
        <v>73</v>
      </c>
      <c r="B4" s="2" t="s">
        <v>57</v>
      </c>
      <c r="C4" s="3">
        <f>'1 Титан-Академия 17'!C4+'2 Титан-ЦСК ВВС 17'!C4+'3 Титан-ЦСК ВВС 16'!C4+'4 Титан-Академия 16'!C4+'5 Титан-Lion School'!C4+'6 Титан-Волки'!C4</f>
        <v>60</v>
      </c>
      <c r="D4" s="8"/>
      <c r="E4" s="3">
        <f>'1 Титан-Академия 17'!E4+'2 Титан-ЦСК ВВС 17'!E4+'3 Титан-ЦСК ВВС 16'!E4+'4 Титан-Академия 16'!E4+'5 Титан-Lion School'!E4+'6 Титан-Волки'!E4</f>
        <v>0</v>
      </c>
      <c r="F4" s="3" t="s">
        <v>58</v>
      </c>
      <c r="G4" s="25" t="str">
        <f>IFERROR((E4-E5)/E4,"нет бросоков")</f>
        <v>нет бросоков</v>
      </c>
      <c r="H4" s="9"/>
      <c r="I4" s="3">
        <f>'1 Титан-Академия 17'!I4+'2 Титан-ЦСК ВВС 17'!I4+'3 Титан-ЦСК ВВС 16'!I4+'4 Титан-Академия 16'!I4+'5 Титан-Lion School'!I4+'6 Титан-Волки'!I4</f>
        <v>21</v>
      </c>
      <c r="J4" s="3" t="s">
        <v>53</v>
      </c>
      <c r="K4" s="25">
        <f>IFERROR(I5/I4,0)</f>
        <v>0.61904761904761907</v>
      </c>
      <c r="L4" s="10"/>
      <c r="M4" s="3">
        <f>'1 Титан-Академия 17'!M4+'2 Титан-ЦСК ВВС 17'!M4+'3 Титан-ЦСК ВВС 16'!M4+'4 Титан-Академия 16'!M4+'5 Титан-Lion School'!M4+'6 Титан-Волки'!M4</f>
        <v>7</v>
      </c>
      <c r="N4" s="3" t="s">
        <v>53</v>
      </c>
      <c r="O4" s="25">
        <f>IFERROR(M5/M4,0)</f>
        <v>0.7142857142857143</v>
      </c>
      <c r="P4" s="10"/>
      <c r="Q4" s="3">
        <f>'1 Титан-Академия 17'!Q4+'2 Титан-ЦСК ВВС 17'!Q4+'3 Титан-ЦСК ВВС 16'!Q4+'4 Титан-Академия 16'!Q4+'5 Титан-Lion School'!Q4+'6 Титан-Волки'!Q4</f>
        <v>1</v>
      </c>
      <c r="R4" s="3" t="s">
        <v>53</v>
      </c>
      <c r="S4" s="25">
        <f>IFERROR(Q5/Q4,0)</f>
        <v>0</v>
      </c>
      <c r="T4" s="10"/>
      <c r="U4" s="3">
        <f>'1 Титан-Академия 17'!U4+'2 Титан-ЦСК ВВС 17'!U4+'3 Титан-ЦСК ВВС 16'!U4+'4 Титан-Академия 16'!U4+'5 Титан-Lion School'!U4+'6 Титан-Волки'!U4</f>
        <v>24</v>
      </c>
      <c r="V4" s="3" t="s">
        <v>53</v>
      </c>
      <c r="W4" s="25">
        <f>IFERROR(U5/U4,0)</f>
        <v>0.66666666666666663</v>
      </c>
      <c r="X4" s="9"/>
      <c r="Y4" s="3">
        <f>'1 Титан-Академия 17'!Y4+'2 Титан-ЦСК ВВС 17'!Y4+'3 Титан-ЦСК ВВС 16'!Y4+'4 Титан-Академия 16'!Y4+'5 Титан-Lion School'!Y4+'6 Титан-Волки'!Y4</f>
        <v>9</v>
      </c>
      <c r="Z4" s="3" t="s">
        <v>53</v>
      </c>
      <c r="AA4" s="25">
        <f>IFERROR(Y5/Y4,0)</f>
        <v>0.55555555555555558</v>
      </c>
      <c r="AB4" s="9"/>
    </row>
    <row r="5" spans="1:28" x14ac:dyDescent="0.3">
      <c r="A5" s="3">
        <f>'1 Титан-Академия 17'!A5+'2 Титан-ЦСК ВВС 17'!A5+'3 Титан-ЦСК ВВС 16'!A5+'4 Титан-Академия 16'!A5+'5 Титан-Lion School'!A5+'6 Титан-Волки'!A5</f>
        <v>20</v>
      </c>
      <c r="B5" s="2" t="s">
        <v>55</v>
      </c>
      <c r="C5" s="3">
        <f>'1 Титан-Академия 17'!C5+'2 Титан-ЦСК ВВС 17'!C5+'3 Титан-ЦСК ВВС 16'!C5+'4 Титан-Академия 16'!C5+'5 Титан-Lion School'!C5+'6 Титан-Волки'!C5</f>
        <v>9</v>
      </c>
      <c r="D5" s="8"/>
      <c r="E5" s="3">
        <f>'1 Титан-Академия 17'!E5+'2 Титан-ЦСК ВВС 17'!E5+'3 Титан-ЦСК ВВС 16'!E5+'4 Титан-Академия 16'!E5+'5 Титан-Lion School'!E5+'6 Титан-Волки'!E5</f>
        <v>0</v>
      </c>
      <c r="F5" s="3" t="s">
        <v>59</v>
      </c>
      <c r="G5" s="25"/>
      <c r="H5" s="9"/>
      <c r="I5" s="3">
        <f>'1 Титан-Академия 17'!I5+'2 Титан-ЦСК ВВС 17'!I5+'3 Титан-ЦСК ВВС 16'!I5+'4 Титан-Академия 16'!I5+'5 Титан-Lion School'!I5+'6 Титан-Волки'!I5</f>
        <v>13</v>
      </c>
      <c r="J5" s="3" t="s">
        <v>57</v>
      </c>
      <c r="K5" s="25"/>
      <c r="L5" s="10"/>
      <c r="M5" s="3">
        <f>'1 Титан-Академия 17'!M5+'2 Титан-ЦСК ВВС 17'!M5+'3 Титан-ЦСК ВВС 16'!M5+'4 Титан-Академия 16'!M5+'5 Титан-Lion School'!M5+'6 Титан-Волки'!M5</f>
        <v>5</v>
      </c>
      <c r="N5" s="3" t="s">
        <v>57</v>
      </c>
      <c r="O5" s="25"/>
      <c r="P5" s="10"/>
      <c r="Q5" s="3">
        <f>'1 Титан-Академия 17'!Q5+'2 Титан-ЦСК ВВС 17'!Q5+'3 Титан-ЦСК ВВС 16'!Q5+'4 Титан-Академия 16'!Q5+'5 Титан-Lion School'!Q5+'6 Титан-Волки'!Q5</f>
        <v>0</v>
      </c>
      <c r="R5" s="3" t="s">
        <v>57</v>
      </c>
      <c r="S5" s="25"/>
      <c r="T5" s="10"/>
      <c r="U5" s="3">
        <f>'1 Титан-Академия 17'!U5+'2 Титан-ЦСК ВВС 17'!U5+'3 Титан-ЦСК ВВС 16'!U5+'4 Титан-Академия 16'!U5+'5 Титан-Lion School'!U5+'6 Титан-Волки'!U5</f>
        <v>16</v>
      </c>
      <c r="V5" s="3" t="s">
        <v>57</v>
      </c>
      <c r="W5" s="25"/>
      <c r="X5" s="9"/>
      <c r="Y5" s="3">
        <f>'1 Титан-Академия 17'!Y5+'2 Титан-ЦСК ВВС 17'!Y5+'3 Титан-ЦСК ВВС 16'!Y5+'4 Титан-Академия 16'!Y5+'5 Титан-Lion School'!Y5+'6 Титан-Волки'!Y5</f>
        <v>5</v>
      </c>
      <c r="Z5" s="3" t="s">
        <v>57</v>
      </c>
      <c r="AA5" s="25"/>
      <c r="AB5" s="9"/>
    </row>
    <row r="6" spans="1:28" x14ac:dyDescent="0.3">
      <c r="A6" s="3">
        <f>'1 Титан-Академия 17'!A6+'2 Титан-ЦСК ВВС 17'!A6+'3 Титан-ЦСК ВВС 16'!A6+'4 Титан-Академия 16'!A6+'5 Титан-Lion School'!A6+'6 Титан-Волки'!A6</f>
        <v>13</v>
      </c>
      <c r="B6" s="2" t="s">
        <v>35</v>
      </c>
      <c r="C6" s="3">
        <f>'1 Титан-Академия 17'!C6+'2 Титан-ЦСК ВВС 17'!C6+'3 Титан-ЦСК ВВС 16'!C6+'4 Титан-Академия 16'!C6+'5 Титан-Lion School'!C6+'6 Титан-Волки'!C6</f>
        <v>4</v>
      </c>
      <c r="D6" s="8"/>
      <c r="E6" s="11"/>
      <c r="F6" s="11"/>
      <c r="G6" s="11"/>
      <c r="H6" s="9"/>
      <c r="I6" s="12">
        <f>'1 Титан-Академия 17'!I6+'2 Титан-ЦСК ВВС 17'!I6+'3 Титан-ЦСК ВВС 16'!I6+'4 Титан-Академия 16'!I6+'5 Титан-Lion School'!I6+'6 Титан-Волки'!I6</f>
        <v>4</v>
      </c>
      <c r="J6" s="3" t="s">
        <v>60</v>
      </c>
      <c r="K6" s="1">
        <f>IFERROR(I6/I5,0)</f>
        <v>0.30769230769230771</v>
      </c>
      <c r="L6" s="10"/>
      <c r="M6" s="12">
        <f>'1 Титан-Академия 17'!M6+'2 Титан-ЦСК ВВС 17'!M6+'3 Титан-ЦСК ВВС 16'!M6+'4 Титан-Академия 16'!M6+'5 Титан-Lion School'!M6+'6 Титан-Волки'!M6</f>
        <v>0</v>
      </c>
      <c r="N6" s="3" t="s">
        <v>60</v>
      </c>
      <c r="O6" s="1">
        <f>IFERROR(M6/M5,0)</f>
        <v>0</v>
      </c>
      <c r="P6" s="10"/>
      <c r="Q6" s="12">
        <f>'1 Титан-Академия 17'!Q6+'2 Титан-ЦСК ВВС 17'!Q6+'3 Титан-ЦСК ВВС 16'!Q6+'4 Титан-Академия 16'!Q6+'5 Титан-Lion School'!Q6+'6 Титан-Волки'!Q6</f>
        <v>0</v>
      </c>
      <c r="R6" s="3" t="s">
        <v>60</v>
      </c>
      <c r="S6" s="1">
        <f>IFERROR(Q6/Q5,0)</f>
        <v>0</v>
      </c>
      <c r="T6" s="10"/>
      <c r="U6" s="12">
        <f>'1 Титан-Академия 17'!U6+'2 Титан-ЦСК ВВС 17'!U6+'3 Титан-ЦСК ВВС 16'!U6+'4 Титан-Академия 16'!U6+'5 Титан-Lion School'!U6+'6 Титан-Волки'!U6</f>
        <v>7</v>
      </c>
      <c r="V6" s="3" t="s">
        <v>60</v>
      </c>
      <c r="W6" s="1">
        <f>IFERROR(U6/U5,0)</f>
        <v>0.4375</v>
      </c>
      <c r="X6" s="9"/>
      <c r="Y6" s="12">
        <f>'1 Титан-Академия 17'!Y6+'2 Титан-ЦСК ВВС 17'!Y6+'3 Титан-ЦСК ВВС 16'!Y6+'4 Титан-Академия 16'!Y6+'5 Титан-Lion School'!Y6+'6 Титан-Волки'!Y6</f>
        <v>1</v>
      </c>
      <c r="Z6" s="3" t="s">
        <v>60</v>
      </c>
      <c r="AA6" s="1">
        <f>IFERROR(Y6/Y5,0)</f>
        <v>0.2</v>
      </c>
      <c r="AB6" s="9"/>
    </row>
    <row r="7" spans="1:28" x14ac:dyDescent="0.3">
      <c r="A7" s="1">
        <f>A5/A4</f>
        <v>0.27397260273972601</v>
      </c>
      <c r="B7" s="2" t="s">
        <v>60</v>
      </c>
      <c r="C7" s="1">
        <f>C5/C4</f>
        <v>0.15</v>
      </c>
      <c r="D7" s="8"/>
      <c r="E7" s="24" t="s">
        <v>61</v>
      </c>
      <c r="F7" s="24"/>
      <c r="G7" s="24" t="s">
        <v>46</v>
      </c>
      <c r="H7" s="9"/>
      <c r="I7" s="3">
        <f>'1 Титан-Академия 17'!I7+'2 Титан-ЦСК ВВС 17'!I7+'3 Титан-ЦСК ВВС 16'!I7+'4 Титан-Академия 16'!I7+'5 Титан-Lion School'!I7+'6 Титан-Волки'!I7</f>
        <v>0</v>
      </c>
      <c r="J7" s="3" t="s">
        <v>35</v>
      </c>
      <c r="K7" s="1">
        <f>IFERROR(I7/$A$6,0)</f>
        <v>0</v>
      </c>
      <c r="L7" s="10"/>
      <c r="M7" s="3">
        <f>'1 Титан-Академия 17'!M7+'2 Титан-ЦСК ВВС 17'!M7+'3 Титан-ЦСК ВВС 16'!M7+'4 Титан-Академия 16'!M7+'5 Титан-Lion School'!M7+'6 Титан-Волки'!M7</f>
        <v>0</v>
      </c>
      <c r="N7" s="3" t="s">
        <v>35</v>
      </c>
      <c r="O7" s="1">
        <f>IFERROR(M7/$A$6,0)</f>
        <v>0</v>
      </c>
      <c r="P7" s="10"/>
      <c r="Q7" s="3">
        <f>'1 Титан-Академия 17'!Q7+'2 Титан-ЦСК ВВС 17'!Q7+'3 Титан-ЦСК ВВС 16'!Q7+'4 Титан-Академия 16'!Q7+'5 Титан-Lion School'!Q7+'6 Титан-Волки'!Q7</f>
        <v>1</v>
      </c>
      <c r="R7" s="3" t="s">
        <v>35</v>
      </c>
      <c r="S7" s="1">
        <f>IFERROR(Q7/$A$6,0)</f>
        <v>7.6923076923076927E-2</v>
      </c>
      <c r="T7" s="10"/>
      <c r="U7" s="3">
        <f>'1 Титан-Академия 17'!U7+'2 Титан-ЦСК ВВС 17'!U7+'3 Титан-ЦСК ВВС 16'!U7+'4 Титан-Академия 16'!U7+'5 Титан-Lion School'!U7+'6 Титан-Волки'!U7</f>
        <v>0</v>
      </c>
      <c r="V7" s="3" t="s">
        <v>35</v>
      </c>
      <c r="W7" s="1">
        <f>IFERROR(U7/$A$6,0)</f>
        <v>0</v>
      </c>
      <c r="X7" s="9"/>
      <c r="Y7" s="3">
        <f>'1 Титан-Академия 17'!Y7+'2 Титан-ЦСК ВВС 17'!Y7+'3 Титан-ЦСК ВВС 16'!Y7+'4 Титан-Академия 16'!Y7+'5 Титан-Lion School'!Y7+'6 Титан-Волки'!Y7</f>
        <v>0</v>
      </c>
      <c r="Z7" s="3" t="s">
        <v>35</v>
      </c>
      <c r="AA7" s="1">
        <f>IFERROR(Y7/$A$6,0)</f>
        <v>0</v>
      </c>
      <c r="AB7" s="9"/>
    </row>
    <row r="8" spans="1:28" x14ac:dyDescent="0.3">
      <c r="A8" s="3">
        <f>'1 Титан-Академия 17'!A8+'2 Титан-ЦСК ВВС 17'!A8+'3 Титан-ЦСК ВВС 16'!A8+'4 Титан-Академия 16'!A8+'5 Титан-Lion School'!A8+'6 Титан-Волки'!A8</f>
        <v>189</v>
      </c>
      <c r="B8" s="2" t="s">
        <v>62</v>
      </c>
      <c r="C8" s="1"/>
      <c r="D8" s="8"/>
      <c r="E8" s="3">
        <f>'1 Титан-Академия 17'!E8+'2 Титан-ЦСК ВВС 17'!E8+'3 Титан-ЦСК ВВС 16'!E8+'4 Титан-Академия 16'!E8+'5 Титан-Lion School'!E8+'6 Титан-Волки'!E8</f>
        <v>27</v>
      </c>
      <c r="F8" s="3" t="s">
        <v>53</v>
      </c>
      <c r="G8" s="25">
        <f>(E8-E9)/E8</f>
        <v>0.88888888888888884</v>
      </c>
      <c r="H8" s="9"/>
      <c r="I8" s="12">
        <f>'1 Титан-Академия 17'!I8+'2 Титан-ЦСК ВВС 17'!I8+'3 Титан-ЦСК ВВС 16'!I8+'4 Титан-Академия 16'!I8+'5 Титан-Lion School'!I8+'6 Титан-Волки'!I8</f>
        <v>0</v>
      </c>
      <c r="J8" s="3" t="s">
        <v>63</v>
      </c>
      <c r="K8" s="3"/>
      <c r="L8" s="10"/>
      <c r="M8" s="12">
        <f>'1 Титан-Академия 17'!M8+'2 Титан-ЦСК ВВС 17'!M8+'3 Титан-ЦСК ВВС 16'!M8+'4 Титан-Академия 16'!M8+'5 Титан-Lion School'!M8+'6 Титан-Волки'!M8</f>
        <v>1</v>
      </c>
      <c r="N8" s="3" t="s">
        <v>63</v>
      </c>
      <c r="O8" s="3"/>
      <c r="P8" s="10"/>
      <c r="Q8" s="12">
        <f>'1 Титан-Академия 17'!Q8+'2 Титан-ЦСК ВВС 17'!Q8+'3 Титан-ЦСК ВВС 16'!Q8+'4 Титан-Академия 16'!Q8+'5 Титан-Lion School'!Q8+'6 Титан-Волки'!Q8</f>
        <v>0</v>
      </c>
      <c r="R8" s="3" t="s">
        <v>63</v>
      </c>
      <c r="S8" s="3"/>
      <c r="T8" s="10"/>
      <c r="U8" s="12">
        <f>'1 Титан-Академия 17'!U8+'2 Титан-ЦСК ВВС 17'!U8+'3 Титан-ЦСК ВВС 16'!U8+'4 Титан-Академия 16'!U8+'5 Титан-Lion School'!U8+'6 Титан-Волки'!U8</f>
        <v>1</v>
      </c>
      <c r="V8" s="3" t="s">
        <v>63</v>
      </c>
      <c r="W8" s="3"/>
      <c r="X8" s="9"/>
      <c r="Y8" s="12">
        <f>'1 Титан-Академия 17'!Y8+'2 Титан-ЦСК ВВС 17'!Y8+'3 Титан-ЦСК ВВС 16'!Y8+'4 Титан-Академия 16'!Y8+'5 Титан-Lion School'!Y8+'6 Титан-Волки'!Y8</f>
        <v>0</v>
      </c>
      <c r="Z8" s="3" t="s">
        <v>63</v>
      </c>
      <c r="AA8" s="3"/>
      <c r="AB8" s="9"/>
    </row>
    <row r="9" spans="1:28" x14ac:dyDescent="0.3">
      <c r="A9" s="3">
        <f>'1 Титан-Академия 17'!A9+'2 Титан-ЦСК ВВС 17'!A9+'3 Титан-ЦСК ВВС 16'!A9+'4 Титан-Академия 16'!A9+'5 Титан-Lion School'!A9+'6 Титан-Волки'!A9</f>
        <v>142</v>
      </c>
      <c r="B9" s="2" t="s">
        <v>56</v>
      </c>
      <c r="C9" s="1"/>
      <c r="D9" s="8"/>
      <c r="E9" s="3">
        <f>'1 Титан-Академия 17'!E9+'2 Титан-ЦСК ВВС 17'!E9+'3 Титан-ЦСК ВВС 16'!E9+'4 Титан-Академия 16'!E9+'5 Титан-Lion School'!E9+'6 Титан-Волки'!E9</f>
        <v>3</v>
      </c>
      <c r="F9" s="3" t="s">
        <v>55</v>
      </c>
      <c r="G9" s="25"/>
      <c r="H9" s="9"/>
      <c r="I9" s="3">
        <f>'1 Титан-Академия 17'!I9+'2 Титан-ЦСК ВВС 17'!I9+'3 Титан-ЦСК ВВС 16'!I9+'4 Титан-Академия 16'!I9+'5 Титан-Lion School'!I9+'6 Титан-Волки'!I9</f>
        <v>0</v>
      </c>
      <c r="J9" s="3" t="s">
        <v>64</v>
      </c>
      <c r="K9" s="3"/>
      <c r="L9" s="10"/>
      <c r="M9" s="3">
        <f>'1 Титан-Академия 17'!M9+'2 Титан-ЦСК ВВС 17'!M9+'3 Титан-ЦСК ВВС 16'!M9+'4 Титан-Академия 16'!M9+'5 Титан-Lion School'!M9+'6 Титан-Волки'!M9</f>
        <v>0</v>
      </c>
      <c r="N9" s="3" t="s">
        <v>64</v>
      </c>
      <c r="O9" s="3"/>
      <c r="P9" s="10"/>
      <c r="Q9" s="3">
        <f>'1 Титан-Академия 17'!Q9+'2 Титан-ЦСК ВВС 17'!Q9+'3 Титан-ЦСК ВВС 16'!Q9+'4 Титан-Академия 16'!Q9+'5 Титан-Lion School'!Q9+'6 Титан-Волки'!Q9</f>
        <v>1</v>
      </c>
      <c r="R9" s="3" t="s">
        <v>64</v>
      </c>
      <c r="S9" s="3"/>
      <c r="T9" s="10"/>
      <c r="U9" s="3">
        <f>'1 Титан-Академия 17'!U9+'2 Титан-ЦСК ВВС 17'!U9+'3 Титан-ЦСК ВВС 16'!U9+'4 Титан-Академия 16'!U9+'5 Титан-Lion School'!U9+'6 Титан-Волки'!U9</f>
        <v>2</v>
      </c>
      <c r="V9" s="3" t="s">
        <v>64</v>
      </c>
      <c r="W9" s="3"/>
      <c r="X9" s="9"/>
      <c r="Y9" s="3">
        <f>'1 Титан-Академия 17'!Y9+'2 Титан-ЦСК ВВС 17'!Y9+'3 Титан-ЦСК ВВС 16'!Y9+'4 Титан-Академия 16'!Y9+'5 Титан-Lion School'!Y9+'6 Титан-Волки'!Y9</f>
        <v>1</v>
      </c>
      <c r="Z9" s="3" t="s">
        <v>64</v>
      </c>
      <c r="AA9" s="3"/>
      <c r="AB9" s="9"/>
    </row>
    <row r="10" spans="1:28" x14ac:dyDescent="0.3">
      <c r="A10" s="1">
        <f>A9/A8</f>
        <v>0.75132275132275128</v>
      </c>
      <c r="B10" s="2" t="s">
        <v>5</v>
      </c>
      <c r="C10" s="1"/>
      <c r="D10" s="8"/>
      <c r="E10" s="3">
        <f>'1 Титан-Академия 17'!E10+'2 Титан-ЦСК ВВС 17'!E10+'3 Титан-ЦСК ВВС 16'!E10+'4 Титан-Академия 16'!E10+'5 Титан-Lion School'!E10+'6 Титан-Волки'!E10</f>
        <v>0</v>
      </c>
      <c r="F10" s="3" t="s">
        <v>58</v>
      </c>
      <c r="G10" s="25" t="str">
        <f>IFERROR((E10-E11)/E10,"нет бросоков")</f>
        <v>нет бросоков</v>
      </c>
      <c r="H10" s="9"/>
      <c r="I10" s="3">
        <f>'1 Титан-Академия 17'!I10+'2 Титан-ЦСК ВВС 17'!I10+'3 Титан-ЦСК ВВС 16'!I10+'4 Титан-Академия 16'!I10+'5 Титан-Lion School'!I10+'6 Титан-Волки'!I10</f>
        <v>0</v>
      </c>
      <c r="J10" s="3" t="s">
        <v>58</v>
      </c>
      <c r="K10" s="25">
        <f>IFERROR(I11/I10,0)</f>
        <v>0</v>
      </c>
      <c r="L10" s="10"/>
      <c r="M10" s="3">
        <f>'1 Титан-Академия 17'!M10+'2 Титан-ЦСК ВВС 17'!M10+'3 Титан-ЦСК ВВС 16'!M10+'4 Титан-Академия 16'!M10+'5 Титан-Lion School'!M10+'6 Титан-Волки'!M10</f>
        <v>0</v>
      </c>
      <c r="N10" s="3" t="s">
        <v>58</v>
      </c>
      <c r="O10" s="25">
        <f>IFERROR(M11/M10,0)</f>
        <v>0</v>
      </c>
      <c r="P10" s="10"/>
      <c r="Q10" s="3">
        <f>'1 Титан-Академия 17'!Q10+'2 Титан-ЦСК ВВС 17'!Q10+'3 Титан-ЦСК ВВС 16'!Q10+'4 Титан-Академия 16'!Q10+'5 Титан-Lion School'!Q10+'6 Титан-Волки'!Q10</f>
        <v>0</v>
      </c>
      <c r="R10" s="3" t="s">
        <v>58</v>
      </c>
      <c r="S10" s="25">
        <f>IFERROR(Q11/Q10,0)</f>
        <v>0</v>
      </c>
      <c r="T10" s="10"/>
      <c r="U10" s="3">
        <f>'1 Титан-Академия 17'!U10+'2 Титан-ЦСК ВВС 17'!U10+'3 Титан-ЦСК ВВС 16'!U10+'4 Титан-Академия 16'!U10+'5 Титан-Lion School'!U10+'6 Титан-Волки'!U10</f>
        <v>0</v>
      </c>
      <c r="V10" s="3" t="s">
        <v>58</v>
      </c>
      <c r="W10" s="25">
        <f>IFERROR(U11/U10,0)</f>
        <v>0</v>
      </c>
      <c r="X10" s="9"/>
      <c r="Y10" s="3">
        <f>'1 Титан-Академия 17'!Y10+'2 Титан-ЦСК ВВС 17'!Y10+'3 Титан-ЦСК ВВС 16'!Y10+'4 Титан-Академия 16'!Y10+'5 Титан-Lion School'!Y10+'6 Титан-Волки'!Y10</f>
        <v>0</v>
      </c>
      <c r="Z10" s="3" t="s">
        <v>58</v>
      </c>
      <c r="AA10" s="25">
        <f>IFERROR(Y11/Y10,0)</f>
        <v>0</v>
      </c>
      <c r="AB10" s="9"/>
    </row>
    <row r="11" spans="1:28" x14ac:dyDescent="0.3">
      <c r="A11" s="13"/>
      <c r="B11" s="13"/>
      <c r="C11" s="13"/>
      <c r="D11" s="8"/>
      <c r="E11" s="3">
        <f>'1 Титан-Академия 17'!E11+'2 Титан-ЦСК ВВС 17'!E11+'3 Титан-ЦСК ВВС 16'!E11+'4 Титан-Академия 16'!E11+'5 Титан-Lion School'!E11+'6 Титан-Волки'!E11</f>
        <v>0</v>
      </c>
      <c r="F11" s="3" t="s">
        <v>59</v>
      </c>
      <c r="G11" s="25"/>
      <c r="H11" s="9"/>
      <c r="I11" s="12">
        <f>'1 Титан-Академия 17'!I11+'2 Титан-ЦСК ВВС 17'!I11+'3 Титан-ЦСК ВВС 16'!I11+'4 Титан-Академия 16'!I11+'5 Титан-Lion School'!I11+'6 Титан-Волки'!I11</f>
        <v>0</v>
      </c>
      <c r="J11" s="3" t="s">
        <v>60</v>
      </c>
      <c r="K11" s="25"/>
      <c r="L11" s="10"/>
      <c r="M11" s="12">
        <f>'1 Титан-Академия 17'!M11+'2 Титан-ЦСК ВВС 17'!M11+'3 Титан-ЦСК ВВС 16'!M11+'4 Титан-Академия 16'!M11+'5 Титан-Lion School'!M11+'6 Титан-Волки'!M11</f>
        <v>0</v>
      </c>
      <c r="N11" s="3" t="s">
        <v>60</v>
      </c>
      <c r="O11" s="25"/>
      <c r="P11" s="10"/>
      <c r="Q11" s="12">
        <f>'1 Титан-Академия 17'!Q11+'2 Титан-ЦСК ВВС 17'!Q11+'3 Титан-ЦСК ВВС 16'!Q11+'4 Титан-Академия 16'!Q11+'5 Титан-Lion School'!Q11+'6 Титан-Волки'!Q11</f>
        <v>0</v>
      </c>
      <c r="R11" s="3" t="s">
        <v>60</v>
      </c>
      <c r="S11" s="25"/>
      <c r="T11" s="10"/>
      <c r="U11" s="12">
        <f>'1 Титан-Академия 17'!U11+'2 Титан-ЦСК ВВС 17'!U11+'3 Титан-ЦСК ВВС 16'!U11+'4 Титан-Академия 16'!U11+'5 Титан-Lion School'!U11+'6 Титан-Волки'!U11</f>
        <v>0</v>
      </c>
      <c r="V11" s="3" t="s">
        <v>60</v>
      </c>
      <c r="W11" s="25"/>
      <c r="X11" s="9"/>
      <c r="Y11" s="12">
        <f>'1 Титан-Академия 17'!Y11+'2 Титан-ЦСК ВВС 17'!Y11+'3 Титан-ЦСК ВВС 16'!Y11+'4 Титан-Академия 16'!Y11+'5 Титан-Lion School'!Y11+'6 Титан-Волки'!Y11</f>
        <v>0</v>
      </c>
      <c r="Z11" s="3" t="s">
        <v>60</v>
      </c>
      <c r="AA11" s="25"/>
      <c r="AB11" s="9"/>
    </row>
    <row r="12" spans="1:28" x14ac:dyDescent="0.3">
      <c r="A12" s="3">
        <f>'1 Титан-Академия 17'!A12+'2 Титан-ЦСК ВВС 17'!A12+'3 Титан-ЦСК ВВС 16'!A12+'4 Титан-Академия 16'!A12+'5 Титан-Lion School'!A12+'6 Титан-Волки'!A12</f>
        <v>137</v>
      </c>
      <c r="B12" s="3" t="s">
        <v>65</v>
      </c>
      <c r="C12" s="25">
        <f>A13/A12</f>
        <v>0.48905109489051096</v>
      </c>
      <c r="D12" s="8"/>
      <c r="H12" s="9"/>
      <c r="I12" s="3">
        <f>'1 Титан-Академия 17'!I12+'2 Титан-ЦСК ВВС 17'!I12+'3 Титан-ЦСК ВВС 16'!I12+'4 Титан-Академия 16'!I12+'5 Титан-Lion School'!I12+'6 Титан-Волки'!I12</f>
        <v>45</v>
      </c>
      <c r="J12" s="3" t="s">
        <v>66</v>
      </c>
      <c r="K12" s="25">
        <f>IFERROR(I13/I12,0)</f>
        <v>0.66666666666666663</v>
      </c>
      <c r="L12" s="10"/>
      <c r="M12" s="3">
        <f>'1 Титан-Академия 17'!M12+'2 Титан-ЦСК ВВС 17'!M12+'3 Титан-ЦСК ВВС 16'!M12+'4 Титан-Академия 16'!M12+'5 Титан-Lion School'!M12+'6 Титан-Волки'!M12</f>
        <v>0</v>
      </c>
      <c r="N12" s="3" t="s">
        <v>66</v>
      </c>
      <c r="O12" s="25">
        <f>IFERROR(M13/M12,0)</f>
        <v>0</v>
      </c>
      <c r="P12" s="10"/>
      <c r="Q12" s="3">
        <f>'1 Титан-Академия 17'!Q12+'2 Титан-ЦСК ВВС 17'!Q12+'3 Титан-ЦСК ВВС 16'!Q12+'4 Титан-Академия 16'!Q12+'5 Титан-Lion School'!Q12+'6 Титан-Волки'!Q12</f>
        <v>4</v>
      </c>
      <c r="R12" s="3" t="s">
        <v>66</v>
      </c>
      <c r="S12" s="25">
        <f>IFERROR(Q13/Q12,0)</f>
        <v>0.75</v>
      </c>
      <c r="T12" s="10"/>
      <c r="U12" s="3">
        <f>'1 Титан-Академия 17'!U12+'2 Титан-ЦСК ВВС 17'!U12+'3 Титан-ЦСК ВВС 16'!U12+'4 Титан-Академия 16'!U12+'5 Титан-Lion School'!U12+'6 Титан-Волки'!U12</f>
        <v>1</v>
      </c>
      <c r="V12" s="3" t="s">
        <v>66</v>
      </c>
      <c r="W12" s="25">
        <f>IFERROR(U13/U12,0)</f>
        <v>1</v>
      </c>
      <c r="X12" s="9"/>
      <c r="Y12" s="3">
        <f>'1 Титан-Академия 17'!Y12+'2 Титан-ЦСК ВВС 17'!Y12+'3 Титан-ЦСК ВВС 16'!Y12+'4 Титан-Академия 16'!Y12+'5 Титан-Lion School'!Y12+'6 Титан-Волки'!Y12</f>
        <v>0</v>
      </c>
      <c r="Z12" s="3" t="s">
        <v>66</v>
      </c>
      <c r="AA12" s="25">
        <f>IFERROR(Y13/Y12,0)</f>
        <v>0</v>
      </c>
      <c r="AB12" s="9"/>
    </row>
    <row r="13" spans="1:28" x14ac:dyDescent="0.3">
      <c r="A13" s="3">
        <f>'1 Титан-Академия 17'!A13+'2 Титан-ЦСК ВВС 17'!A13+'3 Титан-ЦСК ВВС 16'!A13+'4 Титан-Академия 16'!A13+'5 Титан-Lion School'!A13+'6 Титан-Волки'!A13</f>
        <v>67</v>
      </c>
      <c r="B13" s="3" t="s">
        <v>67</v>
      </c>
      <c r="C13" s="25"/>
      <c r="D13" s="8"/>
      <c r="H13" s="9"/>
      <c r="I13" s="3">
        <f>'1 Титан-Академия 17'!I13+'2 Титан-ЦСК ВВС 17'!I13+'3 Титан-ЦСК ВВС 16'!I13+'4 Титан-Академия 16'!I13+'5 Титан-Lion School'!I13+'6 Титан-Волки'!I13</f>
        <v>30</v>
      </c>
      <c r="J13" s="3" t="s">
        <v>68</v>
      </c>
      <c r="K13" s="25"/>
      <c r="L13" s="10"/>
      <c r="M13" s="3">
        <f>'1 Титан-Академия 17'!M13+'2 Титан-ЦСК ВВС 17'!M13+'3 Титан-ЦСК ВВС 16'!M13+'4 Титан-Академия 16'!M13+'5 Титан-Lion School'!M13+'6 Титан-Волки'!M13</f>
        <v>0</v>
      </c>
      <c r="N13" s="3" t="s">
        <v>68</v>
      </c>
      <c r="O13" s="25"/>
      <c r="P13" s="10"/>
      <c r="Q13" s="3">
        <f>'1 Титан-Академия 17'!Q13+'2 Титан-ЦСК ВВС 17'!Q13+'3 Титан-ЦСК ВВС 16'!Q13+'4 Титан-Академия 16'!Q13+'5 Титан-Lion School'!Q13+'6 Титан-Волки'!Q13</f>
        <v>3</v>
      </c>
      <c r="R13" s="3" t="s">
        <v>68</v>
      </c>
      <c r="S13" s="25"/>
      <c r="T13" s="10"/>
      <c r="U13" s="3">
        <f>'1 Титан-Академия 17'!U13+'2 Титан-ЦСК ВВС 17'!U13+'3 Титан-ЦСК ВВС 16'!U13+'4 Титан-Академия 16'!U13+'5 Титан-Lion School'!U13+'6 Титан-Волки'!U13</f>
        <v>1</v>
      </c>
      <c r="V13" s="3" t="s">
        <v>68</v>
      </c>
      <c r="W13" s="25"/>
      <c r="X13" s="9"/>
      <c r="Y13" s="3">
        <f>'1 Титан-Академия 17'!Y13+'2 Титан-ЦСК ВВС 17'!Y13+'3 Титан-ЦСК ВВС 16'!Y13+'4 Титан-Академия 16'!Y13+'5 Титан-Lion School'!Y13+'6 Титан-Волки'!Y13</f>
        <v>0</v>
      </c>
      <c r="Z13" s="3" t="s">
        <v>68</v>
      </c>
      <c r="AA13" s="25"/>
      <c r="AB13" s="9"/>
    </row>
    <row r="14" spans="1:28" x14ac:dyDescent="0.3">
      <c r="A14" s="3"/>
      <c r="B14" s="3"/>
      <c r="C14" s="1"/>
      <c r="D14" s="8"/>
      <c r="H14" s="9"/>
      <c r="I14" s="3">
        <f>'1 Титан-Академия 17'!I14+'2 Титан-ЦСК ВВС 17'!I14+'3 Титан-ЦСК ВВС 16'!I14+'4 Титан-Академия 16'!I14+'5 Титан-Lion School'!I14+'6 Титан-Волки'!I14</f>
        <v>0</v>
      </c>
      <c r="J14" s="3" t="s">
        <v>69</v>
      </c>
      <c r="K14" s="1"/>
      <c r="L14" s="10"/>
      <c r="M14" s="3">
        <f>'1 Титан-Академия 17'!M14+'2 Титан-ЦСК ВВС 17'!M14+'3 Титан-ЦСК ВВС 16'!M14+'4 Титан-Академия 16'!M14+'5 Титан-Lion School'!M14+'6 Титан-Волки'!M14</f>
        <v>0</v>
      </c>
      <c r="N14" s="3" t="s">
        <v>69</v>
      </c>
      <c r="O14" s="1"/>
      <c r="P14" s="10"/>
      <c r="Q14" s="3">
        <f>'1 Титан-Академия 17'!Q14+'2 Титан-ЦСК ВВС 17'!Q14+'3 Титан-ЦСК ВВС 16'!Q14+'4 Титан-Академия 16'!Q14+'5 Титан-Lion School'!Q14+'6 Титан-Волки'!Q14</f>
        <v>0</v>
      </c>
      <c r="R14" s="3" t="s">
        <v>69</v>
      </c>
      <c r="S14" s="1"/>
      <c r="T14" s="10"/>
      <c r="U14" s="3">
        <f>'1 Титан-Академия 17'!U14+'2 Титан-ЦСК ВВС 17'!U14+'3 Титан-ЦСК ВВС 16'!U14+'4 Титан-Академия 16'!U14+'5 Титан-Lion School'!U14+'6 Титан-Волки'!U14</f>
        <v>1</v>
      </c>
      <c r="V14" s="3" t="s">
        <v>69</v>
      </c>
      <c r="W14" s="1"/>
      <c r="X14" s="9"/>
      <c r="Y14" s="3">
        <f>'1 Титан-Академия 17'!Y14+'2 Титан-ЦСК ВВС 17'!Y14+'3 Титан-ЦСК ВВС 16'!Y14+'4 Титан-Академия 16'!Y14+'5 Титан-Lion School'!Y14+'6 Титан-Волки'!Y14</f>
        <v>0</v>
      </c>
      <c r="Z14" s="3" t="s">
        <v>69</v>
      </c>
      <c r="AA14" s="1"/>
      <c r="AB14" s="9"/>
    </row>
    <row r="15" spans="1:28" x14ac:dyDescent="0.3">
      <c r="A15" s="3">
        <f>'1 Титан-Академия 17'!A15+'2 Титан-ЦСК ВВС 17'!A15+'3 Титан-ЦСК ВВС 16'!A15+'4 Титан-Академия 16'!A15+'5 Титан-Lion School'!A15+'6 Титан-Волки'!A15</f>
        <v>4</v>
      </c>
      <c r="B15" s="3" t="s">
        <v>70</v>
      </c>
      <c r="C15" s="1"/>
      <c r="D15" s="8"/>
      <c r="H15" s="9"/>
      <c r="I15" s="3">
        <f>'1 Титан-Академия 17'!I15+'2 Титан-ЦСК ВВС 17'!I15+'3 Титан-ЦСК ВВС 16'!I15+'4 Титан-Академия 16'!I15+'5 Титан-Lion School'!I15+'6 Титан-Волки'!I15</f>
        <v>0</v>
      </c>
      <c r="J15" s="3" t="s">
        <v>71</v>
      </c>
      <c r="K15" s="1"/>
      <c r="L15" s="10"/>
      <c r="M15" s="3">
        <f>'1 Титан-Академия 17'!M15+'2 Титан-ЦСК ВВС 17'!M15+'3 Титан-ЦСК ВВС 16'!M15+'4 Титан-Академия 16'!M15+'5 Титан-Lion School'!M15+'6 Титан-Волки'!M15</f>
        <v>0</v>
      </c>
      <c r="N15" s="3" t="s">
        <v>71</v>
      </c>
      <c r="O15" s="1"/>
      <c r="P15" s="10"/>
      <c r="Q15" s="3">
        <f>'1 Титан-Академия 17'!Q15+'2 Титан-ЦСК ВВС 17'!Q15+'3 Титан-ЦСК ВВС 16'!Q15+'4 Титан-Академия 16'!Q15+'5 Титан-Lion School'!Q15+'6 Титан-Волки'!Q15</f>
        <v>0</v>
      </c>
      <c r="R15" s="3" t="s">
        <v>71</v>
      </c>
      <c r="S15" s="1"/>
      <c r="T15" s="10"/>
      <c r="U15" s="3">
        <f>'1 Титан-Академия 17'!U15+'2 Титан-ЦСК ВВС 17'!U15+'3 Титан-ЦСК ВВС 16'!U15+'4 Титан-Академия 16'!U15+'5 Титан-Lion School'!U15+'6 Титан-Волки'!U15</f>
        <v>0</v>
      </c>
      <c r="V15" s="3" t="s">
        <v>71</v>
      </c>
      <c r="W15" s="1"/>
      <c r="X15" s="9"/>
      <c r="Y15" s="3">
        <f>'1 Титан-Академия 17'!Y15+'2 Титан-ЦСК ВВС 17'!Y15+'3 Титан-ЦСК ВВС 16'!Y15+'4 Титан-Академия 16'!Y15+'5 Титан-Lion School'!Y15+'6 Титан-Волки'!Y15</f>
        <v>0</v>
      </c>
      <c r="Z15" s="3" t="s">
        <v>71</v>
      </c>
      <c r="AA15" s="1"/>
      <c r="AB15" s="9"/>
    </row>
    <row r="16" spans="1:28" x14ac:dyDescent="0.3">
      <c r="A16" s="3"/>
      <c r="B16" s="3"/>
      <c r="C16" s="1"/>
      <c r="D16" s="8"/>
      <c r="H16" s="9"/>
      <c r="I16" s="3">
        <f ca="1">'1 Титан-Академия 17'!I16+'2 Титан-ЦСК ВВС 17'!I16+'3 Титан-ЦСК ВВС 16'!I16+'4 Титан-Академия 16'!I16+'5 Титан-Lion School'!I16+'6 Титан-Волки'!I16</f>
        <v>6</v>
      </c>
      <c r="J16" s="3" t="s">
        <v>72</v>
      </c>
      <c r="K16" s="1"/>
      <c r="L16" s="10"/>
      <c r="M16" s="3">
        <f ca="1">'1 Титан-Академия 17'!M16+'2 Титан-ЦСК ВВС 17'!M16+'3 Титан-ЦСК ВВС 16'!M16+'4 Титан-Академия 16'!M16+'5 Титан-Lion School'!M16+'6 Титан-Волки'!M16</f>
        <v>7</v>
      </c>
      <c r="N16" s="3" t="s">
        <v>72</v>
      </c>
      <c r="O16" s="1"/>
      <c r="P16" s="10"/>
      <c r="Q16" s="3">
        <f ca="1">'1 Титан-Академия 17'!Q16+'2 Титан-ЦСК ВВС 17'!Q16+'3 Титан-ЦСК ВВС 16'!Q16+'4 Титан-Академия 16'!Q16+'5 Титан-Lion School'!Q16+'6 Титан-Волки'!Q16</f>
        <v>3</v>
      </c>
      <c r="R16" s="3" t="s">
        <v>72</v>
      </c>
      <c r="S16" s="1"/>
      <c r="T16" s="10"/>
      <c r="U16" s="3">
        <f ca="1">'1 Титан-Академия 17'!U16+'2 Титан-ЦСК ВВС 17'!U16+'3 Титан-ЦСК ВВС 16'!U16+'4 Титан-Академия 16'!U16+'5 Титан-Lion School'!U16+'6 Титан-Волки'!U16</f>
        <v>9</v>
      </c>
      <c r="V16" s="3" t="s">
        <v>72</v>
      </c>
      <c r="W16" s="1"/>
      <c r="X16" s="9"/>
      <c r="Y16" s="3">
        <f ca="1">'1 Титан-Академия 17'!Y16+'2 Титан-ЦСК ВВС 17'!Y16+'3 Титан-ЦСК ВВС 16'!Y16+'4 Титан-Академия 16'!Y16+'5 Титан-Lion School'!Y16+'6 Титан-Волки'!Y16</f>
        <v>4</v>
      </c>
      <c r="Z16" s="3" t="s">
        <v>72</v>
      </c>
      <c r="AA16" s="1"/>
      <c r="AB16" s="9"/>
    </row>
    <row r="17" spans="1:28" x14ac:dyDescent="0.3">
      <c r="A17" s="3">
        <f>'1 Титан-Академия 17'!A17+'2 Титан-ЦСК ВВС 17'!A17+'3 Титан-ЦСК ВВС 16'!A17+'4 Титан-Академия 16'!A17+'5 Титан-Lion School'!A17+'6 Титан-Волки'!A17</f>
        <v>0</v>
      </c>
      <c r="B17" s="3" t="s">
        <v>73</v>
      </c>
      <c r="C17" s="3"/>
      <c r="D17" s="8"/>
      <c r="H17" s="9"/>
      <c r="I17" s="24" t="s">
        <v>74</v>
      </c>
      <c r="J17" s="24"/>
      <c r="K17" s="24" t="s">
        <v>46</v>
      </c>
      <c r="L17" s="10"/>
      <c r="M17" s="24" t="s">
        <v>75</v>
      </c>
      <c r="N17" s="24"/>
      <c r="O17" s="24" t="s">
        <v>46</v>
      </c>
      <c r="P17" s="10"/>
      <c r="Q17" s="24" t="s">
        <v>76</v>
      </c>
      <c r="R17" s="24"/>
      <c r="S17" s="24" t="s">
        <v>46</v>
      </c>
      <c r="T17" s="10"/>
      <c r="U17" s="24" t="s">
        <v>77</v>
      </c>
      <c r="V17" s="24"/>
      <c r="W17" s="24" t="s">
        <v>46</v>
      </c>
      <c r="X17" s="9"/>
      <c r="Y17" s="24" t="s">
        <v>78</v>
      </c>
      <c r="Z17" s="24"/>
      <c r="AA17" s="24" t="s">
        <v>46</v>
      </c>
      <c r="AB17" s="9"/>
    </row>
    <row r="18" spans="1:28" x14ac:dyDescent="0.3">
      <c r="A18" s="3">
        <f>'1 Титан-Академия 17'!A18+'2 Титан-ЦСК ВВС 17'!A18+'3 Титан-ЦСК ВВС 16'!A18+'4 Титан-Академия 16'!A18+'5 Титан-Lion School'!A18+'6 Титан-Волки'!A18</f>
        <v>24</v>
      </c>
      <c r="B18" s="3" t="s">
        <v>79</v>
      </c>
      <c r="C18" s="3"/>
      <c r="D18" s="8"/>
      <c r="H18" s="9"/>
      <c r="I18" s="3">
        <f>'1 Титан-Академия 17'!I18+'2 Титан-ЦСК ВВС 17'!I18+'3 Титан-ЦСК ВВС 16'!I18+'4 Титан-Академия 16'!I18+'5 Титан-Lion School'!I18+'6 Титан-Волки'!I18</f>
        <v>15</v>
      </c>
      <c r="J18" s="3" t="s">
        <v>54</v>
      </c>
      <c r="K18" s="25">
        <f>IFERROR(I19/I18,0)</f>
        <v>0.8</v>
      </c>
      <c r="L18" s="10"/>
      <c r="M18" s="3">
        <f>'1 Титан-Академия 17'!M18+'2 Титан-ЦСК ВВС 17'!M18+'3 Титан-ЦСК ВВС 16'!M18+'4 Титан-Академия 16'!M18+'5 Титан-Lion School'!M18+'6 Титан-Волки'!M18</f>
        <v>12</v>
      </c>
      <c r="N18" s="3" t="s">
        <v>54</v>
      </c>
      <c r="O18" s="25">
        <f>IFERROR(M19/M18,0)</f>
        <v>0.5</v>
      </c>
      <c r="P18" s="10"/>
      <c r="Q18" s="3">
        <f>'1 Титан-Академия 17'!Q18+'2 Титан-ЦСК ВВС 17'!Q18+'3 Титан-ЦСК ВВС 16'!Q18+'4 Титан-Академия 16'!Q18+'5 Титан-Lion School'!Q18+'6 Титан-Волки'!Q18</f>
        <v>8</v>
      </c>
      <c r="R18" s="3" t="s">
        <v>54</v>
      </c>
      <c r="S18" s="25">
        <f>IFERROR(Q19/Q18,0)</f>
        <v>0.25</v>
      </c>
      <c r="T18" s="10"/>
      <c r="U18" s="3">
        <f>'1 Титан-Академия 17'!U18+'2 Титан-ЦСК ВВС 17'!U18+'3 Титан-ЦСК ВВС 16'!U18+'4 Титан-Академия 16'!U18+'5 Титан-Lion School'!U18+'6 Титан-Волки'!U18</f>
        <v>7</v>
      </c>
      <c r="V18" s="3" t="s">
        <v>54</v>
      </c>
      <c r="W18" s="25">
        <f>IFERROR(U19/U18,0)</f>
        <v>1</v>
      </c>
      <c r="X18" s="9"/>
      <c r="Y18" s="3">
        <f>'1 Титан-Академия 17'!Y18+'2 Титан-ЦСК ВВС 17'!Y18+'3 Титан-ЦСК ВВС 16'!Y18+'4 Титан-Академия 16'!Y18+'5 Титан-Lion School'!Y18+'6 Титан-Волки'!Y18</f>
        <v>21</v>
      </c>
      <c r="Z18" s="3" t="s">
        <v>54</v>
      </c>
      <c r="AA18" s="25">
        <f>IFERROR(Y19/Y18,0)</f>
        <v>0.8571428571428571</v>
      </c>
      <c r="AB18" s="9"/>
    </row>
    <row r="19" spans="1:28" x14ac:dyDescent="0.3">
      <c r="A19" s="14"/>
      <c r="B19" s="14"/>
      <c r="C19" s="14"/>
      <c r="D19" s="8"/>
      <c r="H19" s="9"/>
      <c r="I19" s="3">
        <f>'1 Титан-Академия 17'!I19+'2 Титан-ЦСК ВВС 17'!I19+'3 Титан-ЦСК ВВС 16'!I19+'4 Титан-Академия 16'!I19+'5 Титан-Lion School'!I19+'6 Титан-Волки'!I19</f>
        <v>12</v>
      </c>
      <c r="J19" s="3" t="s">
        <v>56</v>
      </c>
      <c r="K19" s="25"/>
      <c r="L19" s="10"/>
      <c r="M19" s="3">
        <f>'1 Титан-Академия 17'!M19+'2 Титан-ЦСК ВВС 17'!M19+'3 Титан-ЦСК ВВС 16'!M19+'4 Титан-Академия 16'!M19+'5 Титан-Lion School'!M19+'6 Титан-Волки'!M19</f>
        <v>6</v>
      </c>
      <c r="N19" s="3" t="s">
        <v>56</v>
      </c>
      <c r="O19" s="25"/>
      <c r="P19" s="10"/>
      <c r="Q19" s="3">
        <f>'1 Титан-Академия 17'!Q19+'2 Титан-ЦСК ВВС 17'!Q19+'3 Титан-ЦСК ВВС 16'!Q19+'4 Титан-Академия 16'!Q19+'5 Титан-Lion School'!Q19+'6 Титан-Волки'!Q19</f>
        <v>2</v>
      </c>
      <c r="R19" s="3" t="s">
        <v>56</v>
      </c>
      <c r="S19" s="25"/>
      <c r="T19" s="10"/>
      <c r="U19" s="3">
        <f>'1 Титан-Академия 17'!U19+'2 Титан-ЦСК ВВС 17'!U19+'3 Титан-ЦСК ВВС 16'!U19+'4 Титан-Академия 16'!U19+'5 Титан-Lion School'!U19+'6 Титан-Волки'!U19</f>
        <v>7</v>
      </c>
      <c r="V19" s="3" t="s">
        <v>56</v>
      </c>
      <c r="W19" s="25"/>
      <c r="X19" s="9"/>
      <c r="Y19" s="3">
        <f>'1 Титан-Академия 17'!Y19+'2 Титан-ЦСК ВВС 17'!Y19+'3 Титан-ЦСК ВВС 16'!Y19+'4 Титан-Академия 16'!Y19+'5 Титан-Lion School'!Y19+'6 Титан-Волки'!Y19</f>
        <v>18</v>
      </c>
      <c r="Z19" s="3" t="s">
        <v>56</v>
      </c>
      <c r="AA19" s="25"/>
      <c r="AB19" s="9"/>
    </row>
    <row r="20" spans="1:28" x14ac:dyDescent="0.3">
      <c r="A20" s="14"/>
      <c r="B20" s="14"/>
      <c r="C20" s="14"/>
      <c r="D20" s="8"/>
      <c r="E20" s="3">
        <f>'1 Титан-Академия 17'!E23+'2 Титан-ЦСК ВВС 17'!E23+'3 Титан-ЦСК ВВС 16'!E23+'4 Титан-Академия 16'!E23+'5 Титан-Lion School'!E23+'6 Титан-Волки'!E23</f>
        <v>0</v>
      </c>
      <c r="F20" s="3" t="s">
        <v>58</v>
      </c>
      <c r="G20" s="25" t="str">
        <f>IFERROR((E20-E21)/E20,"нет бросоков")</f>
        <v>нет бросоков</v>
      </c>
      <c r="H20" s="9"/>
      <c r="I20" s="3">
        <f>'1 Титан-Академия 17'!I20+'2 Титан-ЦСК ВВС 17'!I20+'3 Титан-ЦСК ВВС 16'!I20+'4 Титан-Академия 16'!I20+'5 Титан-Lion School'!I20+'6 Титан-Волки'!I20</f>
        <v>4</v>
      </c>
      <c r="J20" s="3" t="s">
        <v>53</v>
      </c>
      <c r="K20" s="25">
        <f>IFERROR(I21/I20,0)</f>
        <v>0.75</v>
      </c>
      <c r="L20" s="10"/>
      <c r="M20" s="3">
        <f>'1 Титан-Академия 17'!M20+'2 Титан-ЦСК ВВС 17'!M20+'3 Титан-ЦСК ВВС 16'!M20+'4 Титан-Академия 16'!M20+'5 Титан-Lion School'!M20+'6 Титан-Волки'!M20</f>
        <v>9</v>
      </c>
      <c r="N20" s="3" t="s">
        <v>53</v>
      </c>
      <c r="O20" s="25">
        <f>IFERROR(M21/M20,0)</f>
        <v>0.77777777777777779</v>
      </c>
      <c r="P20" s="10"/>
      <c r="Q20" s="3">
        <f>'1 Титан-Академия 17'!Q20+'2 Титан-ЦСК ВВС 17'!Q20+'3 Титан-ЦСК ВВС 16'!Q20+'4 Титан-Академия 16'!Q20+'5 Титан-Lion School'!Q20+'6 Титан-Волки'!Q20</f>
        <v>8</v>
      </c>
      <c r="R20" s="3" t="s">
        <v>53</v>
      </c>
      <c r="S20" s="25">
        <f>IFERROR(Q21/Q20,0)</f>
        <v>0.75</v>
      </c>
      <c r="T20" s="10"/>
      <c r="U20" s="3">
        <f>'1 Титан-Академия 17'!U20+'2 Титан-ЦСК ВВС 17'!U20+'3 Титан-ЦСК ВВС 16'!U20+'4 Титан-Академия 16'!U20+'5 Титан-Lion School'!U20+'6 Титан-Волки'!U20</f>
        <v>2</v>
      </c>
      <c r="V20" s="3" t="s">
        <v>53</v>
      </c>
      <c r="W20" s="25">
        <f>IFERROR(U21/U20,0)</f>
        <v>0.5</v>
      </c>
      <c r="X20" s="9"/>
      <c r="Y20" s="3">
        <f>'1 Титан-Академия 17'!Y20+'2 Титан-ЦСК ВВС 17'!Y20+'3 Титан-ЦСК ВВС 16'!Y20+'4 Титан-Академия 16'!Y20+'5 Титан-Lion School'!Y20+'6 Титан-Волки'!Y20</f>
        <v>19</v>
      </c>
      <c r="Z20" s="3" t="s">
        <v>53</v>
      </c>
      <c r="AA20" s="25">
        <f>IFERROR(Y21/Y20,0)</f>
        <v>0.78947368421052633</v>
      </c>
      <c r="AB20" s="9"/>
    </row>
    <row r="21" spans="1:28" x14ac:dyDescent="0.3">
      <c r="A21" s="2" t="s">
        <v>80</v>
      </c>
      <c r="B21" s="3" t="s">
        <v>81</v>
      </c>
      <c r="C21" s="3" t="s">
        <v>72</v>
      </c>
      <c r="D21" s="8"/>
      <c r="E21" s="3">
        <f>'1 Титан-Академия 17'!E24+'2 Титан-ЦСК ВВС 17'!E24+'3 Титан-ЦСК ВВС 16'!E24+'4 Титан-Академия 16'!E24+'5 Титан-Lion School'!E24+'6 Титан-Волки'!E24</f>
        <v>0</v>
      </c>
      <c r="F21" s="3" t="s">
        <v>59</v>
      </c>
      <c r="G21" s="25"/>
      <c r="H21" s="9"/>
      <c r="I21" s="3">
        <f>'1 Титан-Академия 17'!I21+'2 Титан-ЦСК ВВС 17'!I21+'3 Титан-ЦСК ВВС 16'!I21+'4 Титан-Академия 16'!I21+'5 Титан-Lion School'!I21+'6 Титан-Волки'!I21</f>
        <v>3</v>
      </c>
      <c r="J21" s="3" t="s">
        <v>57</v>
      </c>
      <c r="K21" s="25"/>
      <c r="L21" s="10"/>
      <c r="M21" s="3">
        <f>'1 Титан-Академия 17'!M21+'2 Титан-ЦСК ВВС 17'!M21+'3 Титан-ЦСК ВВС 16'!M21+'4 Титан-Академия 16'!M21+'5 Титан-Lion School'!M21+'6 Титан-Волки'!M21</f>
        <v>7</v>
      </c>
      <c r="N21" s="3" t="s">
        <v>57</v>
      </c>
      <c r="O21" s="25"/>
      <c r="P21" s="10"/>
      <c r="Q21" s="3">
        <f>'1 Титан-Академия 17'!Q21+'2 Титан-ЦСК ВВС 17'!Q21+'3 Титан-ЦСК ВВС 16'!Q21+'4 Титан-Академия 16'!Q21+'5 Титан-Lion School'!Q21+'6 Титан-Волки'!Q21</f>
        <v>6</v>
      </c>
      <c r="R21" s="3" t="s">
        <v>57</v>
      </c>
      <c r="S21" s="25"/>
      <c r="T21" s="10"/>
      <c r="U21" s="3">
        <f>'1 Титан-Академия 17'!U21+'2 Титан-ЦСК ВВС 17'!U21+'3 Титан-ЦСК ВВС 16'!U21+'4 Титан-Академия 16'!U21+'5 Титан-Lion School'!U21+'6 Титан-Волки'!U21</f>
        <v>1</v>
      </c>
      <c r="V21" s="3" t="s">
        <v>57</v>
      </c>
      <c r="W21" s="25"/>
      <c r="X21" s="9"/>
      <c r="Y21" s="3">
        <f>'1 Титан-Академия 17'!Y21+'2 Титан-ЦСК ВВС 17'!Y21+'3 Титан-ЦСК ВВС 16'!Y21+'4 Титан-Академия 16'!Y21+'5 Титан-Lion School'!Y21+'6 Титан-Волки'!Y21</f>
        <v>15</v>
      </c>
      <c r="Z21" s="3" t="s">
        <v>57</v>
      </c>
      <c r="AA21" s="25"/>
      <c r="AB21" s="9"/>
    </row>
    <row r="22" spans="1:28" x14ac:dyDescent="0.3">
      <c r="A22" s="15" t="s">
        <v>47</v>
      </c>
      <c r="B22" s="3" t="s">
        <v>111</v>
      </c>
      <c r="C22" s="3">
        <f ca="1">'1 Титан-Академия 17'!C22+'2 Титан-ЦСК ВВС 17'!C22+'3 Титан-ЦСК ВВС 16'!C22+'4 Титан-Академия 16'!C22+'5 Титан-Lion School'!C22+'6 Титан-Волки'!C22</f>
        <v>6</v>
      </c>
      <c r="D22" s="8"/>
      <c r="H22" s="9"/>
      <c r="I22" s="12">
        <f>'1 Титан-Академия 17'!I22+'2 Титан-ЦСК ВВС 17'!I22+'3 Титан-ЦСК ВВС 16'!I22+'4 Титан-Академия 16'!I22+'5 Титан-Lion School'!I22+'6 Титан-Волки'!I22</f>
        <v>1</v>
      </c>
      <c r="J22" s="3" t="s">
        <v>60</v>
      </c>
      <c r="K22" s="1">
        <f>IFERROR(I22/I21,0)</f>
        <v>0.33333333333333331</v>
      </c>
      <c r="L22" s="10"/>
      <c r="M22" s="12">
        <f>'1 Титан-Академия 17'!M22+'2 Титан-ЦСК ВВС 17'!M22+'3 Титан-ЦСК ВВС 16'!M22+'4 Титан-Академия 16'!M22+'5 Титан-Lion School'!M22+'6 Титан-Волки'!M22</f>
        <v>1</v>
      </c>
      <c r="N22" s="3" t="s">
        <v>60</v>
      </c>
      <c r="O22" s="1">
        <f>IFERROR(M22/M21,0)</f>
        <v>0.14285714285714285</v>
      </c>
      <c r="P22" s="10"/>
      <c r="Q22" s="12">
        <f>'1 Титан-Академия 17'!Q22+'2 Титан-ЦСК ВВС 17'!Q22+'3 Титан-ЦСК ВВС 16'!Q22+'4 Титан-Академия 16'!Q22+'5 Титан-Lion School'!Q22+'6 Титан-Волки'!Q22</f>
        <v>1</v>
      </c>
      <c r="R22" s="3" t="s">
        <v>60</v>
      </c>
      <c r="S22" s="1">
        <f>IFERROR(Q22/Q21,0)</f>
        <v>0.16666666666666666</v>
      </c>
      <c r="T22" s="10"/>
      <c r="U22" s="12">
        <f>'1 Титан-Академия 17'!U22+'2 Титан-ЦСК ВВС 17'!U22+'3 Титан-ЦСК ВВС 16'!U22+'4 Титан-Академия 16'!U22+'5 Титан-Lion School'!U22+'6 Титан-Волки'!U22</f>
        <v>0</v>
      </c>
      <c r="V22" s="3" t="s">
        <v>60</v>
      </c>
      <c r="W22" s="1">
        <f>IFERROR(U22/U21,0)</f>
        <v>0</v>
      </c>
      <c r="X22" s="9"/>
      <c r="Y22" s="12">
        <f>'1 Титан-Академия 17'!Y22+'2 Титан-ЦСК ВВС 17'!Y22+'3 Титан-ЦСК ВВС 16'!Y22+'4 Титан-Академия 16'!Y22+'5 Титан-Lion School'!Y22+'6 Титан-Волки'!Y22</f>
        <v>5</v>
      </c>
      <c r="Z22" s="3" t="s">
        <v>60</v>
      </c>
      <c r="AA22" s="1">
        <f>IFERROR(Y22/Y21,0)</f>
        <v>0.33333333333333331</v>
      </c>
      <c r="AB22" s="9"/>
    </row>
    <row r="23" spans="1:28" x14ac:dyDescent="0.3">
      <c r="A23" s="15" t="s">
        <v>48</v>
      </c>
      <c r="B23" s="3" t="s">
        <v>110</v>
      </c>
      <c r="C23" s="3">
        <f ca="1">'1 Титан-Академия 17'!C23+'2 Титан-ЦСК ВВС 17'!C23+'3 Титан-ЦСК ВВС 16'!C23+'4 Титан-Академия 16'!C23+'5 Титан-Lion School'!C23+'6 Титан-Волки'!C23</f>
        <v>7</v>
      </c>
      <c r="D23" s="8"/>
      <c r="E23" s="3">
        <f>'1 Титан-Академия 17'!E29+'2 Титан-ЦСК ВВС 17'!E29+'3 Титан-ЦСК ВВС 16'!E29+'4 Титан-Академия 16'!E29+'5 Титан-Lion School'!E29+'6 Титан-Волки'!E29</f>
        <v>0</v>
      </c>
      <c r="F23" s="3" t="s">
        <v>58</v>
      </c>
      <c r="G23" s="25" t="str">
        <f>IFERROR((E23-E24)/E23,"нет бросоков")</f>
        <v>нет бросоков</v>
      </c>
      <c r="H23" s="9"/>
      <c r="I23" s="3">
        <f>'1 Титан-Академия 17'!I23+'2 Титан-ЦСК ВВС 17'!I23+'3 Титан-ЦСК ВВС 16'!I23+'4 Титан-Академия 16'!I23+'5 Титан-Lion School'!I23+'6 Титан-Волки'!I23</f>
        <v>0</v>
      </c>
      <c r="J23" s="3" t="s">
        <v>35</v>
      </c>
      <c r="K23" s="1">
        <f>IFERROR(I23/$A$6,0)</f>
        <v>0</v>
      </c>
      <c r="L23" s="10"/>
      <c r="M23" s="3">
        <f>'1 Титан-Академия 17'!M23+'2 Титан-ЦСК ВВС 17'!M23+'3 Титан-ЦСК ВВС 16'!M23+'4 Титан-Академия 16'!M23+'5 Титан-Lion School'!M23+'6 Титан-Волки'!M23</f>
        <v>0</v>
      </c>
      <c r="N23" s="3" t="s">
        <v>35</v>
      </c>
      <c r="O23" s="1">
        <f>IFERROR(M23/$A$6,0)</f>
        <v>0</v>
      </c>
      <c r="P23" s="10"/>
      <c r="Q23" s="3">
        <f>'1 Титан-Академия 17'!Q23+'2 Титан-ЦСК ВВС 17'!Q23+'3 Титан-ЦСК ВВС 16'!Q23+'4 Титан-Академия 16'!Q23+'5 Титан-Lion School'!Q23+'6 Титан-Волки'!Q23</f>
        <v>2</v>
      </c>
      <c r="R23" s="3" t="s">
        <v>35</v>
      </c>
      <c r="S23" s="1">
        <f>IFERROR(Q23/$A$6,0)</f>
        <v>0.15384615384615385</v>
      </c>
      <c r="T23" s="10"/>
      <c r="U23" s="3">
        <f>'1 Титан-Академия 17'!U23+'2 Титан-ЦСК ВВС 17'!U23+'3 Титан-ЦСК ВВС 16'!U23+'4 Титан-Академия 16'!U23+'5 Титан-Lion School'!U23+'6 Титан-Волки'!U23</f>
        <v>1</v>
      </c>
      <c r="V23" s="3" t="s">
        <v>35</v>
      </c>
      <c r="W23" s="1">
        <f>IFERROR(U23/$A$6,0)</f>
        <v>7.6923076923076927E-2</v>
      </c>
      <c r="X23" s="9"/>
      <c r="Y23" s="3">
        <f>'1 Титан-Академия 17'!Y23+'2 Титан-ЦСК ВВС 17'!Y23+'3 Титан-ЦСК ВВС 16'!Y23+'4 Титан-Академия 16'!Y23+'5 Титан-Lion School'!Y23+'6 Титан-Волки'!Y23</f>
        <v>2</v>
      </c>
      <c r="Z23" s="3" t="s">
        <v>35</v>
      </c>
      <c r="AA23" s="1">
        <f>IFERROR(Y23/$A$6,0)</f>
        <v>0.15384615384615385</v>
      </c>
      <c r="AB23" s="9"/>
    </row>
    <row r="24" spans="1:28" x14ac:dyDescent="0.3">
      <c r="A24" s="15" t="s">
        <v>49</v>
      </c>
      <c r="B24" s="3" t="s">
        <v>107</v>
      </c>
      <c r="C24" s="3">
        <f ca="1">'1 Титан-Академия 17'!C24+'2 Титан-ЦСК ВВС 17'!C24+'3 Титан-ЦСК ВВС 16'!C24+'4 Титан-Академия 16'!C24+'5 Титан-Lion School'!C24+'6 Титан-Волки'!C24</f>
        <v>3</v>
      </c>
      <c r="D24" s="8"/>
      <c r="E24" s="3">
        <f>'1 Титан-Академия 17'!E30+'2 Титан-ЦСК ВВС 17'!E30+'3 Титан-ЦСК ВВС 16'!E30+'4 Титан-Академия 16'!E30+'5 Титан-Lion School'!E30+'6 Титан-Волки'!E30</f>
        <v>0</v>
      </c>
      <c r="F24" s="3" t="s">
        <v>59</v>
      </c>
      <c r="G24" s="25"/>
      <c r="H24" s="9"/>
      <c r="I24" s="12">
        <f>'1 Титан-Академия 17'!I24+'2 Титан-ЦСК ВВС 17'!I24+'3 Титан-ЦСК ВВС 16'!I24+'4 Титан-Академия 16'!I24+'5 Титан-Lion School'!I24+'6 Титан-Волки'!I24</f>
        <v>0</v>
      </c>
      <c r="J24" s="3" t="s">
        <v>63</v>
      </c>
      <c r="K24" s="3"/>
      <c r="L24" s="10"/>
      <c r="M24" s="12">
        <f>'1 Титан-Академия 17'!M24+'2 Титан-ЦСК ВВС 17'!M24+'3 Титан-ЦСК ВВС 16'!M24+'4 Титан-Академия 16'!M24+'5 Титан-Lion School'!M24+'6 Титан-Волки'!M24</f>
        <v>0</v>
      </c>
      <c r="N24" s="3" t="s">
        <v>63</v>
      </c>
      <c r="O24" s="3"/>
      <c r="P24" s="10"/>
      <c r="Q24" s="12">
        <f>'1 Титан-Академия 17'!Q24+'2 Титан-ЦСК ВВС 17'!Q24+'3 Титан-ЦСК ВВС 16'!Q24+'4 Титан-Академия 16'!Q24+'5 Титан-Lion School'!Q24+'6 Титан-Волки'!Q24</f>
        <v>0</v>
      </c>
      <c r="R24" s="3" t="s">
        <v>63</v>
      </c>
      <c r="S24" s="3"/>
      <c r="T24" s="10"/>
      <c r="U24" s="12">
        <f>'1 Титан-Академия 17'!U24+'2 Титан-ЦСК ВВС 17'!U24+'3 Титан-ЦСК ВВС 16'!U24+'4 Титан-Академия 16'!U24+'5 Титан-Lion School'!U24+'6 Титан-Волки'!U24</f>
        <v>0</v>
      </c>
      <c r="V24" s="3" t="s">
        <v>63</v>
      </c>
      <c r="W24" s="3"/>
      <c r="X24" s="9"/>
      <c r="Y24" s="12">
        <f>'1 Титан-Академия 17'!Y24+'2 Титан-ЦСК ВВС 17'!Y24+'3 Титан-ЦСК ВВС 16'!Y24+'4 Титан-Академия 16'!Y24+'5 Титан-Lion School'!Y24+'6 Титан-Волки'!Y24</f>
        <v>1</v>
      </c>
      <c r="Z24" s="3" t="s">
        <v>63</v>
      </c>
      <c r="AA24" s="3"/>
      <c r="AB24" s="9"/>
    </row>
    <row r="25" spans="1:28" x14ac:dyDescent="0.3">
      <c r="A25" s="15" t="s">
        <v>50</v>
      </c>
      <c r="B25" s="3" t="s">
        <v>112</v>
      </c>
      <c r="C25" s="3">
        <f ca="1">'1 Титан-Академия 17'!C25+'2 Титан-ЦСК ВВС 17'!C25+'3 Титан-ЦСК ВВС 16'!C25+'4 Титан-Академия 16'!C25+'5 Титан-Lion School'!C25+'6 Титан-Волки'!C25</f>
        <v>9</v>
      </c>
      <c r="D25" s="8"/>
      <c r="H25" s="9"/>
      <c r="I25" s="3">
        <f>'1 Титан-Академия 17'!I25+'2 Титан-ЦСК ВВС 17'!I25+'3 Титан-ЦСК ВВС 16'!I25+'4 Титан-Академия 16'!I25+'5 Титан-Lion School'!I25+'6 Титан-Волки'!I25</f>
        <v>0</v>
      </c>
      <c r="J25" s="3" t="s">
        <v>64</v>
      </c>
      <c r="K25" s="3"/>
      <c r="L25" s="10"/>
      <c r="M25" s="3">
        <f>'1 Титан-Академия 17'!M25+'2 Титан-ЦСК ВВС 17'!M25+'3 Титан-ЦСК ВВС 16'!M25+'4 Титан-Академия 16'!M25+'5 Титан-Lion School'!M25+'6 Титан-Волки'!M25</f>
        <v>1</v>
      </c>
      <c r="N25" s="3" t="s">
        <v>64</v>
      </c>
      <c r="O25" s="3"/>
      <c r="P25" s="10"/>
      <c r="Q25" s="3">
        <f>'1 Титан-Академия 17'!Q25+'2 Титан-ЦСК ВВС 17'!Q25+'3 Титан-ЦСК ВВС 16'!Q25+'4 Титан-Академия 16'!Q25+'5 Титан-Lion School'!Q25+'6 Титан-Волки'!Q25</f>
        <v>0</v>
      </c>
      <c r="R25" s="3" t="s">
        <v>64</v>
      </c>
      <c r="S25" s="3"/>
      <c r="T25" s="10"/>
      <c r="U25" s="3">
        <f>'1 Титан-Академия 17'!U25+'2 Титан-ЦСК ВВС 17'!U25+'3 Титан-ЦСК ВВС 16'!U25+'4 Титан-Академия 16'!U25+'5 Титан-Lion School'!U25+'6 Титан-Волки'!U25</f>
        <v>0</v>
      </c>
      <c r="V25" s="3" t="s">
        <v>64</v>
      </c>
      <c r="W25" s="3"/>
      <c r="X25" s="9"/>
      <c r="Y25" s="3">
        <f>'1 Титан-Академия 17'!Y25+'2 Титан-ЦСК ВВС 17'!Y25+'3 Титан-ЦСК ВВС 16'!Y25+'4 Титан-Академия 16'!Y25+'5 Титан-Lion School'!Y25+'6 Титан-Волки'!Y25</f>
        <v>1</v>
      </c>
      <c r="Z25" s="3" t="s">
        <v>64</v>
      </c>
      <c r="AA25" s="3"/>
      <c r="AB25" s="9"/>
    </row>
    <row r="26" spans="1:28" x14ac:dyDescent="0.3">
      <c r="A26" s="15" t="s">
        <v>51</v>
      </c>
      <c r="B26" s="3" t="s">
        <v>106</v>
      </c>
      <c r="C26" s="3">
        <f ca="1">'1 Титан-Академия 17'!C26+'2 Титан-ЦСК ВВС 17'!C26+'3 Титан-ЦСК ВВС 16'!C26+'4 Титан-Академия 16'!C26+'5 Титан-Lion School'!C26+'6 Титан-Волки'!C26</f>
        <v>4</v>
      </c>
      <c r="D26" s="8"/>
      <c r="H26" s="9"/>
      <c r="I26" s="3">
        <f>'1 Титан-Академия 17'!I26+'2 Титан-ЦСК ВВС 17'!I26+'3 Титан-ЦСК ВВС 16'!I26+'4 Титан-Академия 16'!I26+'5 Титан-Lion School'!I26+'6 Титан-Волки'!I26</f>
        <v>0</v>
      </c>
      <c r="J26" s="3" t="s">
        <v>58</v>
      </c>
      <c r="K26" s="25">
        <f>IFERROR(I27/I26,0)</f>
        <v>0</v>
      </c>
      <c r="L26" s="10"/>
      <c r="M26" s="3">
        <f>'1 Титан-Академия 17'!M26+'2 Титан-ЦСК ВВС 17'!M26+'3 Титан-ЦСК ВВС 16'!M26+'4 Титан-Академия 16'!M26+'5 Титан-Lion School'!M26+'6 Титан-Волки'!M26</f>
        <v>0</v>
      </c>
      <c r="N26" s="3" t="s">
        <v>58</v>
      </c>
      <c r="O26" s="25">
        <f>IFERROR(M27/M26,0)</f>
        <v>0</v>
      </c>
      <c r="P26" s="10"/>
      <c r="Q26" s="3">
        <f>'1 Титан-Академия 17'!Q26+'2 Титан-ЦСК ВВС 17'!Q26+'3 Титан-ЦСК ВВС 16'!Q26+'4 Титан-Академия 16'!Q26+'5 Титан-Lion School'!Q26+'6 Титан-Волки'!Q26</f>
        <v>0</v>
      </c>
      <c r="R26" s="3" t="s">
        <v>58</v>
      </c>
      <c r="S26" s="25">
        <f>IFERROR(Q27/Q26,0)</f>
        <v>0</v>
      </c>
      <c r="T26" s="10"/>
      <c r="U26" s="3">
        <f>'1 Титан-Академия 17'!U26+'2 Титан-ЦСК ВВС 17'!U26+'3 Титан-ЦСК ВВС 16'!U26+'4 Титан-Академия 16'!U26+'5 Титан-Lion School'!U26+'6 Титан-Волки'!U26</f>
        <v>0</v>
      </c>
      <c r="V26" s="3" t="s">
        <v>58</v>
      </c>
      <c r="W26" s="25">
        <f>IFERROR(U27/U26,0)</f>
        <v>0</v>
      </c>
      <c r="X26" s="9"/>
      <c r="Y26" s="3">
        <f>'1 Титан-Академия 17'!Y26+'2 Титан-ЦСК ВВС 17'!Y26+'3 Титан-ЦСК ВВС 16'!Y26+'4 Титан-Академия 16'!Y26+'5 Титан-Lion School'!Y26+'6 Титан-Волки'!Y26</f>
        <v>0</v>
      </c>
      <c r="Z26" s="3" t="s">
        <v>58</v>
      </c>
      <c r="AA26" s="25">
        <f>IFERROR(Y27/Y26,0)</f>
        <v>0</v>
      </c>
      <c r="AB26" s="9"/>
    </row>
    <row r="27" spans="1:28" x14ac:dyDescent="0.3">
      <c r="A27" s="15" t="s">
        <v>74</v>
      </c>
      <c r="B27" s="3" t="s">
        <v>106</v>
      </c>
      <c r="C27" s="3">
        <f ca="1">'1 Титан-Академия 17'!C27+'2 Титан-ЦСК ВВС 17'!C27+'3 Титан-ЦСК ВВС 16'!C27+'4 Титан-Академия 16'!C27+'5 Титан-Lion School'!C27+'6 Титан-Волки'!C27</f>
        <v>5</v>
      </c>
      <c r="D27" s="8"/>
      <c r="H27" s="9"/>
      <c r="I27" s="12">
        <f>'1 Титан-Академия 17'!I27+'2 Титан-ЦСК ВВС 17'!I27+'3 Титан-ЦСК ВВС 16'!I27+'4 Титан-Академия 16'!I27+'5 Титан-Lion School'!I27+'6 Титан-Волки'!I27</f>
        <v>0</v>
      </c>
      <c r="J27" s="3" t="s">
        <v>60</v>
      </c>
      <c r="K27" s="25"/>
      <c r="L27" s="10"/>
      <c r="M27" s="12">
        <f>'1 Титан-Академия 17'!M27+'2 Титан-ЦСК ВВС 17'!M27+'3 Титан-ЦСК ВВС 16'!M27+'4 Титан-Академия 16'!M27+'5 Титан-Lion School'!M27+'6 Титан-Волки'!M27</f>
        <v>0</v>
      </c>
      <c r="N27" s="3" t="s">
        <v>60</v>
      </c>
      <c r="O27" s="25"/>
      <c r="P27" s="10"/>
      <c r="Q27" s="12">
        <f>'1 Титан-Академия 17'!Q27+'2 Титан-ЦСК ВВС 17'!Q27+'3 Титан-ЦСК ВВС 16'!Q27+'4 Титан-Академия 16'!Q27+'5 Титан-Lion School'!Q27+'6 Титан-Волки'!Q27</f>
        <v>0</v>
      </c>
      <c r="R27" s="3" t="s">
        <v>60</v>
      </c>
      <c r="S27" s="25"/>
      <c r="T27" s="10"/>
      <c r="U27" s="12">
        <f>'1 Титан-Академия 17'!U27+'2 Титан-ЦСК ВВС 17'!U27+'3 Титан-ЦСК ВВС 16'!U27+'4 Титан-Академия 16'!U27+'5 Титан-Lion School'!U27+'6 Титан-Волки'!U27</f>
        <v>0</v>
      </c>
      <c r="V27" s="3" t="s">
        <v>60</v>
      </c>
      <c r="W27" s="25"/>
      <c r="X27" s="9"/>
      <c r="Y27" s="12">
        <f>'1 Титан-Академия 17'!Y27+'2 Титан-ЦСК ВВС 17'!Y27+'3 Титан-ЦСК ВВС 16'!Y27+'4 Титан-Академия 16'!Y27+'5 Титан-Lion School'!Y27+'6 Титан-Волки'!Y27</f>
        <v>0</v>
      </c>
      <c r="Z27" s="3" t="s">
        <v>60</v>
      </c>
      <c r="AA27" s="25"/>
      <c r="AB27" s="9"/>
    </row>
    <row r="28" spans="1:28" x14ac:dyDescent="0.3">
      <c r="A28" s="15" t="s">
        <v>75</v>
      </c>
      <c r="B28" s="3" t="s">
        <v>106</v>
      </c>
      <c r="C28" s="3">
        <f ca="1">'1 Титан-Академия 17'!C28+'2 Титан-ЦСК ВВС 17'!C28+'3 Титан-ЦСК ВВС 16'!C28+'4 Титан-Академия 16'!C28+'5 Титан-Lion School'!C28+'6 Титан-Волки'!C28</f>
        <v>5</v>
      </c>
      <c r="D28" s="8"/>
      <c r="E28" s="16"/>
      <c r="F28" s="16"/>
      <c r="G28" s="16"/>
      <c r="H28" s="9"/>
      <c r="I28" s="3">
        <f>'1 Титан-Академия 17'!I28+'2 Титан-ЦСК ВВС 17'!I28+'3 Титан-ЦСК ВВС 16'!I28+'4 Титан-Академия 16'!I28+'5 Титан-Lion School'!I28+'6 Титан-Волки'!I28</f>
        <v>46</v>
      </c>
      <c r="J28" s="3" t="s">
        <v>66</v>
      </c>
      <c r="K28" s="25">
        <f>IFERROR(I29/I28,0)</f>
        <v>0.43478260869565216</v>
      </c>
      <c r="L28" s="10"/>
      <c r="M28" s="3">
        <f>'1 Титан-Академия 17'!M28+'2 Титан-ЦСК ВВС 17'!M28+'3 Титан-ЦСК ВВС 16'!M28+'4 Титан-Академия 16'!M28+'5 Титан-Lion School'!M28+'6 Титан-Волки'!M28</f>
        <v>1</v>
      </c>
      <c r="N28" s="3" t="s">
        <v>66</v>
      </c>
      <c r="O28" s="25">
        <f>IFERROR(M29/M28,0)</f>
        <v>0</v>
      </c>
      <c r="P28" s="10"/>
      <c r="Q28" s="3">
        <f>'1 Титан-Академия 17'!Q28+'2 Титан-ЦСК ВВС 17'!Q28+'3 Титан-ЦСК ВВС 16'!Q28+'4 Титан-Академия 16'!Q28+'5 Титан-Lion School'!Q28+'6 Титан-Волки'!Q28</f>
        <v>0</v>
      </c>
      <c r="R28" s="3" t="s">
        <v>66</v>
      </c>
      <c r="S28" s="25">
        <f>IFERROR(Q29/Q28,0)</f>
        <v>0</v>
      </c>
      <c r="T28" s="10"/>
      <c r="U28" s="3">
        <f>'1 Титан-Академия 17'!U28+'2 Титан-ЦСК ВВС 17'!U28+'3 Титан-ЦСК ВВС 16'!U28+'4 Титан-Академия 16'!U28+'5 Титан-Lion School'!U28+'6 Титан-Волки'!U28</f>
        <v>0</v>
      </c>
      <c r="V28" s="3" t="s">
        <v>66</v>
      </c>
      <c r="W28" s="25">
        <f>IFERROR(U29/U28,0)</f>
        <v>0</v>
      </c>
      <c r="X28" s="9"/>
      <c r="Y28" s="3">
        <f>'1 Титан-Академия 17'!Y28+'2 Титан-ЦСК ВВС 17'!Y28+'3 Титан-ЦСК ВВС 16'!Y28+'4 Титан-Академия 16'!Y28+'5 Титан-Lion School'!Y28+'6 Титан-Волки'!Y28</f>
        <v>0</v>
      </c>
      <c r="Z28" s="3" t="s">
        <v>66</v>
      </c>
      <c r="AA28" s="25">
        <f>IFERROR(Y29/Y28,0)</f>
        <v>0</v>
      </c>
      <c r="AB28" s="9"/>
    </row>
    <row r="29" spans="1:28" x14ac:dyDescent="0.3">
      <c r="A29" s="15" t="s">
        <v>76</v>
      </c>
      <c r="B29" s="3" t="s">
        <v>106</v>
      </c>
      <c r="C29" s="3">
        <f ca="1">'1 Титан-Академия 17'!C29+'2 Титан-ЦСК ВВС 17'!C29+'3 Титан-ЦСК ВВС 16'!C29+'4 Титан-Академия 16'!C29+'5 Титан-Lion School'!C29+'6 Титан-Волки'!C29</f>
        <v>4</v>
      </c>
      <c r="D29" s="8"/>
      <c r="E29" s="16"/>
      <c r="F29" s="16"/>
      <c r="G29" s="16"/>
      <c r="H29" s="9"/>
      <c r="I29" s="3">
        <f>'1 Титан-Академия 17'!I29+'2 Титан-ЦСК ВВС 17'!I29+'3 Титан-ЦСК ВВС 16'!I29+'4 Титан-Академия 16'!I29+'5 Титан-Lion School'!I29+'6 Титан-Волки'!I29</f>
        <v>20</v>
      </c>
      <c r="J29" s="3" t="s">
        <v>68</v>
      </c>
      <c r="K29" s="25"/>
      <c r="L29" s="10"/>
      <c r="M29" s="3">
        <f>'1 Титан-Академия 17'!M29+'2 Титан-ЦСК ВВС 17'!M29+'3 Титан-ЦСК ВВС 16'!M29+'4 Титан-Академия 16'!M29+'5 Титан-Lion School'!M29+'6 Титан-Волки'!M29</f>
        <v>0</v>
      </c>
      <c r="N29" s="3" t="s">
        <v>68</v>
      </c>
      <c r="O29" s="25"/>
      <c r="P29" s="10"/>
      <c r="Q29" s="3">
        <f>'1 Титан-Академия 17'!Q29+'2 Титан-ЦСК ВВС 17'!Q29+'3 Титан-ЦСК ВВС 16'!Q29+'4 Титан-Академия 16'!Q29+'5 Титан-Lion School'!Q29+'6 Титан-Волки'!Q29</f>
        <v>0</v>
      </c>
      <c r="R29" s="3" t="s">
        <v>68</v>
      </c>
      <c r="S29" s="25"/>
      <c r="T29" s="10"/>
      <c r="U29" s="3">
        <f>'1 Титан-Академия 17'!U29+'2 Титан-ЦСК ВВС 17'!U29+'3 Титан-ЦСК ВВС 16'!U29+'4 Титан-Академия 16'!U29+'5 Титан-Lion School'!U29+'6 Титан-Волки'!U29</f>
        <v>0</v>
      </c>
      <c r="V29" s="3" t="s">
        <v>68</v>
      </c>
      <c r="W29" s="25"/>
      <c r="X29" s="9"/>
      <c r="Y29" s="3">
        <f>'1 Титан-Академия 17'!Y29+'2 Титан-ЦСК ВВС 17'!Y29+'3 Титан-ЦСК ВВС 16'!Y29+'4 Титан-Академия 16'!Y29+'5 Титан-Lion School'!Y29+'6 Титан-Волки'!Y29</f>
        <v>0</v>
      </c>
      <c r="Z29" s="3" t="s">
        <v>68</v>
      </c>
      <c r="AA29" s="25"/>
      <c r="AB29" s="9"/>
    </row>
    <row r="30" spans="1:28" x14ac:dyDescent="0.3">
      <c r="A30" s="15" t="s">
        <v>77</v>
      </c>
      <c r="B30" s="3" t="s">
        <v>107</v>
      </c>
      <c r="C30" s="3">
        <f ca="1">'1 Титан-Академия 17'!C30+'2 Титан-ЦСК ВВС 17'!C30+'3 Титан-ЦСК ВВС 16'!C30+'4 Титан-Академия 16'!C30+'5 Титан-Lion School'!C30+'6 Титан-Волки'!C30</f>
        <v>5</v>
      </c>
      <c r="D30" s="8"/>
      <c r="E30" s="16"/>
      <c r="F30" s="16"/>
      <c r="G30" s="16"/>
      <c r="H30" s="9"/>
      <c r="I30" s="3">
        <f>'1 Титан-Академия 17'!I30+'2 Титан-ЦСК ВВС 17'!I30+'3 Титан-ЦСК ВВС 16'!I30+'4 Титан-Академия 16'!I30+'5 Титан-Lion School'!I30+'6 Титан-Волки'!I30</f>
        <v>0</v>
      </c>
      <c r="J30" s="3" t="s">
        <v>69</v>
      </c>
      <c r="K30" s="1"/>
      <c r="L30" s="10"/>
      <c r="M30" s="3">
        <f>'1 Титан-Академия 17'!M30+'2 Титан-ЦСК ВВС 17'!M30+'3 Титан-ЦСК ВВС 16'!M30+'4 Титан-Академия 16'!M30+'5 Титан-Lion School'!M30+'6 Титан-Волки'!M30</f>
        <v>0</v>
      </c>
      <c r="N30" s="3" t="s">
        <v>69</v>
      </c>
      <c r="O30" s="1"/>
      <c r="P30" s="10"/>
      <c r="Q30" s="3">
        <f>'1 Титан-Академия 17'!Q30+'2 Титан-ЦСК ВВС 17'!Q30+'3 Титан-ЦСК ВВС 16'!Q30+'4 Титан-Академия 16'!Q30+'5 Титан-Lion School'!Q30+'6 Титан-Волки'!Q30</f>
        <v>0</v>
      </c>
      <c r="R30" s="3" t="s">
        <v>69</v>
      </c>
      <c r="S30" s="1"/>
      <c r="T30" s="10"/>
      <c r="U30" s="3">
        <f>'1 Титан-Академия 17'!U30+'2 Титан-ЦСК ВВС 17'!U30+'3 Титан-ЦСК ВВС 16'!U30+'4 Титан-Академия 16'!U30+'5 Титан-Lion School'!U30+'6 Титан-Волки'!U30</f>
        <v>0</v>
      </c>
      <c r="V30" s="3" t="s">
        <v>69</v>
      </c>
      <c r="W30" s="1"/>
      <c r="X30" s="9"/>
      <c r="Y30" s="3">
        <f>'1 Титан-Академия 17'!Y30+'2 Титан-ЦСК ВВС 17'!Y30+'3 Титан-ЦСК ВВС 16'!Y30+'4 Титан-Академия 16'!Y30+'5 Титан-Lion School'!Y30+'6 Титан-Волки'!Y30</f>
        <v>1</v>
      </c>
      <c r="Z30" s="3" t="s">
        <v>69</v>
      </c>
      <c r="AA30" s="1"/>
      <c r="AB30" s="9"/>
    </row>
    <row r="31" spans="1:28" x14ac:dyDescent="0.3">
      <c r="A31" s="15" t="s">
        <v>78</v>
      </c>
      <c r="B31" s="3" t="s">
        <v>113</v>
      </c>
      <c r="C31" s="3">
        <f ca="1">'1 Титан-Академия 17'!C31+'2 Титан-ЦСК ВВС 17'!C31+'3 Титан-ЦСК ВВС 16'!C31+'4 Титан-Академия 16'!C31+'5 Титан-Lion School'!C31+'6 Титан-Волки'!C31</f>
        <v>8</v>
      </c>
      <c r="D31" s="8"/>
      <c r="E31" s="16"/>
      <c r="F31" s="16"/>
      <c r="G31" s="16"/>
      <c r="H31" s="9"/>
      <c r="I31" s="3">
        <f>'1 Титан-Академия 17'!I31+'2 Титан-ЦСК ВВС 17'!I31+'3 Титан-ЦСК ВВС 16'!I31+'4 Титан-Академия 16'!I31+'5 Титан-Lion School'!I31+'6 Титан-Волки'!I31</f>
        <v>0</v>
      </c>
      <c r="J31" s="3" t="s">
        <v>71</v>
      </c>
      <c r="K31" s="1"/>
      <c r="L31" s="10"/>
      <c r="M31" s="3">
        <f>'1 Титан-Академия 17'!M31+'2 Титан-ЦСК ВВС 17'!M31+'3 Титан-ЦСК ВВС 16'!M31+'4 Титан-Академия 16'!M31+'5 Титан-Lion School'!M31+'6 Титан-Волки'!M31</f>
        <v>0</v>
      </c>
      <c r="N31" s="3" t="s">
        <v>71</v>
      </c>
      <c r="O31" s="1"/>
      <c r="P31" s="10"/>
      <c r="Q31" s="3">
        <f>'1 Титан-Академия 17'!Q31+'2 Титан-ЦСК ВВС 17'!Q31+'3 Титан-ЦСК ВВС 16'!Q31+'4 Титан-Академия 16'!Q31+'5 Титан-Lion School'!Q31+'6 Титан-Волки'!Q31</f>
        <v>0</v>
      </c>
      <c r="R31" s="3" t="s">
        <v>71</v>
      </c>
      <c r="S31" s="1"/>
      <c r="T31" s="10"/>
      <c r="U31" s="3">
        <f>'1 Титан-Академия 17'!U31+'2 Титан-ЦСК ВВС 17'!U31+'3 Титан-ЦСК ВВС 16'!U31+'4 Титан-Академия 16'!U31+'5 Титан-Lion School'!U31+'6 Титан-Волки'!U31</f>
        <v>0</v>
      </c>
      <c r="V31" s="3" t="s">
        <v>71</v>
      </c>
      <c r="W31" s="1"/>
      <c r="X31" s="9"/>
      <c r="Y31" s="3">
        <f>'1 Титан-Академия 17'!Y31+'2 Титан-ЦСК ВВС 17'!Y31+'3 Титан-ЦСК ВВС 16'!Y31+'4 Титан-Академия 16'!Y31+'5 Титан-Lion School'!Y31+'6 Титан-Волки'!Y31</f>
        <v>0</v>
      </c>
      <c r="Z31" s="3" t="s">
        <v>71</v>
      </c>
      <c r="AA31" s="1"/>
      <c r="AB31" s="9"/>
    </row>
    <row r="32" spans="1:28" x14ac:dyDescent="0.3">
      <c r="A32" s="15" t="s">
        <v>82</v>
      </c>
      <c r="B32" s="3" t="s">
        <v>107</v>
      </c>
      <c r="C32" s="3">
        <f ca="1">'1 Титан-Академия 17'!C32+'2 Титан-ЦСК ВВС 17'!C32+'3 Титан-ЦСК ВВС 16'!C32+'4 Титан-Академия 16'!C32+'5 Титан-Lion School'!C32+'6 Титан-Волки'!C32</f>
        <v>1</v>
      </c>
      <c r="D32" s="8"/>
      <c r="E32" s="16"/>
      <c r="F32" s="16"/>
      <c r="G32" s="16"/>
      <c r="H32" s="9"/>
      <c r="I32" s="3">
        <f ca="1">'1 Титан-Академия 17'!I32+'2 Титан-ЦСК ВВС 17'!I32+'3 Титан-ЦСК ВВС 16'!I32+'4 Титан-Академия 16'!I32+'5 Титан-Lion School'!I32+'6 Титан-Волки'!I32</f>
        <v>5</v>
      </c>
      <c r="J32" s="3" t="s">
        <v>72</v>
      </c>
      <c r="K32" s="1"/>
      <c r="L32" s="10"/>
      <c r="M32" s="3">
        <f ca="1">'1 Титан-Академия 17'!M32+'2 Титан-ЦСК ВВС 17'!M32+'3 Титан-ЦСК ВВС 16'!M32+'4 Титан-Академия 16'!M32+'5 Титан-Lion School'!M32+'6 Титан-Волки'!M32</f>
        <v>5</v>
      </c>
      <c r="N32" s="3" t="s">
        <v>72</v>
      </c>
      <c r="O32" s="1"/>
      <c r="P32" s="10"/>
      <c r="Q32" s="3">
        <f ca="1">'1 Титан-Академия 17'!Q32+'2 Титан-ЦСК ВВС 17'!Q32+'3 Титан-ЦСК ВВС 16'!Q32+'4 Титан-Академия 16'!Q32+'5 Титан-Lion School'!Q32+'6 Титан-Волки'!Q32</f>
        <v>4</v>
      </c>
      <c r="R32" s="3" t="s">
        <v>72</v>
      </c>
      <c r="S32" s="1"/>
      <c r="T32" s="10"/>
      <c r="U32" s="3">
        <f ca="1">'1 Титан-Академия 17'!U32+'2 Титан-ЦСК ВВС 17'!U32+'3 Титан-ЦСК ВВС 16'!U32+'4 Титан-Академия 16'!U32+'5 Титан-Lion School'!U32+'6 Титан-Волки'!U32</f>
        <v>5</v>
      </c>
      <c r="V32" s="3" t="s">
        <v>72</v>
      </c>
      <c r="W32" s="1"/>
      <c r="X32" s="9"/>
      <c r="Y32" s="3">
        <f ca="1">'1 Титан-Академия 17'!Y32+'2 Титан-ЦСК ВВС 17'!Y32+'3 Титан-ЦСК ВВС 16'!Y32+'4 Титан-Академия 16'!Y32+'5 Титан-Lion School'!Y32+'6 Титан-Волки'!Y32</f>
        <v>8</v>
      </c>
      <c r="Z32" s="3" t="s">
        <v>72</v>
      </c>
      <c r="AA32" s="1"/>
      <c r="AB32" s="9"/>
    </row>
    <row r="33" spans="1:28" ht="13.85" customHeight="1" x14ac:dyDescent="0.3">
      <c r="A33" s="15" t="s">
        <v>83</v>
      </c>
      <c r="B33" s="3" t="s">
        <v>107</v>
      </c>
      <c r="C33" s="3">
        <f ca="1">'1 Титан-Академия 17'!C33+'2 Титан-ЦСК ВВС 17'!C33+'3 Титан-ЦСК ВВС 16'!C33+'4 Титан-Академия 16'!C33+'5 Титан-Lion School'!C33+'6 Титан-Волки'!C33</f>
        <v>0</v>
      </c>
      <c r="D33" s="8"/>
      <c r="E33" s="17"/>
      <c r="F33" s="17"/>
      <c r="G33" s="1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3">
      <c r="A34" s="15" t="s">
        <v>84</v>
      </c>
      <c r="B34" s="3" t="s">
        <v>107</v>
      </c>
      <c r="C34" s="3">
        <f ca="1">'1 Титан-Академия 17'!C34+'2 Титан-ЦСК ВВС 17'!C34+'3 Титан-ЦСК ВВС 16'!C34+'4 Титан-Академия 16'!C34+'5 Титан-Lion School'!C34+'6 Титан-Волки'!C34</f>
        <v>0</v>
      </c>
      <c r="D34" s="11"/>
      <c r="E34" s="14"/>
      <c r="F34" s="14"/>
      <c r="G34" s="19"/>
      <c r="H34" s="9"/>
      <c r="I34" s="24" t="s">
        <v>82</v>
      </c>
      <c r="J34" s="24"/>
      <c r="K34" s="24" t="s">
        <v>46</v>
      </c>
      <c r="L34" s="10"/>
      <c r="M34" s="24" t="s">
        <v>83</v>
      </c>
      <c r="N34" s="24"/>
      <c r="O34" s="24" t="s">
        <v>46</v>
      </c>
      <c r="P34" s="10"/>
      <c r="Q34" s="24" t="s">
        <v>84</v>
      </c>
      <c r="R34" s="24"/>
      <c r="S34" s="24" t="s">
        <v>46</v>
      </c>
      <c r="T34" s="10"/>
      <c r="U34" s="24" t="s">
        <v>85</v>
      </c>
      <c r="V34" s="24"/>
      <c r="W34" s="24" t="s">
        <v>46</v>
      </c>
      <c r="X34" s="9"/>
      <c r="Y34" s="24" t="s">
        <v>86</v>
      </c>
      <c r="Z34" s="24"/>
      <c r="AA34" s="24" t="s">
        <v>46</v>
      </c>
      <c r="AB34" s="9"/>
    </row>
    <row r="35" spans="1:28" x14ac:dyDescent="0.3">
      <c r="A35" s="15" t="s">
        <v>85</v>
      </c>
      <c r="B35" s="3" t="s">
        <v>107</v>
      </c>
      <c r="C35" s="3">
        <f ca="1">'1 Титан-Академия 17'!C35+'2 Титан-ЦСК ВВС 17'!C35+'3 Титан-ЦСК ВВС 16'!C35+'4 Титан-Академия 16'!C35+'5 Титан-Lion School'!C35+'6 Титан-Волки'!C35</f>
        <v>0</v>
      </c>
      <c r="D35" s="11"/>
      <c r="E35" s="14"/>
      <c r="F35" s="14"/>
      <c r="G35" s="19"/>
      <c r="H35" s="9"/>
      <c r="I35" s="3">
        <f>'1 Титан-Академия 17'!I35+'2 Титан-ЦСК ВВС 17'!I35+'3 Титан-ЦСК ВВС 16'!I35+'4 Титан-Академия 16'!I35+'5 Титан-Lion School'!I35+'6 Титан-Волки'!I35</f>
        <v>8</v>
      </c>
      <c r="J35" s="3" t="s">
        <v>54</v>
      </c>
      <c r="K35" s="25">
        <f>IFERROR(I36/I35,0)</f>
        <v>0.875</v>
      </c>
      <c r="L35" s="10"/>
      <c r="M35" s="3">
        <f>'1 Титан-Академия 17'!M35+'2 Титан-ЦСК ВВС 17'!M35+'3 Титан-ЦСК ВВС 16'!M35+'4 Титан-Академия 16'!M35+'5 Титан-Lion School'!M35+'6 Титан-Волки'!M35</f>
        <v>16</v>
      </c>
      <c r="N35" s="3" t="s">
        <v>54</v>
      </c>
      <c r="O35" s="25">
        <f>IFERROR(M36/M35,0)</f>
        <v>0.5625</v>
      </c>
      <c r="P35" s="10"/>
      <c r="Q35" s="3">
        <f>'1 Титан-Академия 17'!Q35+'2 Титан-ЦСК ВВС 17'!Q35+'3 Титан-ЦСК ВВС 16'!Q35+'4 Титан-Академия 16'!Q35+'5 Титан-Lion School'!Q35+'6 Титан-Волки'!Q35</f>
        <v>8</v>
      </c>
      <c r="R35" s="3" t="s">
        <v>54</v>
      </c>
      <c r="S35" s="25">
        <f>IFERROR(Q36/Q35,0)</f>
        <v>0.875</v>
      </c>
      <c r="T35" s="10"/>
      <c r="U35" s="3">
        <f>'1 Титан-Академия 17'!U35+'2 Титан-ЦСК ВВС 17'!U35+'3 Титан-ЦСК ВВС 16'!U35+'4 Титан-Академия 16'!U35+'5 Титан-Lion School'!U35+'6 Титан-Волки'!U35</f>
        <v>12</v>
      </c>
      <c r="V35" s="3" t="s">
        <v>54</v>
      </c>
      <c r="W35" s="25">
        <f>IFERROR(U36/U35,0)</f>
        <v>0.83333333333333337</v>
      </c>
      <c r="X35" s="9"/>
      <c r="Y35" s="3">
        <f>'1 Титан-Академия 17'!Y35+'2 Титан-ЦСК ВВС 17'!Y35+'3 Титан-ЦСК ВВС 16'!Y35+'4 Титан-Академия 16'!Y35+'5 Титан-Lion School'!Y35+'6 Титан-Волки'!Y35</f>
        <v>10</v>
      </c>
      <c r="Z35" s="3" t="s">
        <v>54</v>
      </c>
      <c r="AA35" s="25">
        <f>IFERROR(Y36/Y35,0)</f>
        <v>0.6</v>
      </c>
      <c r="AB35" s="9"/>
    </row>
    <row r="36" spans="1:28" x14ac:dyDescent="0.3">
      <c r="A36" s="15" t="s">
        <v>86</v>
      </c>
      <c r="B36" s="3" t="s">
        <v>107</v>
      </c>
      <c r="C36" s="3">
        <f ca="1">'1 Титан-Академия 17'!C36+'2 Титан-ЦСК ВВС 17'!C36+'3 Титан-ЦСК ВВС 16'!C36+'4 Титан-Академия 16'!C36+'5 Титан-Lion School'!C36+'6 Титан-Волки'!C36</f>
        <v>0</v>
      </c>
      <c r="D36" s="11"/>
      <c r="E36" s="14"/>
      <c r="F36" s="14"/>
      <c r="G36" s="19"/>
      <c r="H36" s="9"/>
      <c r="I36" s="3">
        <f>'1 Титан-Академия 17'!I36+'2 Титан-ЦСК ВВС 17'!I36+'3 Титан-ЦСК ВВС 16'!I36+'4 Титан-Академия 16'!I36+'5 Титан-Lion School'!I36+'6 Титан-Волки'!I36</f>
        <v>7</v>
      </c>
      <c r="J36" s="3" t="s">
        <v>56</v>
      </c>
      <c r="K36" s="25"/>
      <c r="L36" s="10"/>
      <c r="M36" s="3">
        <f>'1 Титан-Академия 17'!M36+'2 Титан-ЦСК ВВС 17'!M36+'3 Титан-ЦСК ВВС 16'!M36+'4 Титан-Академия 16'!M36+'5 Титан-Lion School'!M36+'6 Титан-Волки'!M36</f>
        <v>9</v>
      </c>
      <c r="N36" s="3" t="s">
        <v>56</v>
      </c>
      <c r="O36" s="25"/>
      <c r="P36" s="10"/>
      <c r="Q36" s="3">
        <f>'1 Титан-Академия 17'!Q36+'2 Титан-ЦСК ВВС 17'!Q36+'3 Титан-ЦСК ВВС 16'!Q36+'4 Титан-Академия 16'!Q36+'5 Титан-Lion School'!Q36+'6 Титан-Волки'!Q36</f>
        <v>7</v>
      </c>
      <c r="R36" s="3" t="s">
        <v>56</v>
      </c>
      <c r="S36" s="25"/>
      <c r="T36" s="10"/>
      <c r="U36" s="3">
        <f>'1 Титан-Академия 17'!U36+'2 Титан-ЦСК ВВС 17'!U36+'3 Титан-ЦСК ВВС 16'!U36+'4 Титан-Академия 16'!U36+'5 Титан-Lion School'!U36+'6 Титан-Волки'!U36</f>
        <v>10</v>
      </c>
      <c r="V36" s="3" t="s">
        <v>56</v>
      </c>
      <c r="W36" s="25"/>
      <c r="X36" s="9"/>
      <c r="Y36" s="3">
        <f>'1 Титан-Академия 17'!Y36+'2 Титан-ЦСК ВВС 17'!Y36+'3 Титан-ЦСК ВВС 16'!Y36+'4 Титан-Академия 16'!Y36+'5 Титан-Lion School'!Y36+'6 Титан-Волки'!Y36</f>
        <v>6</v>
      </c>
      <c r="Z36" s="3" t="s">
        <v>56</v>
      </c>
      <c r="AA36" s="25"/>
      <c r="AB36" s="9"/>
    </row>
    <row r="37" spans="1:28" x14ac:dyDescent="0.3">
      <c r="A37" s="14"/>
      <c r="B37" s="14"/>
      <c r="C37" s="13"/>
      <c r="D37" s="11"/>
      <c r="E37" s="14"/>
      <c r="F37" s="14"/>
      <c r="G37" s="13"/>
      <c r="H37" s="9"/>
      <c r="I37" s="3">
        <f>'1 Титан-Академия 17'!I37+'2 Титан-ЦСК ВВС 17'!I37+'3 Титан-ЦСК ВВС 16'!I37+'4 Титан-Академия 16'!I37+'5 Титан-Lion School'!I37+'6 Титан-Волки'!I37</f>
        <v>0</v>
      </c>
      <c r="J37" s="3" t="s">
        <v>53</v>
      </c>
      <c r="K37" s="25">
        <f>IFERROR(I38/I37,0)</f>
        <v>0</v>
      </c>
      <c r="L37" s="10"/>
      <c r="M37" s="3">
        <f>'1 Титан-Академия 17'!M37+'2 Титан-ЦСК ВВС 17'!M37+'3 Титан-ЦСК ВВС 16'!M37+'4 Титан-Академия 16'!M37+'5 Титан-Lion School'!M37+'6 Титан-Волки'!M37</f>
        <v>0</v>
      </c>
      <c r="N37" s="3" t="s">
        <v>53</v>
      </c>
      <c r="O37" s="25">
        <f>IFERROR(M38/M37,0)</f>
        <v>0</v>
      </c>
      <c r="P37" s="10"/>
      <c r="Q37" s="3">
        <f>'1 Титан-Академия 17'!Q37+'2 Титан-ЦСК ВВС 17'!Q37+'3 Титан-ЦСК ВВС 16'!Q37+'4 Титан-Академия 16'!Q37+'5 Титан-Lion School'!Q37+'6 Титан-Волки'!Q37</f>
        <v>3</v>
      </c>
      <c r="R37" s="3" t="s">
        <v>53</v>
      </c>
      <c r="S37" s="25">
        <f>IFERROR(Q38/Q37,0)</f>
        <v>0.66666666666666663</v>
      </c>
      <c r="T37" s="10"/>
      <c r="U37" s="3">
        <f>'1 Титан-Академия 17'!U37+'2 Титан-ЦСК ВВС 17'!U37+'3 Титан-ЦСК ВВС 16'!U37+'4 Титан-Академия 16'!U37+'5 Титан-Lion School'!U37+'6 Титан-Волки'!U37</f>
        <v>1</v>
      </c>
      <c r="V37" s="3" t="s">
        <v>53</v>
      </c>
      <c r="W37" s="25">
        <f>IFERROR(U38/U37,0)</f>
        <v>0</v>
      </c>
      <c r="X37" s="9"/>
      <c r="Y37" s="3">
        <f>'1 Титан-Академия 17'!Y37+'2 Титан-ЦСК ВВС 17'!Y37+'3 Титан-ЦСК ВВС 16'!Y37+'4 Титан-Академия 16'!Y37+'5 Титан-Lion School'!Y37+'6 Титан-Волки'!Y37</f>
        <v>0</v>
      </c>
      <c r="Z37" s="3" t="s">
        <v>53</v>
      </c>
      <c r="AA37" s="25">
        <f>IFERROR(Y38/Y37,0)</f>
        <v>0</v>
      </c>
      <c r="AB37" s="9"/>
    </row>
    <row r="38" spans="1:28" x14ac:dyDescent="0.3">
      <c r="A38" s="14"/>
      <c r="B38" s="14"/>
      <c r="C38" s="13"/>
      <c r="D38" s="11"/>
      <c r="E38" s="14"/>
      <c r="F38" s="14"/>
      <c r="G38" s="13"/>
      <c r="H38" s="9"/>
      <c r="I38" s="3">
        <f>'1 Титан-Академия 17'!I38+'2 Титан-ЦСК ВВС 17'!I38+'3 Титан-ЦСК ВВС 16'!I38+'4 Титан-Академия 16'!I38+'5 Титан-Lion School'!I38+'6 Титан-Волки'!I38</f>
        <v>0</v>
      </c>
      <c r="J38" s="3" t="s">
        <v>57</v>
      </c>
      <c r="K38" s="25"/>
      <c r="L38" s="10"/>
      <c r="M38" s="3">
        <f>'1 Титан-Академия 17'!M38+'2 Титан-ЦСК ВВС 17'!M38+'3 Титан-ЦСК ВВС 16'!M38+'4 Титан-Академия 16'!M38+'5 Титан-Lion School'!M38+'6 Титан-Волки'!M38</f>
        <v>0</v>
      </c>
      <c r="N38" s="3" t="s">
        <v>57</v>
      </c>
      <c r="O38" s="25"/>
      <c r="P38" s="10"/>
      <c r="Q38" s="3">
        <f>'1 Титан-Академия 17'!Q38+'2 Титан-ЦСК ВВС 17'!Q38+'3 Титан-ЦСК ВВС 16'!Q38+'4 Титан-Академия 16'!Q38+'5 Титан-Lion School'!Q38+'6 Титан-Волки'!Q38</f>
        <v>2</v>
      </c>
      <c r="R38" s="3" t="s">
        <v>57</v>
      </c>
      <c r="S38" s="25"/>
      <c r="T38" s="10"/>
      <c r="U38" s="3">
        <f>'1 Титан-Академия 17'!U38+'2 Титан-ЦСК ВВС 17'!U38+'3 Титан-ЦСК ВВС 16'!U38+'4 Титан-Академия 16'!U38+'5 Титан-Lion School'!U38+'6 Титан-Волки'!U38</f>
        <v>0</v>
      </c>
      <c r="V38" s="3" t="s">
        <v>57</v>
      </c>
      <c r="W38" s="25"/>
      <c r="X38" s="9"/>
      <c r="Y38" s="3">
        <f>'1 Титан-Академия 17'!Y38+'2 Титан-ЦСК ВВС 17'!Y38+'3 Титан-ЦСК ВВС 16'!Y38+'4 Титан-Академия 16'!Y38+'5 Титан-Lion School'!Y38+'6 Титан-Волки'!Y38</f>
        <v>0</v>
      </c>
      <c r="Z38" s="3" t="s">
        <v>57</v>
      </c>
      <c r="AA38" s="25"/>
      <c r="AB38" s="9"/>
    </row>
    <row r="39" spans="1:28" x14ac:dyDescent="0.3">
      <c r="A39" s="14"/>
      <c r="B39" s="14"/>
      <c r="C39" s="14"/>
      <c r="D39" s="11"/>
      <c r="E39" s="14"/>
      <c r="F39" s="14"/>
      <c r="G39" s="14"/>
      <c r="H39" s="9"/>
      <c r="I39" s="12">
        <f>'1 Титан-Академия 17'!I39+'2 Титан-ЦСК ВВС 17'!I39+'3 Титан-ЦСК ВВС 16'!I39+'4 Титан-Академия 16'!I39+'5 Титан-Lion School'!I39+'6 Титан-Волки'!I39</f>
        <v>0</v>
      </c>
      <c r="J39" s="3" t="s">
        <v>60</v>
      </c>
      <c r="K39" s="1">
        <f>IFERROR(I39/I38,0)</f>
        <v>0</v>
      </c>
      <c r="L39" s="10"/>
      <c r="M39" s="12">
        <f>'1 Титан-Академия 17'!M39+'2 Титан-ЦСК ВВС 17'!M39+'3 Титан-ЦСК ВВС 16'!M39+'4 Титан-Академия 16'!M39+'5 Титан-Lion School'!M39+'6 Титан-Волки'!M39</f>
        <v>0</v>
      </c>
      <c r="N39" s="3" t="s">
        <v>60</v>
      </c>
      <c r="O39" s="1">
        <f>IFERROR(M39/M38,0)</f>
        <v>0</v>
      </c>
      <c r="P39" s="10"/>
      <c r="Q39" s="12">
        <f>'1 Титан-Академия 17'!Q39+'2 Титан-ЦСК ВВС 17'!Q39+'3 Титан-ЦСК ВВС 16'!Q39+'4 Титан-Академия 16'!Q39+'5 Титан-Lion School'!Q39+'6 Титан-Волки'!Q39</f>
        <v>0</v>
      </c>
      <c r="R39" s="3" t="s">
        <v>60</v>
      </c>
      <c r="S39" s="1">
        <f>IFERROR(Q39/Q38,0)</f>
        <v>0</v>
      </c>
      <c r="T39" s="10"/>
      <c r="U39" s="12">
        <f>'1 Титан-Академия 17'!U39+'2 Титан-ЦСК ВВС 17'!U39+'3 Титан-ЦСК ВВС 16'!U39+'4 Титан-Академия 16'!U39+'5 Титан-Lion School'!U39+'6 Титан-Волки'!U39</f>
        <v>0</v>
      </c>
      <c r="V39" s="3" t="s">
        <v>60</v>
      </c>
      <c r="W39" s="1">
        <f>IFERROR(U39/U38,0)</f>
        <v>0</v>
      </c>
      <c r="X39" s="9"/>
      <c r="Y39" s="12">
        <f>'1 Титан-Академия 17'!Y39+'2 Титан-ЦСК ВВС 17'!Y39+'3 Титан-ЦСК ВВС 16'!Y39+'4 Титан-Академия 16'!Y39+'5 Титан-Lion School'!Y39+'6 Титан-Волки'!Y39</f>
        <v>0</v>
      </c>
      <c r="Z39" s="3" t="s">
        <v>60</v>
      </c>
      <c r="AA39" s="1">
        <f>IFERROR(Y39/Y38,0)</f>
        <v>0</v>
      </c>
      <c r="AB39" s="9"/>
    </row>
    <row r="40" spans="1:28" x14ac:dyDescent="0.3">
      <c r="A40" s="14"/>
      <c r="B40" s="14"/>
      <c r="C40" s="14"/>
      <c r="D40" s="11"/>
      <c r="E40" s="14"/>
      <c r="F40" s="14"/>
      <c r="G40" s="14"/>
      <c r="H40" s="9"/>
      <c r="I40" s="3">
        <f>'1 Титан-Академия 17'!I40+'2 Титан-ЦСК ВВС 17'!I40+'3 Титан-ЦСК ВВС 16'!I40+'4 Титан-Академия 16'!I40+'5 Титан-Lion School'!I40+'6 Титан-Волки'!I40</f>
        <v>1</v>
      </c>
      <c r="J40" s="3" t="s">
        <v>35</v>
      </c>
      <c r="K40" s="1">
        <f>IFERROR(I40/$A$6,0)</f>
        <v>7.6923076923076927E-2</v>
      </c>
      <c r="L40" s="10"/>
      <c r="M40" s="3">
        <f>'1 Титан-Академия 17'!M40+'2 Титан-ЦСК ВВС 17'!M40+'3 Титан-ЦСК ВВС 16'!M40+'4 Титан-Академия 16'!M40+'5 Титан-Lion School'!M40+'6 Титан-Волки'!M40</f>
        <v>0</v>
      </c>
      <c r="N40" s="3" t="s">
        <v>35</v>
      </c>
      <c r="O40" s="1">
        <f>IFERROR(M40/$A$6,0)</f>
        <v>0</v>
      </c>
      <c r="P40" s="10"/>
      <c r="Q40" s="3">
        <f>'1 Титан-Академия 17'!Q40+'2 Титан-ЦСК ВВС 17'!Q40+'3 Титан-ЦСК ВВС 16'!Q40+'4 Титан-Академия 16'!Q40+'5 Титан-Lion School'!Q40+'6 Титан-Волки'!Q40</f>
        <v>1</v>
      </c>
      <c r="R40" s="3" t="s">
        <v>35</v>
      </c>
      <c r="S40" s="1">
        <f>IFERROR(Q40/$A$6,0)</f>
        <v>7.6923076923076927E-2</v>
      </c>
      <c r="T40" s="10"/>
      <c r="U40" s="3">
        <f>'1 Титан-Академия 17'!U40+'2 Титан-ЦСК ВВС 17'!U40+'3 Титан-ЦСК ВВС 16'!U40+'4 Титан-Академия 16'!U40+'5 Титан-Lion School'!U40+'6 Титан-Волки'!U40</f>
        <v>1</v>
      </c>
      <c r="V40" s="3" t="s">
        <v>35</v>
      </c>
      <c r="W40" s="1">
        <f>IFERROR(U40/$A$6,0)</f>
        <v>7.6923076923076927E-2</v>
      </c>
      <c r="X40" s="9"/>
      <c r="Y40" s="3">
        <f>'1 Титан-Академия 17'!Y40+'2 Титан-ЦСК ВВС 17'!Y40+'3 Титан-ЦСК ВВС 16'!Y40+'4 Титан-Академия 16'!Y40+'5 Титан-Lion School'!Y40+'6 Титан-Волки'!Y40</f>
        <v>4</v>
      </c>
      <c r="Z40" s="3" t="s">
        <v>35</v>
      </c>
      <c r="AA40" s="1">
        <f>IFERROR(Y40/$A$6,0)</f>
        <v>0.30769230769230771</v>
      </c>
      <c r="AB40" s="9"/>
    </row>
    <row r="41" spans="1:28" x14ac:dyDescent="0.3">
      <c r="A41" s="14"/>
      <c r="B41" s="14"/>
      <c r="C41" s="14"/>
      <c r="D41" s="11"/>
      <c r="E41" s="14"/>
      <c r="F41" s="14"/>
      <c r="G41" s="14"/>
      <c r="H41" s="9"/>
      <c r="I41" s="12">
        <f>'1 Титан-Академия 17'!I41+'2 Титан-ЦСК ВВС 17'!I41+'3 Титан-ЦСК ВВС 16'!I41+'4 Титан-Академия 16'!I41+'5 Титан-Lion School'!I41+'6 Титан-Волки'!I41</f>
        <v>0</v>
      </c>
      <c r="J41" s="3" t="s">
        <v>63</v>
      </c>
      <c r="K41" s="3"/>
      <c r="L41" s="10"/>
      <c r="M41" s="12">
        <f>'1 Титан-Академия 17'!M41+'2 Титан-ЦСК ВВС 17'!M41+'3 Титан-ЦСК ВВС 16'!M41+'4 Титан-Академия 16'!M41+'5 Титан-Lion School'!M41+'6 Титан-Волки'!M41</f>
        <v>0</v>
      </c>
      <c r="N41" s="3" t="s">
        <v>63</v>
      </c>
      <c r="O41" s="3"/>
      <c r="P41" s="10"/>
      <c r="Q41" s="12">
        <f>'1 Титан-Академия 17'!Q41+'2 Титан-ЦСК ВВС 17'!Q41+'3 Титан-ЦСК ВВС 16'!Q41+'4 Титан-Академия 16'!Q41+'5 Титан-Lion School'!Q41+'6 Титан-Волки'!Q41</f>
        <v>0</v>
      </c>
      <c r="R41" s="3" t="s">
        <v>63</v>
      </c>
      <c r="S41" s="3"/>
      <c r="T41" s="10"/>
      <c r="U41" s="12">
        <f>'1 Титан-Академия 17'!U41+'2 Титан-ЦСК ВВС 17'!U41+'3 Титан-ЦСК ВВС 16'!U41+'4 Титан-Академия 16'!U41+'5 Титан-Lion School'!U41+'6 Титан-Волки'!U41</f>
        <v>0</v>
      </c>
      <c r="V41" s="3" t="s">
        <v>63</v>
      </c>
      <c r="W41" s="3"/>
      <c r="X41" s="9"/>
      <c r="Y41" s="12">
        <f>'1 Титан-Академия 17'!Y41+'2 Титан-ЦСК ВВС 17'!Y41+'3 Титан-ЦСК ВВС 16'!Y41+'4 Титан-Академия 16'!Y41+'5 Титан-Lion School'!Y41+'6 Титан-Волки'!Y41</f>
        <v>0</v>
      </c>
      <c r="Z41" s="3" t="s">
        <v>63</v>
      </c>
      <c r="AA41" s="3"/>
      <c r="AB41" s="9"/>
    </row>
    <row r="42" spans="1:28" x14ac:dyDescent="0.3">
      <c r="A42" s="14"/>
      <c r="B42" s="14"/>
      <c r="C42" s="14"/>
      <c r="D42" s="11"/>
      <c r="E42" s="14"/>
      <c r="F42" s="14"/>
      <c r="G42" s="14"/>
      <c r="H42" s="9"/>
      <c r="I42" s="3">
        <f>'1 Титан-Академия 17'!I42+'2 Титан-ЦСК ВВС 17'!I42+'3 Титан-ЦСК ВВС 16'!I42+'4 Титан-Академия 16'!I42+'5 Титан-Lion School'!I42+'6 Титан-Волки'!I42</f>
        <v>0</v>
      </c>
      <c r="J42" s="3" t="s">
        <v>64</v>
      </c>
      <c r="K42" s="3"/>
      <c r="L42" s="10"/>
      <c r="M42" s="3">
        <f>'1 Титан-Академия 17'!M42+'2 Титан-ЦСК ВВС 17'!M42+'3 Титан-ЦСК ВВС 16'!M42+'4 Титан-Академия 16'!M42+'5 Титан-Lion School'!M42+'6 Титан-Волки'!M42</f>
        <v>16</v>
      </c>
      <c r="N42" s="3" t="s">
        <v>64</v>
      </c>
      <c r="O42" s="3"/>
      <c r="P42" s="10"/>
      <c r="Q42" s="3">
        <f>'1 Титан-Академия 17'!Q42+'2 Титан-ЦСК ВВС 17'!Q42+'3 Титан-ЦСК ВВС 16'!Q42+'4 Титан-Академия 16'!Q42+'5 Титан-Lion School'!Q42+'6 Титан-Волки'!Q42</f>
        <v>0</v>
      </c>
      <c r="R42" s="3" t="s">
        <v>64</v>
      </c>
      <c r="S42" s="3"/>
      <c r="T42" s="10"/>
      <c r="U42" s="3">
        <f>'1 Титан-Академия 17'!U42+'2 Титан-ЦСК ВВС 17'!U42+'3 Титан-ЦСК ВВС 16'!U42+'4 Титан-Академия 16'!U42+'5 Титан-Lion School'!U42+'6 Титан-Волки'!U42</f>
        <v>0</v>
      </c>
      <c r="V42" s="3" t="s">
        <v>64</v>
      </c>
      <c r="W42" s="3"/>
      <c r="X42" s="9"/>
      <c r="Y42" s="3">
        <f>'1 Титан-Академия 17'!Y42+'2 Титан-ЦСК ВВС 17'!Y42+'3 Титан-ЦСК ВВС 16'!Y42+'4 Титан-Академия 16'!Y42+'5 Титан-Lion School'!Y42+'6 Титан-Волки'!Y42</f>
        <v>2</v>
      </c>
      <c r="Z42" s="3" t="s">
        <v>64</v>
      </c>
      <c r="AA42" s="3"/>
      <c r="AB42" s="9"/>
    </row>
    <row r="43" spans="1:28" x14ac:dyDescent="0.3">
      <c r="A43" s="14"/>
      <c r="B43" s="14"/>
      <c r="C43" s="14"/>
      <c r="D43" s="11"/>
      <c r="E43" s="14"/>
      <c r="F43" s="14"/>
      <c r="G43" s="14"/>
      <c r="H43" s="9"/>
      <c r="I43" s="3">
        <f>'1 Титан-Академия 17'!I43+'2 Титан-ЦСК ВВС 17'!I43+'3 Титан-ЦСК ВВС 16'!I43+'4 Титан-Академия 16'!I43+'5 Титан-Lion School'!I43+'6 Титан-Волки'!I43</f>
        <v>0</v>
      </c>
      <c r="J43" s="3" t="s">
        <v>58</v>
      </c>
      <c r="K43" s="25">
        <f>IFERROR(I44/I43,0)</f>
        <v>0</v>
      </c>
      <c r="L43" s="10"/>
      <c r="M43" s="3">
        <f>'1 Титан-Академия 17'!M43+'2 Титан-ЦСК ВВС 17'!M43+'3 Титан-ЦСК ВВС 16'!M43+'4 Титан-Академия 16'!M43+'5 Титан-Lion School'!M43+'6 Титан-Волки'!M43</f>
        <v>0</v>
      </c>
      <c r="N43" s="3" t="s">
        <v>58</v>
      </c>
      <c r="O43" s="25">
        <f>IFERROR(M44/M43,0)</f>
        <v>0</v>
      </c>
      <c r="P43" s="10"/>
      <c r="Q43" s="3">
        <f>'1 Титан-Академия 17'!Q43+'2 Титан-ЦСК ВВС 17'!Q43+'3 Титан-ЦСК ВВС 16'!Q43+'4 Титан-Академия 16'!Q43+'5 Титан-Lion School'!Q43+'6 Титан-Волки'!Q43</f>
        <v>0</v>
      </c>
      <c r="R43" s="3" t="s">
        <v>58</v>
      </c>
      <c r="S43" s="25">
        <f>IFERROR(Q44/Q43,0)</f>
        <v>0</v>
      </c>
      <c r="T43" s="10"/>
      <c r="U43" s="3">
        <f>'1 Титан-Академия 17'!U43+'2 Титан-ЦСК ВВС 17'!U43+'3 Титан-ЦСК ВВС 16'!U43+'4 Титан-Академия 16'!U43+'5 Титан-Lion School'!U43+'6 Титан-Волки'!U43</f>
        <v>0</v>
      </c>
      <c r="V43" s="3" t="s">
        <v>58</v>
      </c>
      <c r="W43" s="25">
        <f>IFERROR(U44/U43,0)</f>
        <v>0</v>
      </c>
      <c r="X43" s="9"/>
      <c r="Y43" s="3">
        <f>'1 Титан-Академия 17'!Y43+'2 Титан-ЦСК ВВС 17'!Y43+'3 Титан-ЦСК ВВС 16'!Y43+'4 Титан-Академия 16'!Y43+'5 Титан-Lion School'!Y43+'6 Титан-Волки'!Y43</f>
        <v>0</v>
      </c>
      <c r="Z43" s="3" t="s">
        <v>58</v>
      </c>
      <c r="AA43" s="25">
        <f>IFERROR(Y44/Y43,0)</f>
        <v>0</v>
      </c>
      <c r="AB43" s="9"/>
    </row>
    <row r="44" spans="1:28" x14ac:dyDescent="0.3">
      <c r="A44" s="13"/>
      <c r="B44" s="13"/>
      <c r="C44" s="13"/>
      <c r="D44" s="11"/>
      <c r="E44" s="11"/>
      <c r="F44" s="11"/>
      <c r="G44" s="11"/>
      <c r="H44" s="9"/>
      <c r="I44" s="12">
        <f>'1 Титан-Академия 17'!I44+'2 Титан-ЦСК ВВС 17'!I44+'3 Титан-ЦСК ВВС 16'!I44+'4 Титан-Академия 16'!I44+'5 Титан-Lion School'!I44+'6 Титан-Волки'!I44</f>
        <v>0</v>
      </c>
      <c r="J44" s="3" t="s">
        <v>60</v>
      </c>
      <c r="K44" s="25"/>
      <c r="L44" s="10"/>
      <c r="M44" s="12">
        <f>'1 Титан-Академия 17'!M44+'2 Титан-ЦСК ВВС 17'!M44+'3 Титан-ЦСК ВВС 16'!M44+'4 Титан-Академия 16'!M44+'5 Титан-Lion School'!M44+'6 Титан-Волки'!M44</f>
        <v>0</v>
      </c>
      <c r="N44" s="3" t="s">
        <v>60</v>
      </c>
      <c r="O44" s="25"/>
      <c r="P44" s="10"/>
      <c r="Q44" s="12">
        <f>'1 Титан-Академия 17'!Q44+'2 Титан-ЦСК ВВС 17'!Q44+'3 Титан-ЦСК ВВС 16'!Q44+'4 Титан-Академия 16'!Q44+'5 Титан-Lion School'!Q44+'6 Титан-Волки'!Q44</f>
        <v>0</v>
      </c>
      <c r="R44" s="3" t="s">
        <v>60</v>
      </c>
      <c r="S44" s="25"/>
      <c r="T44" s="10"/>
      <c r="U44" s="12">
        <f>'1 Титан-Академия 17'!U44+'2 Титан-ЦСК ВВС 17'!U44+'3 Титан-ЦСК ВВС 16'!U44+'4 Титан-Академия 16'!U44+'5 Титан-Lion School'!U44+'6 Титан-Волки'!U44</f>
        <v>0</v>
      </c>
      <c r="V44" s="3" t="s">
        <v>60</v>
      </c>
      <c r="W44" s="25"/>
      <c r="X44" s="9"/>
      <c r="Y44" s="12">
        <f>'1 Титан-Академия 17'!Y44+'2 Титан-ЦСК ВВС 17'!Y44+'3 Титан-ЦСК ВВС 16'!Y44+'4 Титан-Академия 16'!Y44+'5 Титан-Lion School'!Y44+'6 Титан-Волки'!Y44</f>
        <v>0</v>
      </c>
      <c r="Z44" s="3" t="s">
        <v>60</v>
      </c>
      <c r="AA44" s="25"/>
      <c r="AB44" s="9"/>
    </row>
    <row r="45" spans="1:28" x14ac:dyDescent="0.3">
      <c r="A45" s="16"/>
      <c r="B45" s="16"/>
      <c r="C45" s="16"/>
      <c r="D45" s="11"/>
      <c r="E45" s="16"/>
      <c r="F45" s="16"/>
      <c r="G45" s="16"/>
      <c r="H45" s="9"/>
      <c r="I45" s="3">
        <f>'1 Титан-Академия 17'!I45+'2 Титан-ЦСК ВВС 17'!I45+'3 Титан-ЦСК ВВС 16'!I45+'4 Титан-Академия 16'!I45+'5 Титан-Lion School'!I45+'6 Титан-Волки'!I45</f>
        <v>37</v>
      </c>
      <c r="J45" s="3" t="s">
        <v>66</v>
      </c>
      <c r="K45" s="25">
        <f>IFERROR(I46/I45,0)</f>
        <v>0.32432432432432434</v>
      </c>
      <c r="L45" s="10"/>
      <c r="M45" s="3">
        <f>'1 Титан-Академия 17'!M45+'2 Титан-ЦСК ВВС 17'!M45+'3 Титан-ЦСК ВВС 16'!M45+'4 Титан-Академия 16'!M45+'5 Титан-Lion School'!M45+'6 Титан-Волки'!M45</f>
        <v>2</v>
      </c>
      <c r="N45" s="3" t="s">
        <v>66</v>
      </c>
      <c r="O45" s="25">
        <f>IFERROR(M46/M45,0)</f>
        <v>0.5</v>
      </c>
      <c r="P45" s="10"/>
      <c r="Q45" s="3">
        <f>'1 Титан-Академия 17'!Q45+'2 Титан-ЦСК ВВС 17'!Q45+'3 Титан-ЦСК ВВС 16'!Q45+'4 Титан-Академия 16'!Q45+'5 Титан-Lion School'!Q45+'6 Титан-Волки'!Q45</f>
        <v>0</v>
      </c>
      <c r="R45" s="3" t="s">
        <v>66</v>
      </c>
      <c r="S45" s="25">
        <f>IFERROR(Q46/Q45,0)</f>
        <v>0</v>
      </c>
      <c r="T45" s="10"/>
      <c r="U45" s="3">
        <f>'1 Титан-Академия 17'!U45+'2 Титан-ЦСК ВВС 17'!U45+'3 Титан-ЦСК ВВС 16'!U45+'4 Титан-Академия 16'!U45+'5 Титан-Lion School'!U45+'6 Титан-Волки'!U45</f>
        <v>0</v>
      </c>
      <c r="V45" s="3" t="s">
        <v>66</v>
      </c>
      <c r="W45" s="25">
        <f>IFERROR(U46/U45,0)</f>
        <v>0</v>
      </c>
      <c r="X45" s="9"/>
      <c r="Y45" s="3">
        <f>'1 Титан-Академия 17'!Y45+'2 Титан-ЦСК ВВС 17'!Y45+'3 Титан-ЦСК ВВС 16'!Y45+'4 Титан-Академия 16'!Y45+'5 Титан-Lion School'!Y45+'6 Титан-Волки'!Y45</f>
        <v>1</v>
      </c>
      <c r="Z45" s="3" t="s">
        <v>66</v>
      </c>
      <c r="AA45" s="25">
        <f>IFERROR(Y46/Y45,0)</f>
        <v>0</v>
      </c>
      <c r="AB45" s="9"/>
    </row>
    <row r="46" spans="1:28" x14ac:dyDescent="0.3">
      <c r="A46" s="14"/>
      <c r="B46" s="14"/>
      <c r="C46" s="19"/>
      <c r="D46" s="11"/>
      <c r="E46" s="14"/>
      <c r="F46" s="14"/>
      <c r="G46" s="19"/>
      <c r="H46" s="9"/>
      <c r="I46" s="3">
        <f>'1 Титан-Академия 17'!I46+'2 Титан-ЦСК ВВС 17'!I46+'3 Титан-ЦСК ВВС 16'!I46+'4 Титан-Академия 16'!I46+'5 Титан-Lion School'!I46+'6 Титан-Волки'!I46</f>
        <v>12</v>
      </c>
      <c r="J46" s="3" t="s">
        <v>68</v>
      </c>
      <c r="K46" s="25"/>
      <c r="L46" s="10"/>
      <c r="M46" s="3">
        <f>'1 Титан-Академия 17'!M46+'2 Титан-ЦСК ВВС 17'!M46+'3 Титан-ЦСК ВВС 16'!M46+'4 Титан-Академия 16'!M46+'5 Титан-Lion School'!M46+'6 Титан-Волки'!M46</f>
        <v>1</v>
      </c>
      <c r="N46" s="3" t="s">
        <v>68</v>
      </c>
      <c r="O46" s="25"/>
      <c r="P46" s="10"/>
      <c r="Q46" s="3">
        <f>'1 Титан-Академия 17'!Q46+'2 Титан-ЦСК ВВС 17'!Q46+'3 Титан-ЦСК ВВС 16'!Q46+'4 Титан-Академия 16'!Q46+'5 Титан-Lion School'!Q46+'6 Титан-Волки'!Q46</f>
        <v>0</v>
      </c>
      <c r="R46" s="3" t="s">
        <v>68</v>
      </c>
      <c r="S46" s="25"/>
      <c r="T46" s="10"/>
      <c r="U46" s="3">
        <f>'1 Титан-Академия 17'!U46+'2 Титан-ЦСК ВВС 17'!U46+'3 Титан-ЦСК ВВС 16'!U46+'4 Титан-Академия 16'!U46+'5 Титан-Lion School'!U46+'6 Титан-Волки'!U46</f>
        <v>0</v>
      </c>
      <c r="V46" s="3" t="s">
        <v>68</v>
      </c>
      <c r="W46" s="25"/>
      <c r="X46" s="9"/>
      <c r="Y46" s="3">
        <f>'1 Титан-Академия 17'!Y46+'2 Титан-ЦСК ВВС 17'!Y46+'3 Титан-ЦСК ВВС 16'!Y46+'4 Титан-Академия 16'!Y46+'5 Титан-Lion School'!Y46+'6 Титан-Волки'!Y46</f>
        <v>0</v>
      </c>
      <c r="Z46" s="3" t="s">
        <v>68</v>
      </c>
      <c r="AA46" s="25"/>
      <c r="AB46" s="9"/>
    </row>
    <row r="47" spans="1:28" x14ac:dyDescent="0.3">
      <c r="A47" s="14"/>
      <c r="B47" s="14"/>
      <c r="C47" s="19"/>
      <c r="D47" s="11"/>
      <c r="E47" s="14"/>
      <c r="F47" s="14"/>
      <c r="G47" s="19"/>
      <c r="H47" s="9"/>
      <c r="I47" s="3">
        <f>'1 Титан-Академия 17'!I47+'2 Титан-ЦСК ВВС 17'!I47+'3 Титан-ЦСК ВВС 16'!I47+'4 Титан-Академия 16'!I47+'5 Титан-Lion School'!I47+'6 Титан-Волки'!I47</f>
        <v>1</v>
      </c>
      <c r="J47" s="3" t="s">
        <v>69</v>
      </c>
      <c r="K47" s="1"/>
      <c r="L47" s="10"/>
      <c r="M47" s="3">
        <f>'1 Титан-Академия 17'!M47+'2 Титан-ЦСК ВВС 17'!M47+'3 Титан-ЦСК ВВС 16'!M47+'4 Титан-Академия 16'!M47+'5 Титан-Lion School'!M47+'6 Титан-Волки'!M47</f>
        <v>0</v>
      </c>
      <c r="N47" s="3" t="s">
        <v>69</v>
      </c>
      <c r="O47" s="1"/>
      <c r="P47" s="10"/>
      <c r="Q47" s="3">
        <f>'1 Титан-Академия 17'!Q47+'2 Титан-ЦСК ВВС 17'!Q47+'3 Титан-ЦСК ВВС 16'!Q47+'4 Титан-Академия 16'!Q47+'5 Титан-Lion School'!Q47+'6 Титан-Волки'!Q47</f>
        <v>0</v>
      </c>
      <c r="R47" s="3" t="s">
        <v>69</v>
      </c>
      <c r="S47" s="1"/>
      <c r="T47" s="10"/>
      <c r="U47" s="3">
        <f>'1 Титан-Академия 17'!U47+'2 Титан-ЦСК ВВС 17'!U47+'3 Титан-ЦСК ВВС 16'!U47+'4 Титан-Академия 16'!U47+'5 Титан-Lion School'!U47+'6 Титан-Волки'!U47</f>
        <v>0</v>
      </c>
      <c r="V47" s="3" t="s">
        <v>69</v>
      </c>
      <c r="W47" s="1"/>
      <c r="X47" s="9"/>
      <c r="Y47" s="3">
        <f>'1 Титан-Академия 17'!Y47+'2 Титан-ЦСК ВВС 17'!Y47+'3 Титан-ЦСК ВВС 16'!Y47+'4 Титан-Академия 16'!Y47+'5 Титан-Lion School'!Y47+'6 Титан-Волки'!Y47</f>
        <v>1</v>
      </c>
      <c r="Z47" s="3" t="s">
        <v>69</v>
      </c>
      <c r="AA47" s="1"/>
      <c r="AB47" s="9"/>
    </row>
    <row r="48" spans="1:28" x14ac:dyDescent="0.3">
      <c r="A48" s="14"/>
      <c r="B48" s="14"/>
      <c r="C48" s="19"/>
      <c r="D48" s="11"/>
      <c r="E48" s="14"/>
      <c r="F48" s="14"/>
      <c r="G48" s="19"/>
      <c r="H48" s="9"/>
      <c r="I48" s="3">
        <f>'1 Титан-Академия 17'!I48+'2 Титан-ЦСК ВВС 17'!I48+'3 Титан-ЦСК ВВС 16'!I48+'4 Титан-Академия 16'!I48+'5 Титан-Lion School'!I48+'6 Титан-Волки'!I48</f>
        <v>0</v>
      </c>
      <c r="J48" s="3" t="s">
        <v>71</v>
      </c>
      <c r="K48" s="1"/>
      <c r="L48" s="10"/>
      <c r="M48" s="3">
        <f>'1 Титан-Академия 17'!M48+'2 Титан-ЦСК ВВС 17'!M48+'3 Титан-ЦСК ВВС 16'!M48+'4 Титан-Академия 16'!M48+'5 Титан-Lion School'!M48+'6 Титан-Волки'!M48</f>
        <v>0</v>
      </c>
      <c r="N48" s="3" t="s">
        <v>71</v>
      </c>
      <c r="O48" s="1"/>
      <c r="P48" s="10"/>
      <c r="Q48" s="3">
        <f>'1 Титан-Академия 17'!Q48+'2 Титан-ЦСК ВВС 17'!Q48+'3 Титан-ЦСК ВВС 16'!Q48+'4 Титан-Академия 16'!Q48+'5 Титан-Lion School'!Q48+'6 Титан-Волки'!Q48</f>
        <v>0</v>
      </c>
      <c r="R48" s="3" t="s">
        <v>71</v>
      </c>
      <c r="S48" s="1"/>
      <c r="T48" s="10"/>
      <c r="U48" s="3">
        <f>'1 Титан-Академия 17'!U48+'2 Титан-ЦСК ВВС 17'!U48+'3 Титан-ЦСК ВВС 16'!U48+'4 Титан-Академия 16'!U48+'5 Титан-Lion School'!U48+'6 Титан-Волки'!U48</f>
        <v>0</v>
      </c>
      <c r="V48" s="3" t="s">
        <v>71</v>
      </c>
      <c r="W48" s="1"/>
      <c r="X48" s="9"/>
      <c r="Y48" s="3">
        <f>'1 Титан-Академия 17'!Y48+'2 Титан-ЦСК ВВС 17'!Y48+'3 Титан-ЦСК ВВС 16'!Y48+'4 Титан-Академия 16'!Y48+'5 Титан-Lion School'!Y48+'6 Титан-Волки'!Y48</f>
        <v>0</v>
      </c>
      <c r="Z48" s="3" t="s">
        <v>71</v>
      </c>
      <c r="AA48" s="1"/>
      <c r="AB48" s="9"/>
    </row>
    <row r="49" spans="1:28" x14ac:dyDescent="0.3">
      <c r="A49" s="14"/>
      <c r="B49" s="14"/>
      <c r="C49" s="19"/>
      <c r="D49" s="11"/>
      <c r="E49" s="14"/>
      <c r="F49" s="14"/>
      <c r="G49" s="19"/>
      <c r="H49" s="9"/>
      <c r="I49" s="3">
        <f ca="1">'1 Титан-Академия 17'!I49+'2 Титан-ЦСК ВВС 17'!I49+'3 Титан-ЦСК ВВС 16'!I49+'4 Титан-Академия 16'!I49+'5 Титан-Lion School'!I49+'6 Титан-Волки'!I49</f>
        <v>1</v>
      </c>
      <c r="J49" s="3" t="s">
        <v>72</v>
      </c>
      <c r="K49" s="1"/>
      <c r="L49" s="10"/>
      <c r="M49" s="3">
        <f ca="1">'1 Титан-Академия 17'!M49+'2 Титан-ЦСК ВВС 17'!M49+'3 Титан-ЦСК ВВС 16'!M49+'4 Титан-Академия 16'!M49+'5 Титан-Lion School'!M49+'6 Титан-Волки'!M49</f>
        <v>0</v>
      </c>
      <c r="N49" s="3" t="s">
        <v>72</v>
      </c>
      <c r="O49" s="1"/>
      <c r="P49" s="10"/>
      <c r="Q49" s="3">
        <f ca="1">'1 Титан-Академия 17'!Q49+'2 Титан-ЦСК ВВС 17'!Q49+'3 Титан-ЦСК ВВС 16'!Q49+'4 Титан-Академия 16'!Q49+'5 Титан-Lion School'!Q49+'6 Титан-Волки'!Q49</f>
        <v>0</v>
      </c>
      <c r="R49" s="3" t="s">
        <v>72</v>
      </c>
      <c r="S49" s="1"/>
      <c r="T49" s="10"/>
      <c r="U49" s="3">
        <f ca="1">'1 Титан-Академия 17'!U49+'2 Титан-ЦСК ВВС 17'!U49+'3 Титан-ЦСК ВВС 16'!U49+'4 Титан-Академия 16'!U49+'5 Титан-Lion School'!U49+'6 Титан-Волки'!U49</f>
        <v>0</v>
      </c>
      <c r="V49" s="3" t="s">
        <v>72</v>
      </c>
      <c r="W49" s="1"/>
      <c r="X49" s="9"/>
      <c r="Y49" s="3">
        <f ca="1">'1 Титан-Академия 17'!Y49+'2 Титан-ЦСК ВВС 17'!Y49+'3 Титан-ЦСК ВВС 16'!Y49+'4 Титан-Академия 16'!Y49+'5 Титан-Lion School'!Y49+'6 Титан-Волки'!Y49</f>
        <v>0</v>
      </c>
      <c r="Z49" s="3" t="s">
        <v>72</v>
      </c>
      <c r="AA49" s="1"/>
      <c r="AB49" s="9"/>
    </row>
    <row r="50" spans="1:28" ht="7.5" customHeight="1" x14ac:dyDescent="0.3">
      <c r="A50" s="14"/>
      <c r="B50" s="14"/>
      <c r="C50" s="19"/>
      <c r="D50" s="11"/>
      <c r="E50" s="14"/>
      <c r="F50" s="14"/>
      <c r="G50" s="1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3">
      <c r="A51" s="14"/>
      <c r="B51" s="14"/>
      <c r="C51" s="13"/>
      <c r="D51" s="11"/>
      <c r="E51" s="14"/>
      <c r="F51" s="14"/>
      <c r="G51" s="13"/>
    </row>
    <row r="52" spans="1:28" x14ac:dyDescent="0.3">
      <c r="A52" s="14"/>
      <c r="B52" s="14"/>
      <c r="C52" s="13"/>
      <c r="D52" s="11"/>
      <c r="E52" s="14"/>
      <c r="F52" s="14"/>
      <c r="G52" s="13"/>
    </row>
    <row r="53" spans="1:28" x14ac:dyDescent="0.3">
      <c r="A53" s="14"/>
      <c r="B53" s="14"/>
      <c r="C53" s="14"/>
      <c r="D53" s="11"/>
      <c r="E53" s="14"/>
      <c r="F53" s="14"/>
      <c r="G53" s="14"/>
    </row>
    <row r="54" spans="1:28" x14ac:dyDescent="0.3">
      <c r="A54" s="14"/>
      <c r="B54" s="14"/>
      <c r="C54" s="14"/>
      <c r="D54" s="11"/>
      <c r="E54" s="14"/>
      <c r="F54" s="14"/>
      <c r="G54" s="14"/>
    </row>
    <row r="55" spans="1:28" x14ac:dyDescent="0.3">
      <c r="A55" s="14"/>
      <c r="B55" s="14"/>
      <c r="C55" s="14"/>
      <c r="D55" s="11"/>
      <c r="E55" s="14"/>
      <c r="F55" s="14"/>
      <c r="G55" s="14"/>
    </row>
    <row r="56" spans="1:28" x14ac:dyDescent="0.3">
      <c r="A56" s="14"/>
      <c r="B56" s="14"/>
      <c r="C56" s="14"/>
      <c r="D56" s="11"/>
      <c r="E56" s="14"/>
      <c r="F56" s="14"/>
      <c r="G56" s="14"/>
    </row>
    <row r="57" spans="1:28" x14ac:dyDescent="0.3">
      <c r="A57" s="14"/>
      <c r="B57" s="14"/>
      <c r="C57" s="14"/>
      <c r="D57" s="11"/>
      <c r="E57" s="14"/>
      <c r="F57" s="14"/>
      <c r="G57" s="14"/>
    </row>
    <row r="58" spans="1:28" x14ac:dyDescent="0.3">
      <c r="A58" s="11"/>
      <c r="B58" s="11"/>
      <c r="C58" s="11"/>
      <c r="D58" s="11"/>
      <c r="E58" s="11"/>
      <c r="F58" s="11"/>
      <c r="G58" s="11"/>
    </row>
    <row r="59" spans="1:28" x14ac:dyDescent="0.3">
      <c r="A59" s="16"/>
      <c r="B59" s="16"/>
      <c r="C59" s="16"/>
      <c r="D59" s="11"/>
      <c r="E59" s="16"/>
      <c r="F59" s="16"/>
      <c r="G59" s="16"/>
    </row>
    <row r="60" spans="1:28" x14ac:dyDescent="0.3">
      <c r="A60" s="14"/>
      <c r="B60" s="14"/>
      <c r="C60" s="19"/>
      <c r="D60" s="11"/>
      <c r="E60" s="14"/>
      <c r="F60" s="14"/>
      <c r="G60" s="19"/>
    </row>
    <row r="61" spans="1:28" x14ac:dyDescent="0.3">
      <c r="A61" s="14"/>
      <c r="B61" s="14"/>
      <c r="C61" s="19"/>
      <c r="D61" s="11"/>
      <c r="E61" s="14"/>
      <c r="F61" s="14"/>
      <c r="G61" s="19"/>
    </row>
    <row r="62" spans="1:28" x14ac:dyDescent="0.3">
      <c r="A62" s="14"/>
      <c r="B62" s="14"/>
      <c r="C62" s="19"/>
      <c r="D62" s="11"/>
      <c r="E62" s="14"/>
      <c r="F62" s="14"/>
      <c r="G62" s="19"/>
    </row>
    <row r="63" spans="1:28" x14ac:dyDescent="0.3">
      <c r="A63" s="14"/>
      <c r="B63" s="14"/>
      <c r="C63" s="19"/>
      <c r="D63" s="11"/>
      <c r="E63" s="14"/>
      <c r="F63" s="14"/>
      <c r="G63" s="19"/>
    </row>
    <row r="64" spans="1:28" x14ac:dyDescent="0.3">
      <c r="A64" s="14"/>
      <c r="B64" s="14"/>
      <c r="C64" s="13"/>
      <c r="D64" s="11"/>
      <c r="E64" s="14"/>
      <c r="F64" s="14"/>
      <c r="G64" s="13"/>
    </row>
    <row r="65" spans="1:7" x14ac:dyDescent="0.3">
      <c r="A65" s="14"/>
      <c r="B65" s="14"/>
      <c r="C65" s="13"/>
      <c r="D65" s="11"/>
      <c r="E65" s="14"/>
      <c r="F65" s="14"/>
      <c r="G65" s="13"/>
    </row>
    <row r="66" spans="1:7" x14ac:dyDescent="0.3">
      <c r="A66" s="14"/>
      <c r="B66" s="14"/>
      <c r="C66" s="14"/>
      <c r="D66" s="11"/>
      <c r="E66" s="14"/>
      <c r="F66" s="14"/>
      <c r="G66" s="14"/>
    </row>
    <row r="67" spans="1:7" x14ac:dyDescent="0.3">
      <c r="A67" s="14"/>
      <c r="B67" s="14"/>
      <c r="C67" s="14"/>
      <c r="D67" s="11"/>
      <c r="E67" s="14"/>
      <c r="F67" s="14"/>
      <c r="G67" s="14"/>
    </row>
    <row r="68" spans="1:7" x14ac:dyDescent="0.3">
      <c r="A68" s="14"/>
      <c r="B68" s="14"/>
      <c r="C68" s="14"/>
      <c r="D68" s="11"/>
      <c r="E68" s="14"/>
      <c r="F68" s="14"/>
      <c r="G68" s="14"/>
    </row>
    <row r="69" spans="1:7" x14ac:dyDescent="0.3">
      <c r="A69" s="14"/>
      <c r="B69" s="14"/>
      <c r="C69" s="14"/>
      <c r="D69" s="11"/>
      <c r="E69" s="14"/>
      <c r="F69" s="14"/>
      <c r="G69" s="14"/>
    </row>
    <row r="70" spans="1:7" x14ac:dyDescent="0.3">
      <c r="A70" s="14"/>
      <c r="B70" s="14"/>
      <c r="C70" s="14"/>
      <c r="D70" s="11"/>
      <c r="E70" s="14"/>
      <c r="F70" s="14"/>
      <c r="G70" s="14"/>
    </row>
    <row r="71" spans="1:7" x14ac:dyDescent="0.3">
      <c r="A71" s="11"/>
      <c r="B71" s="11"/>
      <c r="C71" s="11"/>
      <c r="D71" s="11"/>
      <c r="E71" s="11"/>
      <c r="F71" s="11"/>
      <c r="G71" s="11"/>
    </row>
    <row r="72" spans="1:7" x14ac:dyDescent="0.3">
      <c r="A72" s="16"/>
      <c r="B72" s="16"/>
      <c r="C72" s="16"/>
      <c r="D72" s="11"/>
      <c r="E72" s="16"/>
      <c r="F72" s="16"/>
      <c r="G72" s="16"/>
    </row>
    <row r="73" spans="1:7" x14ac:dyDescent="0.3">
      <c r="A73" s="14"/>
      <c r="B73" s="14"/>
      <c r="C73" s="19"/>
      <c r="D73" s="11"/>
      <c r="E73" s="14"/>
      <c r="F73" s="14"/>
      <c r="G73" s="19"/>
    </row>
    <row r="74" spans="1:7" x14ac:dyDescent="0.3">
      <c r="A74" s="14"/>
      <c r="B74" s="14"/>
      <c r="C74" s="19"/>
      <c r="D74" s="11"/>
      <c r="E74" s="14"/>
      <c r="F74" s="14"/>
      <c r="G74" s="19"/>
    </row>
    <row r="75" spans="1:7" x14ac:dyDescent="0.3">
      <c r="A75" s="14"/>
      <c r="B75" s="14"/>
      <c r="C75" s="19"/>
      <c r="D75" s="11"/>
      <c r="E75" s="14"/>
      <c r="F75" s="14"/>
      <c r="G75" s="19"/>
    </row>
    <row r="76" spans="1:7" x14ac:dyDescent="0.3">
      <c r="A76" s="14"/>
      <c r="B76" s="14"/>
      <c r="C76" s="19"/>
      <c r="D76" s="11"/>
      <c r="E76" s="14"/>
      <c r="F76" s="14"/>
      <c r="G76" s="19"/>
    </row>
    <row r="77" spans="1:7" x14ac:dyDescent="0.3">
      <c r="A77" s="14"/>
      <c r="B77" s="14"/>
      <c r="C77" s="13"/>
      <c r="D77" s="11"/>
      <c r="E77" s="14"/>
      <c r="F77" s="14"/>
      <c r="G77" s="13"/>
    </row>
    <row r="78" spans="1:7" x14ac:dyDescent="0.3">
      <c r="A78" s="14"/>
      <c r="B78" s="14"/>
      <c r="C78" s="13"/>
      <c r="D78" s="11"/>
      <c r="E78" s="14"/>
      <c r="F78" s="14"/>
      <c r="G78" s="13"/>
    </row>
    <row r="79" spans="1:7" x14ac:dyDescent="0.3">
      <c r="A79" s="14"/>
      <c r="B79" s="14"/>
      <c r="C79" s="14"/>
      <c r="D79" s="11"/>
      <c r="E79" s="14"/>
      <c r="F79" s="14"/>
      <c r="G79" s="14"/>
    </row>
    <row r="80" spans="1:7" x14ac:dyDescent="0.3">
      <c r="A80" s="14"/>
      <c r="B80" s="14"/>
      <c r="C80" s="14"/>
      <c r="D80" s="11"/>
      <c r="E80" s="14"/>
      <c r="F80" s="14"/>
      <c r="G80" s="14"/>
    </row>
    <row r="81" spans="1:7" x14ac:dyDescent="0.3">
      <c r="A81" s="14"/>
      <c r="B81" s="14"/>
      <c r="C81" s="14"/>
      <c r="D81" s="11"/>
      <c r="E81" s="14"/>
      <c r="F81" s="14"/>
      <c r="G81" s="14"/>
    </row>
    <row r="82" spans="1:7" x14ac:dyDescent="0.3">
      <c r="A82" s="14"/>
      <c r="B82" s="14"/>
      <c r="C82" s="14"/>
      <c r="D82" s="11"/>
      <c r="E82" s="14"/>
      <c r="F82" s="14"/>
      <c r="G82" s="14"/>
    </row>
    <row r="83" spans="1:7" x14ac:dyDescent="0.3">
      <c r="A83" s="14"/>
      <c r="B83" s="14"/>
      <c r="C83" s="14"/>
      <c r="D83" s="11"/>
      <c r="E83" s="14"/>
      <c r="F83" s="14"/>
      <c r="G83" s="14"/>
    </row>
  </sheetData>
  <mergeCells count="85">
    <mergeCell ref="K45:K46"/>
    <mergeCell ref="O45:O46"/>
    <mergeCell ref="S45:S46"/>
    <mergeCell ref="W45:W46"/>
    <mergeCell ref="AA45:AA46"/>
    <mergeCell ref="K43:K44"/>
    <mergeCell ref="O43:O44"/>
    <mergeCell ref="S43:S44"/>
    <mergeCell ref="W43:W44"/>
    <mergeCell ref="AA43:AA44"/>
    <mergeCell ref="K37:K38"/>
    <mergeCell ref="O37:O38"/>
    <mergeCell ref="S37:S38"/>
    <mergeCell ref="W37:W38"/>
    <mergeCell ref="AA37:AA38"/>
    <mergeCell ref="K35:K36"/>
    <mergeCell ref="O35:O36"/>
    <mergeCell ref="S35:S36"/>
    <mergeCell ref="W35:W36"/>
    <mergeCell ref="AA35:AA36"/>
    <mergeCell ref="I34:K34"/>
    <mergeCell ref="M34:O34"/>
    <mergeCell ref="Q34:S34"/>
    <mergeCell ref="U34:W34"/>
    <mergeCell ref="Y34:AA34"/>
    <mergeCell ref="K28:K29"/>
    <mergeCell ref="O28:O29"/>
    <mergeCell ref="S28:S29"/>
    <mergeCell ref="W28:W29"/>
    <mergeCell ref="AA28:AA29"/>
    <mergeCell ref="AA20:AA21"/>
    <mergeCell ref="G23:G24"/>
    <mergeCell ref="K26:K27"/>
    <mergeCell ref="O26:O27"/>
    <mergeCell ref="S26:S27"/>
    <mergeCell ref="W26:W27"/>
    <mergeCell ref="AA26:AA27"/>
    <mergeCell ref="G20:G21"/>
    <mergeCell ref="K20:K21"/>
    <mergeCell ref="O20:O21"/>
    <mergeCell ref="S20:S21"/>
    <mergeCell ref="W20:W21"/>
    <mergeCell ref="K18:K19"/>
    <mergeCell ref="O18:O19"/>
    <mergeCell ref="S18:S19"/>
    <mergeCell ref="W18:W19"/>
    <mergeCell ref="AA18:AA19"/>
    <mergeCell ref="AA12:AA13"/>
    <mergeCell ref="I17:K17"/>
    <mergeCell ref="M17:O17"/>
    <mergeCell ref="Q17:S17"/>
    <mergeCell ref="U17:W17"/>
    <mergeCell ref="Y17:AA17"/>
    <mergeCell ref="C12:C13"/>
    <mergeCell ref="K12:K13"/>
    <mergeCell ref="O12:O13"/>
    <mergeCell ref="S12:S13"/>
    <mergeCell ref="W12:W13"/>
    <mergeCell ref="AA4:AA5"/>
    <mergeCell ref="E7:G7"/>
    <mergeCell ref="G8:G9"/>
    <mergeCell ref="G10:G11"/>
    <mergeCell ref="K10:K11"/>
    <mergeCell ref="O10:O11"/>
    <mergeCell ref="S10:S11"/>
    <mergeCell ref="W10:W11"/>
    <mergeCell ref="AA10:AA11"/>
    <mergeCell ref="G4:G5"/>
    <mergeCell ref="K4:K5"/>
    <mergeCell ref="O4:O5"/>
    <mergeCell ref="S4:S5"/>
    <mergeCell ref="W4:W5"/>
    <mergeCell ref="U1:W1"/>
    <mergeCell ref="Y1:AA1"/>
    <mergeCell ref="G2:G3"/>
    <mergeCell ref="K2:K3"/>
    <mergeCell ref="O2:O3"/>
    <mergeCell ref="S2:S3"/>
    <mergeCell ref="W2:W3"/>
    <mergeCell ref="AA2:AA3"/>
    <mergeCell ref="A1:C1"/>
    <mergeCell ref="E1:G1"/>
    <mergeCell ref="I1:K1"/>
    <mergeCell ref="M1:O1"/>
    <mergeCell ref="Q1:S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FE013-AB7D-4E8E-A99D-3456B4EA8CC4}">
  <dimension ref="A1:D20"/>
  <sheetViews>
    <sheetView workbookViewId="0">
      <selection activeCell="C20" sqref="C20"/>
    </sheetView>
  </sheetViews>
  <sheetFormatPr defaultRowHeight="14.4" x14ac:dyDescent="0.3"/>
  <sheetData>
    <row r="1" spans="1:4" x14ac:dyDescent="0.3">
      <c r="B1">
        <v>66</v>
      </c>
    </row>
    <row r="2" spans="1:4" x14ac:dyDescent="0.3">
      <c r="A2">
        <v>44</v>
      </c>
    </row>
    <row r="4" spans="1:4" x14ac:dyDescent="0.3">
      <c r="D4" t="s">
        <v>114</v>
      </c>
    </row>
    <row r="20" spans="3:3" x14ac:dyDescent="0.3">
      <c r="C20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83"/>
  <sheetViews>
    <sheetView zoomScale="85" zoomScaleNormal="85" workbookViewId="0">
      <selection activeCell="I16" sqref="I16"/>
    </sheetView>
  </sheetViews>
  <sheetFormatPr defaultColWidth="8.59765625" defaultRowHeight="14.4" x14ac:dyDescent="0.3"/>
  <cols>
    <col min="1" max="1" width="10.69921875" customWidth="1"/>
    <col min="2" max="2" width="12.59765625" customWidth="1"/>
    <col min="3" max="3" width="10.5" customWidth="1"/>
    <col min="4" max="4" width="1.69921875" customWidth="1"/>
    <col min="7" max="7" width="10.69921875" customWidth="1"/>
    <col min="8" max="8" width="1.69921875" customWidth="1"/>
    <col min="10" max="10" width="12.59765625" customWidth="1"/>
    <col min="12" max="12" width="1.69921875" customWidth="1"/>
    <col min="14" max="14" width="10.69921875" customWidth="1"/>
    <col min="16" max="16" width="1.69921875" customWidth="1"/>
    <col min="18" max="18" width="10.69921875" customWidth="1"/>
    <col min="20" max="20" width="1.69921875" customWidth="1"/>
    <col min="22" max="22" width="10.69921875" customWidth="1"/>
    <col min="24" max="24" width="1.69921875" customWidth="1"/>
    <col min="25" max="25" width="9.09765625" customWidth="1"/>
    <col min="26" max="26" width="12.69921875" customWidth="1"/>
    <col min="27" max="27" width="9.69921875" customWidth="1"/>
    <col min="28" max="28" width="1.69921875" customWidth="1"/>
  </cols>
  <sheetData>
    <row r="1" spans="1:28" x14ac:dyDescent="0.3">
      <c r="A1" s="23" t="s">
        <v>87</v>
      </c>
      <c r="B1" s="23"/>
      <c r="C1" s="23"/>
      <c r="D1" s="8"/>
      <c r="E1" s="24" t="s">
        <v>45</v>
      </c>
      <c r="F1" s="24"/>
      <c r="G1" s="24" t="s">
        <v>46</v>
      </c>
      <c r="H1" s="9"/>
      <c r="I1" s="24" t="s">
        <v>47</v>
      </c>
      <c r="J1" s="24"/>
      <c r="K1" s="24" t="s">
        <v>46</v>
      </c>
      <c r="L1" s="10"/>
      <c r="M1" s="24" t="s">
        <v>48</v>
      </c>
      <c r="N1" s="24"/>
      <c r="O1" s="24" t="s">
        <v>46</v>
      </c>
      <c r="P1" s="10"/>
      <c r="Q1" s="24" t="s">
        <v>49</v>
      </c>
      <c r="R1" s="24"/>
      <c r="S1" s="24" t="s">
        <v>46</v>
      </c>
      <c r="T1" s="10"/>
      <c r="U1" s="24" t="s">
        <v>50</v>
      </c>
      <c r="V1" s="24"/>
      <c r="W1" s="24" t="s">
        <v>46</v>
      </c>
      <c r="X1" s="9"/>
      <c r="Y1" s="24" t="s">
        <v>51</v>
      </c>
      <c r="Z1" s="24"/>
      <c r="AA1" s="24" t="s">
        <v>46</v>
      </c>
      <c r="AB1" s="9"/>
    </row>
    <row r="2" spans="1:28" x14ac:dyDescent="0.3">
      <c r="A2" s="2" t="str">
        <f>game1!D1</f>
        <v>Титан</v>
      </c>
      <c r="B2" s="3"/>
      <c r="C2" s="2" t="str">
        <f>game1!G1</f>
        <v>Академия 17</v>
      </c>
      <c r="D2" s="8"/>
      <c r="E2" s="3">
        <f>COUNTIFS(game1!I3:I101,"б",game1!J3:J101,"+",game1!M3:M101,E1)+E4</f>
        <v>9</v>
      </c>
      <c r="F2" s="3" t="s">
        <v>53</v>
      </c>
      <c r="G2" s="25">
        <f>(E2-E3)/E2</f>
        <v>0.88888888888888884</v>
      </c>
      <c r="H2" s="9"/>
      <c r="I2" s="3">
        <f>COUNTIFS(game1!$E$3:$E$201,I1,game1!$B$3:$B$201,"п")</f>
        <v>2</v>
      </c>
      <c r="J2" s="3" t="s">
        <v>54</v>
      </c>
      <c r="K2" s="25">
        <f>IFERROR(I3/I2,0)</f>
        <v>1</v>
      </c>
      <c r="L2" s="10"/>
      <c r="M2" s="3">
        <f>COUNTIFS(game1!$E$3:$E$201,M1,game1!$B$3:$B$201,"п")</f>
        <v>3</v>
      </c>
      <c r="N2" s="3" t="s">
        <v>54</v>
      </c>
      <c r="O2" s="25">
        <f>IFERROR(M3/M2,0)</f>
        <v>0.66666666666666663</v>
      </c>
      <c r="P2" s="10"/>
      <c r="Q2" s="3">
        <f>COUNTIFS(game1!$E$3:$E$201,Q1,game1!$B$3:$B$201,"п")</f>
        <v>2</v>
      </c>
      <c r="R2" s="3" t="s">
        <v>54</v>
      </c>
      <c r="S2" s="25">
        <f>IFERROR(Q3/Q2,0)</f>
        <v>0.5</v>
      </c>
      <c r="T2" s="10"/>
      <c r="U2" s="3">
        <f>COUNTIFS(game1!$E$3:$E$201,U1,game1!$B$3:$B$201,"п")</f>
        <v>2</v>
      </c>
      <c r="V2" s="3" t="s">
        <v>54</v>
      </c>
      <c r="W2" s="25">
        <f>IFERROR(U3/U2,0)</f>
        <v>1</v>
      </c>
      <c r="X2" s="9"/>
      <c r="Y2" s="3">
        <f>COUNTIFS(game1!$E$3:$E$201,Y1,game1!$B$3:$B$201,"п")</f>
        <v>2</v>
      </c>
      <c r="Z2" s="3" t="s">
        <v>54</v>
      </c>
      <c r="AA2" s="25">
        <f>IFERROR(Y3/Y2,0)</f>
        <v>0.5</v>
      </c>
      <c r="AB2" s="9"/>
    </row>
    <row r="3" spans="1:28" x14ac:dyDescent="0.3">
      <c r="A3" s="3">
        <f>I4+I20+M4+M20+Q4+Q20+U4+U20+Y4+Y20+I37+M37+Q37+U37+Y37+E23+E29</f>
        <v>17</v>
      </c>
      <c r="B3" s="2" t="s">
        <v>53</v>
      </c>
      <c r="C3" s="3">
        <f>COUNTIFS(game1!I3:I101,"б",game1!L3:L101,"")+E4+E10</f>
        <v>32</v>
      </c>
      <c r="D3" s="8"/>
      <c r="E3" s="3">
        <f>COUNTIFS(game1!I3:I101,"б",game1!J3:J101,"+",game1!K3:K101,"+",game1!M3:M101,E1)+E5</f>
        <v>1</v>
      </c>
      <c r="F3" s="3" t="s">
        <v>55</v>
      </c>
      <c r="G3" s="25"/>
      <c r="H3" s="9"/>
      <c r="I3" s="3">
        <f>COUNTIFS(game1!$E$3:$E$201,I1,game1!$B$3:$B$201,"п",game1!$C$3:$C$201,"+")</f>
        <v>2</v>
      </c>
      <c r="J3" s="3" t="s">
        <v>56</v>
      </c>
      <c r="K3" s="25"/>
      <c r="L3" s="10"/>
      <c r="M3" s="3">
        <f>COUNTIFS(game1!$E$3:$E$201,M1,game1!$B$3:$B$201,"п",game1!$C$3:$C$201,"+")</f>
        <v>2</v>
      </c>
      <c r="N3" s="3" t="s">
        <v>56</v>
      </c>
      <c r="O3" s="25"/>
      <c r="P3" s="10"/>
      <c r="Q3" s="3">
        <f>COUNTIFS(game1!$E$3:$E$201,Q1,game1!$B$3:$B$201,"п",game1!$C$3:$C$201,"+")</f>
        <v>1</v>
      </c>
      <c r="R3" s="3" t="s">
        <v>56</v>
      </c>
      <c r="S3" s="25"/>
      <c r="T3" s="10"/>
      <c r="U3" s="3">
        <f>COUNTIFS(game1!$E$3:$E$201,U1,game1!$B$3:$B$201,"п",game1!$C$3:$C$201,"+")</f>
        <v>2</v>
      </c>
      <c r="V3" s="3" t="s">
        <v>56</v>
      </c>
      <c r="W3" s="25"/>
      <c r="X3" s="9"/>
      <c r="Y3" s="3">
        <f>COUNTIFS(game1!$E$3:$E$201,Y1,game1!$B$3:$B$201,"п",game1!$C$3:$C$201,"+")</f>
        <v>1</v>
      </c>
      <c r="Z3" s="3" t="s">
        <v>56</v>
      </c>
      <c r="AA3" s="25"/>
      <c r="AB3" s="9"/>
    </row>
    <row r="4" spans="1:28" x14ac:dyDescent="0.3">
      <c r="A4" s="3">
        <f>I5+I21+M5+M21+Q5+Q21+U5+U21+Y5+Y21+I38+M38+Q38+U38+Y38+E23+E29</f>
        <v>14</v>
      </c>
      <c r="B4" s="2" t="s">
        <v>57</v>
      </c>
      <c r="C4" s="3">
        <f>COUNTIFS(game1!I3:I101,"б",game1!J3:J101,"+",game1!L3:L101,"")+E4+E10</f>
        <v>19</v>
      </c>
      <c r="D4" s="8"/>
      <c r="E4" s="3">
        <f>COUNTIFS(game1!I3:I101,"бул",game1!J3:J101,"+",game1!M3:M101,E1)</f>
        <v>0</v>
      </c>
      <c r="F4" s="3" t="s">
        <v>58</v>
      </c>
      <c r="G4" s="25" t="str">
        <f>IFERROR((E4-E5)/E4,"нет бросоков")</f>
        <v>нет бросоков</v>
      </c>
      <c r="H4" s="9"/>
      <c r="I4" s="3">
        <f>COUNTIFS(game1!$E$3:$E$201,I1,game1!$B$3:$B$201,"б")</f>
        <v>2</v>
      </c>
      <c r="J4" s="3" t="s">
        <v>53</v>
      </c>
      <c r="K4" s="25">
        <f>IFERROR(I5/I4,0)</f>
        <v>1</v>
      </c>
      <c r="L4" s="10"/>
      <c r="M4" s="3">
        <f>COUNTIFS(game1!$E$3:$E$201,M1,game1!$B$3:$B$201,"б")</f>
        <v>3</v>
      </c>
      <c r="N4" s="3" t="s">
        <v>53</v>
      </c>
      <c r="O4" s="25">
        <f>IFERROR(M5/M4,0)</f>
        <v>0.66666666666666663</v>
      </c>
      <c r="P4" s="10"/>
      <c r="Q4" s="3">
        <f>COUNTIFS(game1!$E$3:$E$201,Q1,game1!$B$3:$B$201,"б")</f>
        <v>0</v>
      </c>
      <c r="R4" s="3" t="s">
        <v>53</v>
      </c>
      <c r="S4" s="25">
        <f>IFERROR(Q5/Q4,0)</f>
        <v>0</v>
      </c>
      <c r="T4" s="10"/>
      <c r="U4" s="3">
        <f>COUNTIFS(game1!$E$3:$E$201,U1,game1!$B$3:$B$201,"б")</f>
        <v>5</v>
      </c>
      <c r="V4" s="3" t="s">
        <v>53</v>
      </c>
      <c r="W4" s="25">
        <f>IFERROR(U5/U4,0)</f>
        <v>0.8</v>
      </c>
      <c r="X4" s="9"/>
      <c r="Y4" s="3">
        <f>COUNTIFS(game1!$E$3:$E$201,Y1,game1!$B$3:$B$201,"б")</f>
        <v>2</v>
      </c>
      <c r="Z4" s="3" t="s">
        <v>53</v>
      </c>
      <c r="AA4" s="25">
        <f>IFERROR(Y5/Y4,0)</f>
        <v>1</v>
      </c>
      <c r="AB4" s="9"/>
    </row>
    <row r="5" spans="1:28" x14ac:dyDescent="0.3">
      <c r="A5" s="3">
        <f>I6+I22+M6+M22+Q6+Q22+U6+U22+Y22+Y6+I39+M39+Q39+U39+Y39+E24+E30</f>
        <v>5</v>
      </c>
      <c r="B5" s="2" t="s">
        <v>55</v>
      </c>
      <c r="C5" s="3">
        <f>COUNTIFS(game1!I3:I101,"б",game1!J3:J101,"+",game1!K3:K101,"+")+COUNTIFS(game1!I3:I101,"бул",game1!J3:J101,"+",game1!K3:K101,"+")</f>
        <v>2</v>
      </c>
      <c r="D5" s="8"/>
      <c r="E5" s="3">
        <f>COUNTIFS(game1!I3:I101,"бул",game1!J3:J101,"+",game1!K3:K101,"+",game1!M3:M101,E1)</f>
        <v>0</v>
      </c>
      <c r="F5" s="3" t="s">
        <v>59</v>
      </c>
      <c r="G5" s="25"/>
      <c r="H5" s="9"/>
      <c r="I5" s="3">
        <f>COUNTIFS(game1!$E$3:$E$201,I1,game1!$B$3:$B$201,"б",game1!$C$3:$C$201,"+")</f>
        <v>2</v>
      </c>
      <c r="J5" s="3" t="s">
        <v>57</v>
      </c>
      <c r="K5" s="25"/>
      <c r="L5" s="10"/>
      <c r="M5" s="3">
        <f>COUNTIFS(game1!$E$3:$E$201,M1,game1!$B$3:$B$201,"б",game1!$C$3:$C$201,"+")</f>
        <v>2</v>
      </c>
      <c r="N5" s="3" t="s">
        <v>57</v>
      </c>
      <c r="O5" s="25"/>
      <c r="P5" s="10"/>
      <c r="Q5" s="3">
        <f>COUNTIFS(game1!$E$3:$E$201,Q1,game1!$B$3:$B$201,"б",game1!$C$3:$C$201,"+")</f>
        <v>0</v>
      </c>
      <c r="R5" s="3" t="s">
        <v>57</v>
      </c>
      <c r="S5" s="25"/>
      <c r="T5" s="10"/>
      <c r="U5" s="3">
        <f>COUNTIFS(game1!$E$3:$E$201,U1,game1!$B$3:$B$201,"б",game1!$C$3:$C$201,"+")</f>
        <v>4</v>
      </c>
      <c r="V5" s="3" t="s">
        <v>57</v>
      </c>
      <c r="W5" s="25"/>
      <c r="X5" s="9"/>
      <c r="Y5" s="3">
        <f>COUNTIFS(game1!$E$3:$E$201,Y1,game1!$B$3:$B$201,"б",game1!$C$3:$C$201,"+")</f>
        <v>2</v>
      </c>
      <c r="Z5" s="3" t="s">
        <v>57</v>
      </c>
      <c r="AA5" s="25"/>
      <c r="AB5" s="9"/>
    </row>
    <row r="6" spans="1:28" x14ac:dyDescent="0.3">
      <c r="A6" s="3">
        <f>I7+I23+M7+M23+Q7+Q23+U7+U23+Y23+Y7+I40+M40+Q40+U40+Y40</f>
        <v>3</v>
      </c>
      <c r="B6" s="2" t="s">
        <v>35</v>
      </c>
      <c r="C6" s="3">
        <f>COUNTIFS(game1!$E$3:$E$201,"соперник",game1!$B$3:$B$201,"фол",game1!$C$3:$C$201,"+")</f>
        <v>0</v>
      </c>
      <c r="D6" s="8"/>
      <c r="E6" s="11"/>
      <c r="F6" s="11"/>
      <c r="G6" s="11"/>
      <c r="H6" s="9"/>
      <c r="I6" s="12">
        <f>COUNTIFS(game1!$E$3:$E$201,I1,game1!$B$3:$B$201,"б",game1!$C$3:$C$201,"+",game1!$D$3:$D$201,"+")</f>
        <v>1</v>
      </c>
      <c r="J6" s="3" t="s">
        <v>60</v>
      </c>
      <c r="K6" s="1">
        <f>IFERROR(I6/I5,0)</f>
        <v>0.5</v>
      </c>
      <c r="L6" s="10"/>
      <c r="M6" s="12">
        <f>COUNTIFS(game1!$E$3:$E$201,M1,game1!$B$3:$B$201,"б",game1!$C$3:$C$201,"+",game1!$D$3:$D$201,"+")</f>
        <v>0</v>
      </c>
      <c r="N6" s="3" t="s">
        <v>60</v>
      </c>
      <c r="O6" s="1">
        <f>IFERROR(M6/M5,0)</f>
        <v>0</v>
      </c>
      <c r="P6" s="10"/>
      <c r="Q6" s="12">
        <f>COUNTIFS(game1!$E$3:$E$201,Q1,game1!$B$3:$B$201,"б",game1!$C$3:$C$201,"+",game1!$D$3:$D$201,"+")</f>
        <v>0</v>
      </c>
      <c r="R6" s="3" t="s">
        <v>60</v>
      </c>
      <c r="S6" s="1">
        <f>IFERROR(Q6/Q5,0)</f>
        <v>0</v>
      </c>
      <c r="T6" s="10"/>
      <c r="U6" s="12">
        <f>COUNTIFS(game1!$E$3:$E$201,U1,game1!$B$3:$B$201,"б",game1!$C$3:$C$201,"+",game1!$D$3:$D$201,"+")</f>
        <v>2</v>
      </c>
      <c r="V6" s="3" t="s">
        <v>60</v>
      </c>
      <c r="W6" s="1">
        <f>IFERROR(U6/U5,0)</f>
        <v>0.5</v>
      </c>
      <c r="X6" s="9"/>
      <c r="Y6" s="12">
        <f>COUNTIFS(game1!$E$3:$E$201,Y1,game1!$B$3:$B$201,"б",game1!$C$3:$C$201,"+",game1!$D$3:$D$201,"+")</f>
        <v>0</v>
      </c>
      <c r="Z6" s="3" t="s">
        <v>60</v>
      </c>
      <c r="AA6" s="1">
        <f>IFERROR(Y6/Y5,0)</f>
        <v>0</v>
      </c>
      <c r="AB6" s="9"/>
    </row>
    <row r="7" spans="1:28" x14ac:dyDescent="0.3">
      <c r="A7" s="1">
        <f>A5/A4</f>
        <v>0.35714285714285715</v>
      </c>
      <c r="B7" s="2" t="s">
        <v>60</v>
      </c>
      <c r="C7" s="1">
        <f>C5/C4</f>
        <v>0.10526315789473684</v>
      </c>
      <c r="D7" s="8"/>
      <c r="E7" s="24" t="s">
        <v>61</v>
      </c>
      <c r="F7" s="24"/>
      <c r="G7" s="24" t="s">
        <v>46</v>
      </c>
      <c r="H7" s="9"/>
      <c r="I7" s="3">
        <f>COUNTIFS(game1!$E$3:$E$201,I1,game1!$B$3:$B$201,"фол",game1!$C$3:$C$201,"+")</f>
        <v>0</v>
      </c>
      <c r="J7" s="3" t="s">
        <v>35</v>
      </c>
      <c r="K7" s="1">
        <f>IFERROR(I7/$A$6,0)</f>
        <v>0</v>
      </c>
      <c r="L7" s="10"/>
      <c r="M7" s="3">
        <f>COUNTIFS(game1!$E$3:$E$201,M1,game1!$B$3:$B$201,"фол",game1!$C$3:$C$201,"+")</f>
        <v>0</v>
      </c>
      <c r="N7" s="3" t="s">
        <v>35</v>
      </c>
      <c r="O7" s="1">
        <f>IFERROR(M7/$A$6,0)</f>
        <v>0</v>
      </c>
      <c r="P7" s="10"/>
      <c r="Q7" s="3">
        <f>COUNTIFS(game1!$E$3:$E$201,Q1,game1!$B$3:$B$201,"фол",game1!$C$3:$C$201,"+")</f>
        <v>1</v>
      </c>
      <c r="R7" s="3" t="s">
        <v>35</v>
      </c>
      <c r="S7" s="1">
        <f>IFERROR(Q7/$A$6,0)</f>
        <v>0.33333333333333331</v>
      </c>
      <c r="T7" s="10"/>
      <c r="U7" s="3">
        <f>COUNTIFS(game1!$E$3:$E$201,U1,game1!$B$3:$B$201,"фол",game1!$C$3:$C$201,"+")</f>
        <v>0</v>
      </c>
      <c r="V7" s="3" t="s">
        <v>35</v>
      </c>
      <c r="W7" s="1">
        <f>IFERROR(U7/$A$6,0)</f>
        <v>0</v>
      </c>
      <c r="X7" s="9"/>
      <c r="Y7" s="3">
        <f>COUNTIFS(game1!$E$3:$E$201,Y1,game1!$B$3:$B$201,"фол",game1!$C$3:$C$201,"+")</f>
        <v>0</v>
      </c>
      <c r="Z7" s="3" t="s">
        <v>35</v>
      </c>
      <c r="AA7" s="1">
        <f>IFERROR(Y7/$A$6,0)</f>
        <v>0</v>
      </c>
      <c r="AB7" s="9"/>
    </row>
    <row r="8" spans="1:28" x14ac:dyDescent="0.3">
      <c r="A8" s="3">
        <f>I2+I18+M2+M18+Q2+Q18+U2+U18+Y18+Y2+I35+M35+Q35+U35+Y35</f>
        <v>39</v>
      </c>
      <c r="B8" s="2" t="s">
        <v>62</v>
      </c>
      <c r="C8" s="1"/>
      <c r="D8" s="8"/>
      <c r="E8" s="3">
        <f>COUNTIFS(game1!I3:I101,"б",game1!J3:J101,"+",game1!M3:M101,E7)+E10</f>
        <v>10</v>
      </c>
      <c r="F8" s="3" t="s">
        <v>53</v>
      </c>
      <c r="G8" s="25">
        <f>(E8-E9)/E8</f>
        <v>0.9</v>
      </c>
      <c r="H8" s="9"/>
      <c r="I8" s="12">
        <f>COUNTIF(game1!$F$3:$F$201,I1)</f>
        <v>0</v>
      </c>
      <c r="J8" s="3" t="s">
        <v>63</v>
      </c>
      <c r="K8" s="3"/>
      <c r="L8" s="10"/>
      <c r="M8" s="12">
        <f>COUNTIF(game1!$F$3:$F$201,M1)</f>
        <v>0</v>
      </c>
      <c r="N8" s="3" t="s">
        <v>63</v>
      </c>
      <c r="O8" s="3"/>
      <c r="P8" s="10"/>
      <c r="Q8" s="12">
        <f>COUNTIF(game1!$F$3:$F$201,Q1)</f>
        <v>0</v>
      </c>
      <c r="R8" s="3" t="s">
        <v>63</v>
      </c>
      <c r="S8" s="3"/>
      <c r="T8" s="10"/>
      <c r="U8" s="12">
        <f>COUNTIF(game1!$F$3:$F$201,U1)</f>
        <v>0</v>
      </c>
      <c r="V8" s="3" t="s">
        <v>63</v>
      </c>
      <c r="W8" s="3"/>
      <c r="X8" s="9"/>
      <c r="Y8" s="12">
        <f>COUNTIF(game1!$F$3:$F$201,Y1)</f>
        <v>0</v>
      </c>
      <c r="Z8" s="3" t="s">
        <v>63</v>
      </c>
      <c r="AA8" s="3"/>
      <c r="AB8" s="9"/>
    </row>
    <row r="9" spans="1:28" x14ac:dyDescent="0.3">
      <c r="A9" s="3">
        <f>I3+I19+M3+M19+Q3+Q19+U3+U19+Y19+Y3+I36+M36+Q36+U36+Y36</f>
        <v>29</v>
      </c>
      <c r="B9" s="2" t="s">
        <v>56</v>
      </c>
      <c r="C9" s="1"/>
      <c r="D9" s="8"/>
      <c r="E9" s="3">
        <f>COUNTIFS(game1!I3:I101,"б",game1!J3:J101,"+",game1!K3:K101,"+",game1!M3:M101,E7)+E11</f>
        <v>1</v>
      </c>
      <c r="F9" s="3" t="s">
        <v>55</v>
      </c>
      <c r="G9" s="25"/>
      <c r="H9" s="9"/>
      <c r="I9" s="3">
        <f>COUNTIFS(game1!$E$3:$E$201,I1,game1!$B$3:$B$201,"блок",game1!$C$3:$C$201,"+")</f>
        <v>0</v>
      </c>
      <c r="J9" s="3" t="s">
        <v>64</v>
      </c>
      <c r="K9" s="3"/>
      <c r="L9" s="10"/>
      <c r="M9" s="3">
        <f>COUNTIFS(game1!$E$3:$E$201,M1,game1!$B$3:$B$201,"блок",game1!$C$3:$C$201,"+")</f>
        <v>0</v>
      </c>
      <c r="N9" s="3" t="s">
        <v>64</v>
      </c>
      <c r="O9" s="3"/>
      <c r="P9" s="10"/>
      <c r="Q9" s="3">
        <f>COUNTIFS(game1!$E$3:$E$201,Q1,game1!$B$3:$B$201,"блок",game1!$C$3:$C$201,"+")</f>
        <v>1</v>
      </c>
      <c r="R9" s="3" t="s">
        <v>64</v>
      </c>
      <c r="S9" s="3"/>
      <c r="T9" s="10"/>
      <c r="U9" s="3">
        <f>COUNTIFS(game1!$E$3:$E$201,U1,game1!$B$3:$B$201,"блок",game1!$C$3:$C$201,"+")</f>
        <v>0</v>
      </c>
      <c r="V9" s="3" t="s">
        <v>64</v>
      </c>
      <c r="W9" s="3"/>
      <c r="X9" s="9"/>
      <c r="Y9" s="3">
        <f>COUNTIFS(game1!$E$3:$E$201,Y1,game1!$B$3:$B$201,"блок",game1!$C$3:$C$201,"+")</f>
        <v>0</v>
      </c>
      <c r="Z9" s="3" t="s">
        <v>64</v>
      </c>
      <c r="AA9" s="3"/>
      <c r="AB9" s="9"/>
    </row>
    <row r="10" spans="1:28" x14ac:dyDescent="0.3">
      <c r="A10" s="1">
        <f>A9/A8</f>
        <v>0.74358974358974361</v>
      </c>
      <c r="B10" s="2" t="s">
        <v>5</v>
      </c>
      <c r="C10" s="1"/>
      <c r="D10" s="8"/>
      <c r="E10" s="3">
        <f>COUNTIFS(game1!I3:I101,"бул",game1!J3:J101,"+",game1!M3:M101,E7)</f>
        <v>0</v>
      </c>
      <c r="F10" s="3" t="s">
        <v>58</v>
      </c>
      <c r="G10" s="25" t="str">
        <f>IFERROR((E10-E11)/E10,"нет бросоков")</f>
        <v>нет бросоков</v>
      </c>
      <c r="H10" s="9"/>
      <c r="I10" s="3">
        <f>COUNTIFS(game1!$E$3:$E$201,I1,game1!$B$3:$B$201,"бул",game1!$C$3:$C$201,"+")</f>
        <v>0</v>
      </c>
      <c r="J10" s="3" t="s">
        <v>58</v>
      </c>
      <c r="K10" s="25">
        <f>IFERROR(I11/I10,0)</f>
        <v>0</v>
      </c>
      <c r="L10" s="10"/>
      <c r="M10" s="3">
        <f>COUNTIFS(game1!$E$3:$E$201,M1,game1!$B$3:$B$201,"бул",game1!$C$3:$C$201,"+")</f>
        <v>0</v>
      </c>
      <c r="N10" s="3" t="s">
        <v>58</v>
      </c>
      <c r="O10" s="25">
        <f>IFERROR(M11/M10,0)</f>
        <v>0</v>
      </c>
      <c r="P10" s="10"/>
      <c r="Q10" s="3">
        <f>COUNTIFS(game1!$E$3:$E$201,Q1,game1!$B$3:$B$201,"бул",game1!$C$3:$C$201,"+")</f>
        <v>0</v>
      </c>
      <c r="R10" s="3" t="s">
        <v>58</v>
      </c>
      <c r="S10" s="25">
        <f>IFERROR(Q11/Q10,0)</f>
        <v>0</v>
      </c>
      <c r="T10" s="10"/>
      <c r="U10" s="3">
        <f>COUNTIFS(game1!$E$3:$E$201,U1,game1!$B$3:$B$201,"бул",game1!$C$3:$C$201,"+")</f>
        <v>0</v>
      </c>
      <c r="V10" s="3" t="s">
        <v>58</v>
      </c>
      <c r="W10" s="25">
        <f>IFERROR(U11/U10,0)</f>
        <v>0</v>
      </c>
      <c r="X10" s="9"/>
      <c r="Y10" s="3">
        <f>COUNTIFS(game1!$E$3:$E$201,Y1,game1!$B$3:$B$201,"бул",game1!$C$3:$C$201,"+")</f>
        <v>0</v>
      </c>
      <c r="Z10" s="3" t="s">
        <v>58</v>
      </c>
      <c r="AA10" s="25">
        <f>IFERROR(Y11/Y10,0)</f>
        <v>0</v>
      </c>
      <c r="AB10" s="9"/>
    </row>
    <row r="11" spans="1:28" x14ac:dyDescent="0.3">
      <c r="A11" s="13"/>
      <c r="B11" s="13"/>
      <c r="C11" s="13"/>
      <c r="D11" s="8"/>
      <c r="E11" s="3">
        <f>COUNTIFS(game1!I3:I101,"бул",game1!J3:J101,"+",game1!K3:K101,"+",game1!M3:M101,E7)</f>
        <v>0</v>
      </c>
      <c r="F11" s="3" t="s">
        <v>59</v>
      </c>
      <c r="G11" s="25"/>
      <c r="H11" s="9"/>
      <c r="I11" s="12">
        <f>COUNTIFS(game1!$E$3:$E$201,I1,game1!$B$3:$B$201,"бул",game1!$C$3:$C$201,"+",game1!$D$3:$D$201,"+")</f>
        <v>0</v>
      </c>
      <c r="J11" s="3" t="s">
        <v>60</v>
      </c>
      <c r="K11" s="25"/>
      <c r="L11" s="10"/>
      <c r="M11" s="12">
        <f>COUNTIFS(game1!$E$3:$E$201,M1,game1!$B$3:$B$201,"бул",game1!$C$3:$C$201,"+",game1!$D$3:$D$201,"+")</f>
        <v>0</v>
      </c>
      <c r="N11" s="3" t="s">
        <v>60</v>
      </c>
      <c r="O11" s="25"/>
      <c r="P11" s="10"/>
      <c r="Q11" s="12">
        <f>COUNTIFS(game1!$E$3:$E$201,Q1,game1!$B$3:$B$201,"бул",game1!$C$3:$C$201,"+",game1!$D$3:$D$201,"+")</f>
        <v>0</v>
      </c>
      <c r="R11" s="3" t="s">
        <v>60</v>
      </c>
      <c r="S11" s="25"/>
      <c r="T11" s="10"/>
      <c r="U11" s="12">
        <f>COUNTIFS(game1!$E$3:$E$201,U1,game1!$B$3:$B$201,"бул",game1!$C$3:$C$201,"+",game1!$D$3:$D$201,"+")</f>
        <v>0</v>
      </c>
      <c r="V11" s="3" t="s">
        <v>60</v>
      </c>
      <c r="W11" s="25"/>
      <c r="X11" s="9"/>
      <c r="Y11" s="12">
        <f>COUNTIFS(game1!$E$3:$E$201,Y1,game1!$B$3:$B$201,"бул",game1!$C$3:$C$201,"+",game1!$D$3:$D$201,"+")</f>
        <v>0</v>
      </c>
      <c r="Z11" s="3" t="s">
        <v>60</v>
      </c>
      <c r="AA11" s="25"/>
      <c r="AB11" s="9"/>
    </row>
    <row r="12" spans="1:28" x14ac:dyDescent="0.3">
      <c r="A12" s="3">
        <f>I12+I28+M12+M28+Q12+Q28+U12+U28+Y28+Y12+I45+M45+Q45+U45+Y45</f>
        <v>32</v>
      </c>
      <c r="B12" s="3" t="s">
        <v>88</v>
      </c>
      <c r="C12" s="25">
        <f>A13/A12</f>
        <v>0.53125</v>
      </c>
      <c r="D12" s="8"/>
      <c r="H12" s="9"/>
      <c r="I12" s="3">
        <f>COUNTIFS(game1!$E$3:$E$201,I1,game1!$B$3:$B$201,"вб")</f>
        <v>11</v>
      </c>
      <c r="J12" s="3" t="s">
        <v>66</v>
      </c>
      <c r="K12" s="25">
        <f>IFERROR(I13/I12,0)</f>
        <v>0.54545454545454541</v>
      </c>
      <c r="L12" s="10"/>
      <c r="M12" s="3">
        <f>COUNTIFS(game1!$E$3:$E$201,M1,game1!$B$3:$B$201,"вб")</f>
        <v>0</v>
      </c>
      <c r="N12" s="3" t="s">
        <v>66</v>
      </c>
      <c r="O12" s="25">
        <f>IFERROR(M13/M12,0)</f>
        <v>0</v>
      </c>
      <c r="P12" s="10"/>
      <c r="Q12" s="3">
        <f>COUNTIFS(game1!$E$3:$E$201,Q1,game1!$B$3:$B$201,"вб")</f>
        <v>0</v>
      </c>
      <c r="R12" s="3" t="s">
        <v>66</v>
      </c>
      <c r="S12" s="25">
        <f>IFERROR(Q13/Q12,0)</f>
        <v>0</v>
      </c>
      <c r="T12" s="10"/>
      <c r="U12" s="3">
        <f>COUNTIFS(game1!$E$3:$E$201,U1,game1!$B$3:$B$201,"вб")</f>
        <v>1</v>
      </c>
      <c r="V12" s="3" t="s">
        <v>66</v>
      </c>
      <c r="W12" s="25">
        <f>IFERROR(U13/U12,0)</f>
        <v>1</v>
      </c>
      <c r="X12" s="9"/>
      <c r="Y12" s="3">
        <f>COUNTIFS(game1!$E$3:$E$201,Y1,game1!$B$3:$B$201,"вб")</f>
        <v>0</v>
      </c>
      <c r="Z12" s="3" t="s">
        <v>66</v>
      </c>
      <c r="AA12" s="25">
        <f>IFERROR(Y13/Y12,0)</f>
        <v>0</v>
      </c>
      <c r="AB12" s="9"/>
    </row>
    <row r="13" spans="1:28" x14ac:dyDescent="0.3">
      <c r="A13" s="3">
        <f>I13+I29+M13+M29+Q13+Q29+U13+U29+Y29+Y13+I46+M46+Q46+U46+Y46</f>
        <v>17</v>
      </c>
      <c r="B13" s="3" t="s">
        <v>67</v>
      </c>
      <c r="C13" s="25"/>
      <c r="D13" s="8"/>
      <c r="H13" s="9"/>
      <c r="I13" s="3">
        <f>COUNTIFS(game1!$E$3:$E$201,I1,game1!$B$3:$B$201,"вб",game1!$C$3:$C$201,"+")</f>
        <v>6</v>
      </c>
      <c r="J13" s="3" t="s">
        <v>68</v>
      </c>
      <c r="K13" s="25"/>
      <c r="L13" s="10"/>
      <c r="M13" s="3">
        <f>COUNTIFS(game1!$E$3:$E$201,M1,game1!$B$3:$B$201,"вб",game1!$C$3:$C$201,"+")</f>
        <v>0</v>
      </c>
      <c r="N13" s="3" t="s">
        <v>68</v>
      </c>
      <c r="O13" s="25"/>
      <c r="P13" s="10"/>
      <c r="Q13" s="3">
        <f>COUNTIFS(game1!$E$3:$E$201,Q1,game1!$B$3:$B$201,"вб",game1!$C$3:$C$201,"+")</f>
        <v>0</v>
      </c>
      <c r="R13" s="3" t="s">
        <v>68</v>
      </c>
      <c r="S13" s="25"/>
      <c r="T13" s="10"/>
      <c r="U13" s="3">
        <f>COUNTIFS(game1!$E$3:$E$201,U1,game1!$B$3:$B$201,"вб",game1!$C$3:$C$201,"+")</f>
        <v>1</v>
      </c>
      <c r="V13" s="3" t="s">
        <v>68</v>
      </c>
      <c r="W13" s="25"/>
      <c r="X13" s="9"/>
      <c r="Y13" s="3">
        <f>COUNTIFS(game1!$E$3:$E$201,Y1,game1!$B$3:$B$201,"вб",game1!$C$3:$C$201,"+")</f>
        <v>0</v>
      </c>
      <c r="Z13" s="3" t="s">
        <v>68</v>
      </c>
      <c r="AA13" s="25"/>
      <c r="AB13" s="9"/>
    </row>
    <row r="14" spans="1:28" x14ac:dyDescent="0.3">
      <c r="A14" s="3"/>
      <c r="B14" s="3"/>
      <c r="C14" s="1"/>
      <c r="D14" s="8"/>
      <c r="H14" s="9"/>
      <c r="I14" s="3">
        <f>COUNTIFS(game1!$E$3:$E$201,I1,game1!$B$3:$B$201,"ош",game1!$C$3:$C$201,"+")</f>
        <v>0</v>
      </c>
      <c r="J14" s="3" t="s">
        <v>69</v>
      </c>
      <c r="K14" s="1"/>
      <c r="L14" s="10"/>
      <c r="M14" s="3">
        <f>COUNTIFS(game1!$E$3:$E$201,M1,game1!$B$3:$B$201,"ош",game1!$C$3:$C$201,"+")</f>
        <v>0</v>
      </c>
      <c r="N14" s="3" t="s">
        <v>69</v>
      </c>
      <c r="O14" s="1"/>
      <c r="P14" s="10"/>
      <c r="Q14" s="3">
        <f>COUNTIFS(game1!$E$3:$E$201,Q1,game1!$B$3:$B$201,"ош",game1!$C$3:$C$201,"+")</f>
        <v>0</v>
      </c>
      <c r="R14" s="3" t="s">
        <v>69</v>
      </c>
      <c r="S14" s="1"/>
      <c r="T14" s="10"/>
      <c r="U14" s="3">
        <f>COUNTIFS(game1!$E$3:$E$201,U1,game1!$B$3:$B$201,"ош",game1!$C$3:$C$201,"+")</f>
        <v>0</v>
      </c>
      <c r="V14" s="3" t="s">
        <v>69</v>
      </c>
      <c r="W14" s="1"/>
      <c r="X14" s="9"/>
      <c r="Y14" s="3">
        <f>COUNTIFS(game1!$E$3:$E$201,Y1,game1!$B$3:$B$201,"ош",game1!$C$3:$C$201,"+")</f>
        <v>0</v>
      </c>
      <c r="Z14" s="3" t="s">
        <v>69</v>
      </c>
      <c r="AA14" s="1"/>
      <c r="AB14" s="9"/>
    </row>
    <row r="15" spans="1:28" x14ac:dyDescent="0.3">
      <c r="A15" s="3">
        <f>I14+I30+M14+M30+Q14+Q30+U14+U30+Y30+Y14+I47+M47+Q47+U47+Y47</f>
        <v>2</v>
      </c>
      <c r="B15" s="3" t="s">
        <v>70</v>
      </c>
      <c r="C15" s="1"/>
      <c r="D15" s="8"/>
      <c r="H15" s="9"/>
      <c r="I15" s="3">
        <f>COUNTIFS(game1!$E$3:$E$201,I1,game1!$B$3:$B$201,"отбор",game1!$C$3:$C$201,"+")</f>
        <v>0</v>
      </c>
      <c r="J15" s="3" t="s">
        <v>71</v>
      </c>
      <c r="K15" s="1"/>
      <c r="L15" s="10"/>
      <c r="M15" s="3">
        <f>COUNTIFS(game1!$E$3:$E$201,M1,game1!$B$3:$B$201,"отбор",game1!$C$3:$C$201,"+")</f>
        <v>0</v>
      </c>
      <c r="N15" s="3" t="s">
        <v>71</v>
      </c>
      <c r="O15" s="1"/>
      <c r="P15" s="10"/>
      <c r="Q15" s="3">
        <f>COUNTIFS(game1!$E$3:$E$201,Q1,game1!$B$3:$B$201,"отбор",game1!$C$3:$C$201,"+")</f>
        <v>0</v>
      </c>
      <c r="R15" s="3" t="s">
        <v>71</v>
      </c>
      <c r="S15" s="1"/>
      <c r="T15" s="10"/>
      <c r="U15" s="3">
        <f>COUNTIFS(game1!$E$3:$E$201,U1,game1!$B$3:$B$201,"отбор",game1!$C$3:$C$201,"+")</f>
        <v>0</v>
      </c>
      <c r="V15" s="3" t="s">
        <v>71</v>
      </c>
      <c r="W15" s="1"/>
      <c r="X15" s="9"/>
      <c r="Y15" s="3">
        <f>COUNTIFS(game1!$E$3:$E$201,Y1,game1!$B$3:$B$201,"отбор",game1!$C$3:$C$201,"+")</f>
        <v>0</v>
      </c>
      <c r="Z15" s="3" t="s">
        <v>71</v>
      </c>
      <c r="AA15" s="1"/>
      <c r="AB15" s="9"/>
    </row>
    <row r="16" spans="1:28" x14ac:dyDescent="0.3">
      <c r="A16" s="3"/>
      <c r="B16" s="3"/>
      <c r="C16" s="1"/>
      <c r="D16" s="8"/>
      <c r="H16" s="9"/>
      <c r="I16" s="3">
        <f ca="1">SUMIF(game1!$O$2:$O$21,I1,game1!$P$2:$P$10)</f>
        <v>2</v>
      </c>
      <c r="J16" s="3" t="s">
        <v>72</v>
      </c>
      <c r="K16" s="1"/>
      <c r="L16" s="10"/>
      <c r="M16" s="3">
        <f ca="1">SUMIF(game1!$O$2:$O$21,M1,game1!$P$2:$P$10)</f>
        <v>2</v>
      </c>
      <c r="N16" s="3" t="s">
        <v>72</v>
      </c>
      <c r="O16" s="1"/>
      <c r="P16" s="10"/>
      <c r="Q16" s="3">
        <f ca="1">SUMIF(game1!$O$2:$O$21,Q1,game1!$P$2:$P$10)</f>
        <v>1</v>
      </c>
      <c r="R16" s="3" t="s">
        <v>72</v>
      </c>
      <c r="S16" s="1"/>
      <c r="T16" s="10"/>
      <c r="U16" s="3">
        <f ca="1">SUMIF(game1!$O$2:$O$21,U1,game1!$P$2:$P$10)</f>
        <v>1</v>
      </c>
      <c r="V16" s="3" t="s">
        <v>72</v>
      </c>
      <c r="W16" s="1"/>
      <c r="X16" s="9"/>
      <c r="Y16" s="3">
        <f ca="1">SUMIF(game1!$O$2:$O$21,Y1,game1!$P$2:$P$10)</f>
        <v>1</v>
      </c>
      <c r="Z16" s="3" t="s">
        <v>72</v>
      </c>
      <c r="AA16" s="1"/>
      <c r="AB16" s="9"/>
    </row>
    <row r="17" spans="1:28" x14ac:dyDescent="0.3">
      <c r="A17" s="3">
        <f>I15+I31+M15+M31+Q15+Q31+U15+U31+Y31+Y15+I48+M48+Q48+U48+Y48</f>
        <v>0</v>
      </c>
      <c r="B17" s="3" t="s">
        <v>73</v>
      </c>
      <c r="C17" s="3"/>
      <c r="D17" s="8"/>
      <c r="H17" s="9"/>
      <c r="I17" s="24" t="s">
        <v>74</v>
      </c>
      <c r="J17" s="24"/>
      <c r="K17" s="24" t="s">
        <v>46</v>
      </c>
      <c r="L17" s="10"/>
      <c r="M17" s="24" t="s">
        <v>75</v>
      </c>
      <c r="N17" s="24"/>
      <c r="O17" s="24" t="s">
        <v>46</v>
      </c>
      <c r="P17" s="10"/>
      <c r="Q17" s="24" t="s">
        <v>76</v>
      </c>
      <c r="R17" s="24"/>
      <c r="S17" s="24" t="s">
        <v>46</v>
      </c>
      <c r="T17" s="10"/>
      <c r="U17" s="24" t="s">
        <v>77</v>
      </c>
      <c r="V17" s="24"/>
      <c r="W17" s="24" t="s">
        <v>46</v>
      </c>
      <c r="X17" s="9"/>
      <c r="Y17" s="24" t="s">
        <v>78</v>
      </c>
      <c r="Z17" s="24"/>
      <c r="AA17" s="24" t="s">
        <v>46</v>
      </c>
      <c r="AB17" s="9"/>
    </row>
    <row r="18" spans="1:28" x14ac:dyDescent="0.3">
      <c r="A18" s="3">
        <f>I9+I25+M9+M25+Q9+Q25+U9+U25+Y25+Y9+I42+M42+Q42+U42+Y42</f>
        <v>5</v>
      </c>
      <c r="B18" s="3" t="s">
        <v>79</v>
      </c>
      <c r="C18" s="3"/>
      <c r="D18" s="8"/>
      <c r="H18" s="9"/>
      <c r="I18" s="3">
        <f>COUNTIFS(game1!$E$3:$E$201,I17,game1!$B$3:$B$201,"п")</f>
        <v>2</v>
      </c>
      <c r="J18" s="3" t="s">
        <v>54</v>
      </c>
      <c r="K18" s="25">
        <f>IFERROR(I19/I18,0)</f>
        <v>1</v>
      </c>
      <c r="L18" s="10"/>
      <c r="M18" s="3">
        <f>COUNTIFS(game1!$E$3:$E$201,M17,game1!$B$3:$B$201,"п")</f>
        <v>0</v>
      </c>
      <c r="N18" s="3" t="s">
        <v>54</v>
      </c>
      <c r="O18" s="25">
        <f>IFERROR(M19/M18,0)</f>
        <v>0</v>
      </c>
      <c r="P18" s="10"/>
      <c r="Q18" s="3">
        <f>COUNTIFS(game1!$E$3:$E$201,Q17,game1!$B$3:$B$201,"п")</f>
        <v>2</v>
      </c>
      <c r="R18" s="3" t="s">
        <v>54</v>
      </c>
      <c r="S18" s="25">
        <f>IFERROR(Q19/Q18,0)</f>
        <v>0</v>
      </c>
      <c r="T18" s="10"/>
      <c r="U18" s="3">
        <f>COUNTIFS(game1!$E$3:$E$201,U17,game1!$B$3:$B$201,"п")</f>
        <v>0</v>
      </c>
      <c r="V18" s="3" t="s">
        <v>54</v>
      </c>
      <c r="W18" s="25">
        <f>IFERROR(U19/U18,0)</f>
        <v>0</v>
      </c>
      <c r="X18" s="9"/>
      <c r="Y18" s="3">
        <f>COUNTIFS(game1!$E$3:$E$201,Y17,game1!$B$3:$B$201,"п")</f>
        <v>3</v>
      </c>
      <c r="Z18" s="3" t="s">
        <v>54</v>
      </c>
      <c r="AA18" s="25">
        <f>IFERROR(Y19/Y18,0)</f>
        <v>1</v>
      </c>
      <c r="AB18" s="9"/>
    </row>
    <row r="19" spans="1:28" x14ac:dyDescent="0.3">
      <c r="A19" s="14"/>
      <c r="B19" s="14"/>
      <c r="C19" s="14"/>
      <c r="D19" s="8"/>
      <c r="H19" s="9"/>
      <c r="I19" s="3">
        <f>COUNTIFS(game1!$E$3:$E$201,I17,game1!$B$3:$B$201,"п",game1!$C$3:$C$201,"+")</f>
        <v>2</v>
      </c>
      <c r="J19" s="3" t="s">
        <v>56</v>
      </c>
      <c r="K19" s="25"/>
      <c r="L19" s="10"/>
      <c r="M19" s="3">
        <f>COUNTIFS(game1!$E$3:$E$201,M17,game1!$B$3:$B$201,"п",game1!$C$3:$C$201,"+")</f>
        <v>0</v>
      </c>
      <c r="N19" s="3" t="s">
        <v>56</v>
      </c>
      <c r="O19" s="25"/>
      <c r="P19" s="10"/>
      <c r="Q19" s="3">
        <f>COUNTIFS(game1!$E$3:$E$201,Q17,game1!$B$3:$B$201,"п",game1!$C$3:$C$201,"+")</f>
        <v>0</v>
      </c>
      <c r="R19" s="3" t="s">
        <v>56</v>
      </c>
      <c r="S19" s="25"/>
      <c r="T19" s="10"/>
      <c r="U19" s="3">
        <f>COUNTIFS(game1!$E$3:$E$201,U17,game1!$B$3:$B$201,"п",game1!$C$3:$C$201,"+")</f>
        <v>0</v>
      </c>
      <c r="V19" s="3" t="s">
        <v>56</v>
      </c>
      <c r="W19" s="25"/>
      <c r="X19" s="9"/>
      <c r="Y19" s="3">
        <f>COUNTIFS(game1!$E$3:$E$201,Y17,game1!$B$3:$B$201,"п",game1!$C$3:$C$201,"+")</f>
        <v>3</v>
      </c>
      <c r="Z19" s="3" t="s">
        <v>56</v>
      </c>
      <c r="AA19" s="25"/>
      <c r="AB19" s="9"/>
    </row>
    <row r="20" spans="1:28" x14ac:dyDescent="0.3">
      <c r="A20" s="14"/>
      <c r="B20" s="14"/>
      <c r="C20" s="14"/>
      <c r="D20" s="8"/>
      <c r="E20" s="24" t="s">
        <v>15</v>
      </c>
      <c r="F20" s="24"/>
      <c r="G20" s="24" t="s">
        <v>46</v>
      </c>
      <c r="H20" s="9"/>
      <c r="I20" s="3">
        <f>COUNTIFS(game1!$E$3:$E$201,I17,game1!$B$3:$B$201,"б")</f>
        <v>0</v>
      </c>
      <c r="J20" s="3" t="s">
        <v>53</v>
      </c>
      <c r="K20" s="25">
        <f>IFERROR(I21/I20,0)</f>
        <v>0</v>
      </c>
      <c r="L20" s="10"/>
      <c r="M20" s="3">
        <f>COUNTIFS(game1!$E$3:$E$201,M17,game1!$B$3:$B$201,"б")</f>
        <v>2</v>
      </c>
      <c r="N20" s="3" t="s">
        <v>53</v>
      </c>
      <c r="O20" s="25">
        <f>IFERROR(M21/M20,0)</f>
        <v>0.5</v>
      </c>
      <c r="P20" s="10"/>
      <c r="Q20" s="3">
        <f>COUNTIFS(game1!$E$3:$E$201,Q17,game1!$B$3:$B$201,"б")</f>
        <v>0</v>
      </c>
      <c r="R20" s="3" t="s">
        <v>53</v>
      </c>
      <c r="S20" s="25">
        <f>IFERROR(Q21/Q20,0)</f>
        <v>0</v>
      </c>
      <c r="T20" s="10"/>
      <c r="U20" s="3">
        <f>COUNTIFS(game1!$E$3:$E$201,U17,game1!$B$3:$B$201,"б")</f>
        <v>0</v>
      </c>
      <c r="V20" s="3" t="s">
        <v>53</v>
      </c>
      <c r="W20" s="25">
        <f>IFERROR(U21/U20,0)</f>
        <v>0</v>
      </c>
      <c r="X20" s="9"/>
      <c r="Y20" s="3">
        <f>COUNTIFS(game1!$E$3:$E$201,Y17,game1!$B$3:$B$201,"б")</f>
        <v>3</v>
      </c>
      <c r="Z20" s="3" t="s">
        <v>53</v>
      </c>
      <c r="AA20" s="25">
        <f>IFERROR(Y21/Y20,0)</f>
        <v>1</v>
      </c>
      <c r="AB20" s="9"/>
    </row>
    <row r="21" spans="1:28" x14ac:dyDescent="0.3">
      <c r="A21" s="2" t="s">
        <v>80</v>
      </c>
      <c r="B21" s="3" t="s">
        <v>81</v>
      </c>
      <c r="C21" s="3" t="s">
        <v>72</v>
      </c>
      <c r="D21" s="8"/>
      <c r="E21" s="3">
        <f>COUNTIFS(game1!$B$3:$B$201,"б",game1!$C$3:$C$201,"+",game1!$G$3:$G$201,E20)+E23</f>
        <v>8</v>
      </c>
      <c r="F21" s="3" t="s">
        <v>53</v>
      </c>
      <c r="G21" s="25">
        <f>(E21-E22)/E21</f>
        <v>0.625</v>
      </c>
      <c r="H21" s="9"/>
      <c r="I21" s="3">
        <f>COUNTIFS(game1!$E$3:$E$201,I17,game1!$B$3:$B$201,"б",game1!$C$3:$C$201,"+")</f>
        <v>0</v>
      </c>
      <c r="J21" s="3" t="s">
        <v>57</v>
      </c>
      <c r="K21" s="25"/>
      <c r="L21" s="10"/>
      <c r="M21" s="3">
        <f>COUNTIFS(game1!$E$3:$E$201,M17,game1!$B$3:$B$201,"б",game1!$C$3:$C$201,"+")</f>
        <v>1</v>
      </c>
      <c r="N21" s="3" t="s">
        <v>57</v>
      </c>
      <c r="O21" s="25"/>
      <c r="P21" s="10"/>
      <c r="Q21" s="3">
        <f>COUNTIFS(game1!$E$3:$E$201,Q17,game1!$B$3:$B$201,"б",game1!$C$3:$C$201,"+")</f>
        <v>0</v>
      </c>
      <c r="R21" s="3" t="s">
        <v>57</v>
      </c>
      <c r="S21" s="25"/>
      <c r="T21" s="10"/>
      <c r="U21" s="3">
        <f>COUNTIFS(game1!$E$3:$E$201,U17,game1!$B$3:$B$201,"б",game1!$C$3:$C$201,"+")</f>
        <v>0</v>
      </c>
      <c r="V21" s="3" t="s">
        <v>57</v>
      </c>
      <c r="W21" s="25"/>
      <c r="X21" s="9"/>
      <c r="Y21" s="3">
        <f>COUNTIFS(game1!$E$3:$E$201,Y17,game1!$B$3:$B$201,"б",game1!$C$3:$C$201,"+")</f>
        <v>3</v>
      </c>
      <c r="Z21" s="3" t="s">
        <v>57</v>
      </c>
      <c r="AA21" s="25"/>
      <c r="AB21" s="9"/>
    </row>
    <row r="22" spans="1:28" x14ac:dyDescent="0.3">
      <c r="A22" s="15" t="s">
        <v>47</v>
      </c>
      <c r="B22" s="3" t="s">
        <v>106</v>
      </c>
      <c r="C22" s="3">
        <f ca="1">I16</f>
        <v>2</v>
      </c>
      <c r="D22" s="8"/>
      <c r="E22" s="3">
        <f>COUNTIFS(game1!$B$3:$B$201,"б",game1!$C$3:$C$201,"+",game1!$D$3:D201,"+",game1!$G$3:$G$201,E20)+E24</f>
        <v>3</v>
      </c>
      <c r="F22" s="3" t="s">
        <v>55</v>
      </c>
      <c r="G22" s="25"/>
      <c r="H22" s="9"/>
      <c r="I22" s="12">
        <f>COUNTIFS(game1!$E$3:$E$201,I17,game1!$B$3:$B$201,"б",game1!$C$3:$C$201,"+",game1!$D$3:$D$201,"+")</f>
        <v>0</v>
      </c>
      <c r="J22" s="3" t="s">
        <v>60</v>
      </c>
      <c r="K22" s="1">
        <f>IFERROR(I22/I21,0)</f>
        <v>0</v>
      </c>
      <c r="L22" s="10"/>
      <c r="M22" s="12">
        <f>COUNTIFS(game1!$E$3:$E$201,M17,game1!$B$3:$B$201,"б",game1!$C$3:$C$201,"+",game1!$D$3:$D$201,"+")</f>
        <v>0</v>
      </c>
      <c r="N22" s="3" t="s">
        <v>60</v>
      </c>
      <c r="O22" s="1">
        <f>IFERROR(M22/M21,0)</f>
        <v>0</v>
      </c>
      <c r="P22" s="10"/>
      <c r="Q22" s="12">
        <f>COUNTIFS(game1!$E$3:$E$201,Q17,game1!$B$3:$B$201,"б",game1!$C$3:$C$201,"+",game1!$D$3:$D$201,"+")</f>
        <v>0</v>
      </c>
      <c r="R22" s="3" t="s">
        <v>60</v>
      </c>
      <c r="S22" s="1">
        <f>IFERROR(Q22/Q21,0)</f>
        <v>0</v>
      </c>
      <c r="T22" s="10"/>
      <c r="U22" s="12">
        <f>COUNTIFS(game1!$E$3:$E$201,U17,game1!$B$3:$B$201,"б",game1!$C$3:$C$201,"+",game1!$D$3:$D$201,"+")</f>
        <v>0</v>
      </c>
      <c r="V22" s="3" t="s">
        <v>60</v>
      </c>
      <c r="W22" s="1">
        <f>IFERROR(U22/U21,0)</f>
        <v>0</v>
      </c>
      <c r="X22" s="9"/>
      <c r="Y22" s="12">
        <f>COUNTIFS(game1!$E$3:$E$201,Y17,game1!$B$3:$B$201,"б",game1!$C$3:$C$201,"+",game1!$D$3:$D$201,"+")</f>
        <v>2</v>
      </c>
      <c r="Z22" s="3" t="s">
        <v>60</v>
      </c>
      <c r="AA22" s="1">
        <f>IFERROR(Y22/Y21,0)</f>
        <v>0.66666666666666663</v>
      </c>
      <c r="AB22" s="9"/>
    </row>
    <row r="23" spans="1:28" x14ac:dyDescent="0.3">
      <c r="A23" s="15" t="s">
        <v>48</v>
      </c>
      <c r="B23" s="3" t="s">
        <v>107</v>
      </c>
      <c r="C23" s="3">
        <f ca="1">M16</f>
        <v>2</v>
      </c>
      <c r="D23" s="8"/>
      <c r="E23" s="3">
        <f>COUNTIFS(game1!$B$3:$B$201,"бул",game1!$C$3:$C$201,"+",game1!$G$3:$G$201,E20)</f>
        <v>0</v>
      </c>
      <c r="F23" s="3" t="s">
        <v>58</v>
      </c>
      <c r="G23" s="25" t="str">
        <f>IFERROR((E23-E24)/E23,"нет бросоков")</f>
        <v>нет бросоков</v>
      </c>
      <c r="H23" s="9"/>
      <c r="I23" s="3">
        <f>COUNTIFS(game1!$E$3:$E$201,I17,game1!$B$3:$B$201,"фол",game1!$C$3:$C$201,"+")</f>
        <v>0</v>
      </c>
      <c r="J23" s="3" t="s">
        <v>35</v>
      </c>
      <c r="K23" s="1">
        <f>IFERROR(I23/$A$6,0)</f>
        <v>0</v>
      </c>
      <c r="L23" s="10"/>
      <c r="M23" s="3">
        <f>COUNTIFS(game1!$E$3:$E$201,M17,game1!$B$3:$B$201,"фол",game1!$C$3:$C$201,"+")</f>
        <v>0</v>
      </c>
      <c r="N23" s="3" t="s">
        <v>35</v>
      </c>
      <c r="O23" s="1">
        <f>IFERROR(M23/$A$6,0)</f>
        <v>0</v>
      </c>
      <c r="P23" s="10"/>
      <c r="Q23" s="3">
        <f>COUNTIFS(game1!$E$3:$E$201,Q17,game1!$B$3:$B$201,"фол",game1!$C$3:$C$201,"+")</f>
        <v>0</v>
      </c>
      <c r="R23" s="3" t="s">
        <v>35</v>
      </c>
      <c r="S23" s="1">
        <f>IFERROR(Q23/$A$6,0)</f>
        <v>0</v>
      </c>
      <c r="T23" s="10"/>
      <c r="U23" s="3">
        <f>COUNTIFS(game1!$E$3:$E$201,U17,game1!$B$3:$B$201,"фол",game1!$C$3:$C$201,"+")</f>
        <v>0</v>
      </c>
      <c r="V23" s="3" t="s">
        <v>35</v>
      </c>
      <c r="W23" s="1">
        <f>IFERROR(U23/$A$6,0)</f>
        <v>0</v>
      </c>
      <c r="X23" s="9"/>
      <c r="Y23" s="3">
        <f>COUNTIFS(game1!$E$3:$E$201,Y17,game1!$B$3:$B$201,"фол",game1!$C$3:$C$201,"+")</f>
        <v>0</v>
      </c>
      <c r="Z23" s="3" t="s">
        <v>35</v>
      </c>
      <c r="AA23" s="1">
        <f>IFERROR(Y23/$A$6,0)</f>
        <v>0</v>
      </c>
      <c r="AB23" s="9"/>
    </row>
    <row r="24" spans="1:28" x14ac:dyDescent="0.3">
      <c r="A24" s="15" t="s">
        <v>49</v>
      </c>
      <c r="B24" s="3" t="s">
        <v>107</v>
      </c>
      <c r="C24" s="3">
        <f ca="1">Q16</f>
        <v>1</v>
      </c>
      <c r="D24" s="8"/>
      <c r="E24" s="3">
        <f>COUNTIFS(game1!$B$3:$B$201,"бул",game1!$C$3:$C$201,"+",game1!$D$3:$D$201,"+",game1!$G$3:$G$201,E20)</f>
        <v>0</v>
      </c>
      <c r="F24" s="3" t="s">
        <v>59</v>
      </c>
      <c r="G24" s="25"/>
      <c r="H24" s="9"/>
      <c r="I24" s="12">
        <f>COUNTIF(game1!$F$3:$F$201,I17)</f>
        <v>0</v>
      </c>
      <c r="J24" s="3" t="s">
        <v>63</v>
      </c>
      <c r="K24" s="3"/>
      <c r="L24" s="10"/>
      <c r="M24" s="12">
        <f>COUNTIF(game1!$F$3:$F$201,M17)</f>
        <v>0</v>
      </c>
      <c r="N24" s="3" t="s">
        <v>63</v>
      </c>
      <c r="O24" s="3"/>
      <c r="P24" s="10"/>
      <c r="Q24" s="12">
        <f>COUNTIF(game1!$F$3:$F$201,Q17)</f>
        <v>0</v>
      </c>
      <c r="R24" s="3" t="s">
        <v>63</v>
      </c>
      <c r="S24" s="3"/>
      <c r="T24" s="10"/>
      <c r="U24" s="12">
        <f>COUNTIF(game1!$F$3:$F$201,U17)</f>
        <v>0</v>
      </c>
      <c r="V24" s="3" t="s">
        <v>63</v>
      </c>
      <c r="W24" s="3"/>
      <c r="X24" s="9"/>
      <c r="Y24" s="12">
        <f>COUNTIF(game1!$F$3:$F$201,Y17)</f>
        <v>1</v>
      </c>
      <c r="Z24" s="3" t="s">
        <v>63</v>
      </c>
      <c r="AA24" s="3"/>
      <c r="AB24" s="9"/>
    </row>
    <row r="25" spans="1:28" x14ac:dyDescent="0.3">
      <c r="A25" s="15" t="s">
        <v>50</v>
      </c>
      <c r="B25" s="3" t="s">
        <v>108</v>
      </c>
      <c r="C25" s="3">
        <f ca="1">U16</f>
        <v>1</v>
      </c>
      <c r="D25" s="8"/>
      <c r="H25" s="9"/>
      <c r="I25" s="3">
        <f>COUNTIFS(game1!$E$3:$E$201,I17,game1!$B$3:$B$201,"блок",game1!$C$3:$C$201,"+")</f>
        <v>0</v>
      </c>
      <c r="J25" s="3" t="s">
        <v>64</v>
      </c>
      <c r="K25" s="3"/>
      <c r="L25" s="10"/>
      <c r="M25" s="3">
        <f>COUNTIFS(game1!$E$3:$E$201,M17,game1!$B$3:$B$201,"блок",game1!$C$3:$C$201,"+")</f>
        <v>0</v>
      </c>
      <c r="N25" s="3" t="s">
        <v>64</v>
      </c>
      <c r="O25" s="3"/>
      <c r="P25" s="10"/>
      <c r="Q25" s="3">
        <f>COUNTIFS(game1!$E$3:$E$201,Q17,game1!$B$3:$B$201,"блок",game1!$C$3:$C$201,"+")</f>
        <v>0</v>
      </c>
      <c r="R25" s="3" t="s">
        <v>64</v>
      </c>
      <c r="S25" s="3"/>
      <c r="T25" s="10"/>
      <c r="U25" s="3">
        <f>COUNTIFS(game1!$E$3:$E$201,U17,game1!$B$3:$B$201,"блок",game1!$C$3:$C$201,"+")</f>
        <v>0</v>
      </c>
      <c r="V25" s="3" t="s">
        <v>64</v>
      </c>
      <c r="W25" s="3"/>
      <c r="X25" s="9"/>
      <c r="Y25" s="3">
        <f>COUNTIFS(game1!$E$3:$E$201,Y17,game1!$B$3:$B$201,"блок",game1!$C$3:$C$201,"+")</f>
        <v>0</v>
      </c>
      <c r="Z25" s="3" t="s">
        <v>64</v>
      </c>
      <c r="AA25" s="3"/>
      <c r="AB25" s="9"/>
    </row>
    <row r="26" spans="1:28" x14ac:dyDescent="0.3">
      <c r="A26" s="15" t="s">
        <v>51</v>
      </c>
      <c r="B26" s="3" t="s">
        <v>107</v>
      </c>
      <c r="C26" s="3">
        <f ca="1">Y16</f>
        <v>1</v>
      </c>
      <c r="D26" s="8"/>
      <c r="E26" s="24" t="s">
        <v>33</v>
      </c>
      <c r="F26" s="24"/>
      <c r="G26" s="24" t="s">
        <v>46</v>
      </c>
      <c r="H26" s="9"/>
      <c r="I26" s="3">
        <f>COUNTIFS(game1!$E$3:$E$201,I17,game1!$B$3:$B$201,"бул",game1!$C$3:$C$201,"+")</f>
        <v>0</v>
      </c>
      <c r="J26" s="3" t="s">
        <v>58</v>
      </c>
      <c r="K26" s="25">
        <f>IFERROR(I27/I26,0)</f>
        <v>0</v>
      </c>
      <c r="L26" s="10"/>
      <c r="M26" s="3">
        <f>COUNTIFS(game1!$E$3:$E$201,M17,game1!$B$3:$B$201,"бул",game1!$C$3:$C$201,"+")</f>
        <v>0</v>
      </c>
      <c r="N26" s="3" t="s">
        <v>58</v>
      </c>
      <c r="O26" s="25">
        <f>IFERROR(M27/M26,0)</f>
        <v>0</v>
      </c>
      <c r="P26" s="10"/>
      <c r="Q26" s="3">
        <f>COUNTIFS(game1!$E$3:$E$201,Q17,game1!$B$3:$B$201,"бул",game1!$C$3:$C$201,"+")</f>
        <v>0</v>
      </c>
      <c r="R26" s="3" t="s">
        <v>58</v>
      </c>
      <c r="S26" s="25">
        <f>IFERROR(Q27/Q26,0)</f>
        <v>0</v>
      </c>
      <c r="T26" s="10"/>
      <c r="U26" s="3">
        <f>COUNTIFS(game1!$E$3:$E$201,U17,game1!$B$3:$B$201,"бул",game1!$C$3:$C$201,"+")</f>
        <v>0</v>
      </c>
      <c r="V26" s="3" t="s">
        <v>58</v>
      </c>
      <c r="W26" s="25">
        <f>IFERROR(U27/U26,0)</f>
        <v>0</v>
      </c>
      <c r="X26" s="9"/>
      <c r="Y26" s="3">
        <f>COUNTIFS(game1!$E$3:$E$201,Y17,game1!$B$3:$B$201,"бул",game1!$C$3:$C$201,"+")</f>
        <v>0</v>
      </c>
      <c r="Z26" s="3" t="s">
        <v>58</v>
      </c>
      <c r="AA26" s="25">
        <f>IFERROR(Y27/Y26,0)</f>
        <v>0</v>
      </c>
      <c r="AB26" s="9"/>
    </row>
    <row r="27" spans="1:28" x14ac:dyDescent="0.3">
      <c r="A27" s="15" t="s">
        <v>74</v>
      </c>
      <c r="B27" s="3" t="s">
        <v>107</v>
      </c>
      <c r="C27" s="3">
        <f ca="1">I32</f>
        <v>0</v>
      </c>
      <c r="D27" s="8"/>
      <c r="E27" s="3">
        <f>COUNTIFS(game1!$B$3:$B$201,"б",game1!$C$3:$C$201,"+",game1!$G$3:$G$201,E26)+E29</f>
        <v>6</v>
      </c>
      <c r="F27" s="3" t="s">
        <v>53</v>
      </c>
      <c r="G27" s="25">
        <f>(E27-E28)/E27</f>
        <v>0.66666666666666663</v>
      </c>
      <c r="H27" s="9"/>
      <c r="I27" s="12">
        <f>COUNTIFS(game1!$E$3:$E$201,I17,game1!$B$3:$B$201,"бул",game1!$C$3:$C$201,"+",game1!$D$3:$D$201,"+")</f>
        <v>0</v>
      </c>
      <c r="J27" s="3" t="s">
        <v>60</v>
      </c>
      <c r="K27" s="25"/>
      <c r="L27" s="10"/>
      <c r="M27" s="12">
        <f>COUNTIFS(game1!$E$3:$E$201,M17,game1!$B$3:$B$201,"бул",game1!$C$3:$C$201,"+",game1!$D$3:$D$201,"+")</f>
        <v>0</v>
      </c>
      <c r="N27" s="3" t="s">
        <v>60</v>
      </c>
      <c r="O27" s="25"/>
      <c r="P27" s="10"/>
      <c r="Q27" s="12">
        <f>COUNTIFS(game1!$E$3:$E$201,Q17,game1!$B$3:$B$201,"бул",game1!$C$3:$C$201,"+",game1!$D$3:$D$201,"+")</f>
        <v>0</v>
      </c>
      <c r="R27" s="3" t="s">
        <v>60</v>
      </c>
      <c r="S27" s="25"/>
      <c r="T27" s="10"/>
      <c r="U27" s="12">
        <f>COUNTIFS(game1!$E$3:$E$201,U17,game1!$B$3:$B$201,"бул",game1!$C$3:$C$201,"+",game1!$D$3:$D$201,"+")</f>
        <v>0</v>
      </c>
      <c r="V27" s="3" t="s">
        <v>60</v>
      </c>
      <c r="W27" s="25"/>
      <c r="X27" s="9"/>
      <c r="Y27" s="12">
        <f>COUNTIFS(game1!$E$3:$E$201,Y17,game1!$B$3:$B$201,"бул",game1!$C$3:$C$201,"+",game1!$D$3:$D$201,"+")</f>
        <v>0</v>
      </c>
      <c r="Z27" s="3" t="s">
        <v>60</v>
      </c>
      <c r="AA27" s="25"/>
      <c r="AB27" s="9"/>
    </row>
    <row r="28" spans="1:28" x14ac:dyDescent="0.3">
      <c r="A28" s="15" t="s">
        <v>75</v>
      </c>
      <c r="B28" s="3" t="s">
        <v>107</v>
      </c>
      <c r="C28" s="3">
        <f ca="1">M32</f>
        <v>0</v>
      </c>
      <c r="D28" s="8"/>
      <c r="E28" s="3">
        <f>COUNTIFS(game1!$B$3:$B$201,"б",game1!$C$3:$C$201,"+",game1!$D$3:D201,"+",game1!$G$3:$G$201,E26)+E30</f>
        <v>2</v>
      </c>
      <c r="F28" s="3" t="s">
        <v>55</v>
      </c>
      <c r="G28" s="25"/>
      <c r="H28" s="9"/>
      <c r="I28" s="3">
        <f>COUNTIFS(game1!$E$3:$E$201,I17,game1!$B$3:$B$201,"вб")</f>
        <v>9</v>
      </c>
      <c r="J28" s="3" t="s">
        <v>66</v>
      </c>
      <c r="K28" s="25">
        <f>IFERROR(I29/I28,0)</f>
        <v>0.44444444444444442</v>
      </c>
      <c r="L28" s="10"/>
      <c r="M28" s="3">
        <f>COUNTIFS(game1!$E$3:$E$201,M17,game1!$B$3:$B$201,"вб")</f>
        <v>0</v>
      </c>
      <c r="N28" s="3" t="s">
        <v>66</v>
      </c>
      <c r="O28" s="25">
        <f>IFERROR(M29/M28,0)</f>
        <v>0</v>
      </c>
      <c r="P28" s="10"/>
      <c r="Q28" s="3">
        <f>COUNTIFS(game1!$E$3:$E$201,Q17,game1!$B$3:$B$201,"вб")</f>
        <v>0</v>
      </c>
      <c r="R28" s="3" t="s">
        <v>66</v>
      </c>
      <c r="S28" s="25">
        <f>IFERROR(Q29/Q28,0)</f>
        <v>0</v>
      </c>
      <c r="T28" s="10"/>
      <c r="U28" s="3">
        <f>COUNTIFS(game1!$E$3:$E$201,U17,game1!$B$3:$B$201,"вб")</f>
        <v>0</v>
      </c>
      <c r="V28" s="3" t="s">
        <v>66</v>
      </c>
      <c r="W28" s="25">
        <f>IFERROR(U29/U28,0)</f>
        <v>0</v>
      </c>
      <c r="X28" s="9"/>
      <c r="Y28" s="3">
        <f>COUNTIFS(game1!$E$3:$E$201,Y17,game1!$B$3:$B$201,"вб")</f>
        <v>0</v>
      </c>
      <c r="Z28" s="3" t="s">
        <v>66</v>
      </c>
      <c r="AA28" s="25">
        <f>IFERROR(Y29/Y28,0)</f>
        <v>0</v>
      </c>
      <c r="AB28" s="9"/>
    </row>
    <row r="29" spans="1:28" x14ac:dyDescent="0.3">
      <c r="A29" s="15" t="s">
        <v>76</v>
      </c>
      <c r="B29" s="3" t="s">
        <v>107</v>
      </c>
      <c r="C29" s="3">
        <f ca="1">Q32</f>
        <v>0</v>
      </c>
      <c r="D29" s="8"/>
      <c r="E29" s="3">
        <f>COUNTIFS(game1!$B$3:$B$201,"бул",game1!$C$3:$C$201,"+",game1!$G$3:$G$201,E26)</f>
        <v>0</v>
      </c>
      <c r="F29" s="3" t="s">
        <v>58</v>
      </c>
      <c r="G29" s="25" t="str">
        <f>IFERROR((E29-E30)/E29,"нет бросоков")</f>
        <v>нет бросоков</v>
      </c>
      <c r="H29" s="9"/>
      <c r="I29" s="3">
        <f>COUNTIFS(game1!$E$3:$E$201,I17,game1!$B$3:$B$201,"вб",game1!$C$3:$C$201,"+")</f>
        <v>4</v>
      </c>
      <c r="J29" s="3" t="s">
        <v>68</v>
      </c>
      <c r="K29" s="25"/>
      <c r="L29" s="10"/>
      <c r="M29" s="3">
        <f>COUNTIFS(game1!$E$3:$E$201,M17,game1!$B$3:$B$201,"вб",game1!$C$3:$C$201,"+")</f>
        <v>0</v>
      </c>
      <c r="N29" s="3" t="s">
        <v>68</v>
      </c>
      <c r="O29" s="25"/>
      <c r="P29" s="10"/>
      <c r="Q29" s="3">
        <f>COUNTIFS(game1!$E$3:$E$201,Q17,game1!$B$3:$B$201,"вб",game1!$C$3:$C$201,"+")</f>
        <v>0</v>
      </c>
      <c r="R29" s="3" t="s">
        <v>68</v>
      </c>
      <c r="S29" s="25"/>
      <c r="T29" s="10"/>
      <c r="U29" s="3">
        <f>COUNTIFS(game1!$E$3:$E$201,U17,game1!$B$3:$B$201,"вб",game1!$C$3:$C$201,"+")</f>
        <v>0</v>
      </c>
      <c r="V29" s="3" t="s">
        <v>68</v>
      </c>
      <c r="W29" s="25"/>
      <c r="X29" s="9"/>
      <c r="Y29" s="3">
        <f>COUNTIFS(game1!$E$3:$E$201,Y17,game1!$B$3:$B$201,"вб",game1!$C$3:$C$201,"+")</f>
        <v>0</v>
      </c>
      <c r="Z29" s="3" t="s">
        <v>68</v>
      </c>
      <c r="AA29" s="25"/>
      <c r="AB29" s="9"/>
    </row>
    <row r="30" spans="1:28" x14ac:dyDescent="0.3">
      <c r="A30" s="15" t="s">
        <v>77</v>
      </c>
      <c r="B30" s="3" t="s">
        <v>107</v>
      </c>
      <c r="C30" s="3">
        <f ca="1">U32</f>
        <v>1</v>
      </c>
      <c r="D30" s="8"/>
      <c r="E30" s="3">
        <f>COUNTIFS(game1!$B$3:$B$201,"бул",game1!$C$3:$C$201,"+",game1!$D$3:$D$201,"+",game1!$G$3:$G$201,E26)</f>
        <v>0</v>
      </c>
      <c r="F30" s="3" t="s">
        <v>59</v>
      </c>
      <c r="G30" s="25"/>
      <c r="H30" s="9"/>
      <c r="I30" s="3">
        <f>COUNTIFS(game1!$E$3:$E$201,I17,game1!$B$3:$B$201,"ош",game1!$C$3:$C$201,"+")</f>
        <v>0</v>
      </c>
      <c r="J30" s="3" t="s">
        <v>69</v>
      </c>
      <c r="K30" s="1"/>
      <c r="L30" s="10"/>
      <c r="M30" s="3">
        <f>COUNTIFS(game1!$E$3:$E$201,M17,game1!$B$3:$B$201,"ош",game1!$C$3:$C$201,"+")</f>
        <v>0</v>
      </c>
      <c r="N30" s="3" t="s">
        <v>69</v>
      </c>
      <c r="O30" s="1"/>
      <c r="P30" s="10"/>
      <c r="Q30" s="3">
        <f>COUNTIFS(game1!$E$3:$E$201,Q17,game1!$B$3:$B$201,"ош",game1!$C$3:$C$201,"+")</f>
        <v>0</v>
      </c>
      <c r="R30" s="3" t="s">
        <v>69</v>
      </c>
      <c r="S30" s="1"/>
      <c r="T30" s="10"/>
      <c r="U30" s="3">
        <f>COUNTIFS(game1!$E$3:$E$201,U17,game1!$B$3:$B$201,"ош",game1!$C$3:$C$201,"+")</f>
        <v>0</v>
      </c>
      <c r="V30" s="3" t="s">
        <v>69</v>
      </c>
      <c r="W30" s="1"/>
      <c r="X30" s="9"/>
      <c r="Y30" s="3">
        <f>COUNTIFS(game1!$E$3:$E$201,Y17,game1!$B$3:$B$201,"ош",game1!$C$3:$C$201,"+")</f>
        <v>0</v>
      </c>
      <c r="Z30" s="3" t="s">
        <v>69</v>
      </c>
      <c r="AA30" s="1"/>
      <c r="AB30" s="9"/>
    </row>
    <row r="31" spans="1:28" x14ac:dyDescent="0.3">
      <c r="A31" s="15" t="s">
        <v>78</v>
      </c>
      <c r="B31" s="3" t="s">
        <v>109</v>
      </c>
      <c r="C31" s="3">
        <f ca="1">Y32</f>
        <v>2</v>
      </c>
      <c r="D31" s="8"/>
      <c r="E31" s="16"/>
      <c r="F31" s="16"/>
      <c r="G31" s="16"/>
      <c r="H31" s="9"/>
      <c r="I31" s="3">
        <f>COUNTIFS(game1!$E$3:$E$201,I17,game1!$B$3:$B$201,"отбор",game1!$C$3:$C$201,"+")</f>
        <v>0</v>
      </c>
      <c r="J31" s="3" t="s">
        <v>71</v>
      </c>
      <c r="K31" s="1"/>
      <c r="L31" s="10"/>
      <c r="M31" s="3">
        <f>COUNTIFS(game1!$E$3:$E$201,M17,game1!$B$3:$B$201,"отбор",game1!$C$3:$C$201,"+")</f>
        <v>0</v>
      </c>
      <c r="N31" s="3" t="s">
        <v>71</v>
      </c>
      <c r="O31" s="1"/>
      <c r="P31" s="10"/>
      <c r="Q31" s="3">
        <f>COUNTIFS(game1!$E$3:$E$201,Q17,game1!$B$3:$B$201,"отбор",game1!$C$3:$C$201,"+")</f>
        <v>0</v>
      </c>
      <c r="R31" s="3" t="s">
        <v>71</v>
      </c>
      <c r="S31" s="1"/>
      <c r="T31" s="10"/>
      <c r="U31" s="3">
        <f>COUNTIFS(game1!$E$3:$E$201,U17,game1!$B$3:$B$201,"отбор",game1!$C$3:$C$201,"+")</f>
        <v>0</v>
      </c>
      <c r="V31" s="3" t="s">
        <v>71</v>
      </c>
      <c r="W31" s="1"/>
      <c r="X31" s="9"/>
      <c r="Y31" s="3">
        <f>COUNTIFS(game1!$E$3:$E$201,Y17,game1!$B$3:$B$201,"отбор",game1!$C$3:$C$201,"+")</f>
        <v>0</v>
      </c>
      <c r="Z31" s="3" t="s">
        <v>71</v>
      </c>
      <c r="AA31" s="1"/>
      <c r="AB31" s="9"/>
    </row>
    <row r="32" spans="1:28" x14ac:dyDescent="0.3">
      <c r="A32" s="15" t="s">
        <v>82</v>
      </c>
      <c r="B32" s="3" t="s">
        <v>107</v>
      </c>
      <c r="C32" s="3">
        <f ca="1">I49</f>
        <v>1</v>
      </c>
      <c r="D32" s="8"/>
      <c r="E32" s="16"/>
      <c r="F32" s="16"/>
      <c r="G32" s="16"/>
      <c r="H32" s="9"/>
      <c r="I32" s="3">
        <f ca="1">SUMIF(game1!$O$2:$O$21,I17,game1!$P$2:$P$10)</f>
        <v>0</v>
      </c>
      <c r="J32" s="3" t="s">
        <v>72</v>
      </c>
      <c r="K32" s="1"/>
      <c r="L32" s="10"/>
      <c r="M32" s="3">
        <f ca="1">SUMIF(game1!$O$2:$O$21,M17,game1!$P$2:$P$10)</f>
        <v>0</v>
      </c>
      <c r="N32" s="3" t="s">
        <v>72</v>
      </c>
      <c r="O32" s="1"/>
      <c r="P32" s="10"/>
      <c r="Q32" s="3">
        <f ca="1">SUMIF(game1!$O$2:$O$21,Q17,game1!$P$2:$P$10)</f>
        <v>0</v>
      </c>
      <c r="R32" s="3" t="s">
        <v>72</v>
      </c>
      <c r="S32" s="1"/>
      <c r="T32" s="10"/>
      <c r="U32" s="3">
        <f ca="1">SUMIF(game1!$O$2:$O$21,U17,game1!$P$2:$P$10)</f>
        <v>1</v>
      </c>
      <c r="V32" s="3" t="s">
        <v>72</v>
      </c>
      <c r="W32" s="1"/>
      <c r="X32" s="9"/>
      <c r="Y32" s="3">
        <f ca="1">SUMIF(game1!$O$2:$O$21,Y17,game1!$P$2:$P$10)</f>
        <v>2</v>
      </c>
      <c r="Z32" s="3" t="s">
        <v>72</v>
      </c>
      <c r="AA32" s="1"/>
      <c r="AB32" s="9"/>
    </row>
    <row r="33" spans="1:28" ht="13.85" customHeight="1" x14ac:dyDescent="0.3">
      <c r="A33" s="15" t="s">
        <v>83</v>
      </c>
      <c r="B33" s="3" t="s">
        <v>107</v>
      </c>
      <c r="C33" s="3">
        <f ca="1">M49</f>
        <v>0</v>
      </c>
      <c r="D33" s="8"/>
      <c r="E33" s="17"/>
      <c r="F33" s="17"/>
      <c r="G33" s="1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3">
      <c r="A34" s="15" t="s">
        <v>84</v>
      </c>
      <c r="B34" s="3" t="s">
        <v>107</v>
      </c>
      <c r="C34" s="3">
        <f ca="1">Q49</f>
        <v>1</v>
      </c>
      <c r="D34" s="11"/>
      <c r="E34" s="14"/>
      <c r="F34" s="14"/>
      <c r="G34" s="19"/>
      <c r="H34" s="9"/>
      <c r="I34" s="24" t="s">
        <v>82</v>
      </c>
      <c r="J34" s="24"/>
      <c r="K34" s="24" t="s">
        <v>46</v>
      </c>
      <c r="L34" s="10"/>
      <c r="M34" s="24" t="s">
        <v>83</v>
      </c>
      <c r="N34" s="24"/>
      <c r="O34" s="24" t="s">
        <v>46</v>
      </c>
      <c r="P34" s="10"/>
      <c r="Q34" s="24" t="s">
        <v>84</v>
      </c>
      <c r="R34" s="24"/>
      <c r="S34" s="24" t="s">
        <v>46</v>
      </c>
      <c r="T34" s="10"/>
      <c r="U34" s="24" t="s">
        <v>85</v>
      </c>
      <c r="V34" s="24"/>
      <c r="W34" s="24" t="s">
        <v>46</v>
      </c>
      <c r="X34" s="9"/>
      <c r="Y34" s="24" t="s">
        <v>86</v>
      </c>
      <c r="Z34" s="24"/>
      <c r="AA34" s="24" t="s">
        <v>46</v>
      </c>
      <c r="AB34" s="9"/>
    </row>
    <row r="35" spans="1:28" x14ac:dyDescent="0.3">
      <c r="A35" s="15" t="s">
        <v>85</v>
      </c>
      <c r="B35" s="3" t="s">
        <v>107</v>
      </c>
      <c r="C35" s="3">
        <f ca="1">U49</f>
        <v>1</v>
      </c>
      <c r="D35" s="11"/>
      <c r="E35" s="14"/>
      <c r="F35" s="14"/>
      <c r="G35" s="19"/>
      <c r="H35" s="9"/>
      <c r="I35" s="3">
        <f>COUNTIFS(game1!$E$3:$E$201,I34,game1!$B$3:$B$201,"п")</f>
        <v>4</v>
      </c>
      <c r="J35" s="3" t="s">
        <v>54</v>
      </c>
      <c r="K35" s="25">
        <f>IFERROR(I36/I35,0)</f>
        <v>1</v>
      </c>
      <c r="L35" s="10"/>
      <c r="M35" s="3">
        <f>COUNTIFS(game1!$E$3:$E$201,M34,game1!$B$3:$B$201,"п")</f>
        <v>7</v>
      </c>
      <c r="N35" s="3" t="s">
        <v>54</v>
      </c>
      <c r="O35" s="25">
        <f>IFERROR(M36/M35,0)</f>
        <v>0.5714285714285714</v>
      </c>
      <c r="P35" s="10"/>
      <c r="Q35" s="3">
        <f>COUNTIFS(game1!$E$3:$E$201,Q34,game1!$B$3:$B$201,"п")</f>
        <v>2</v>
      </c>
      <c r="R35" s="3" t="s">
        <v>54</v>
      </c>
      <c r="S35" s="25">
        <f>IFERROR(Q36/Q35,0)</f>
        <v>1</v>
      </c>
      <c r="T35" s="10"/>
      <c r="U35" s="3">
        <f>COUNTIFS(game1!$E$3:$E$201,U34,game1!$B$3:$B$201,"п")</f>
        <v>4</v>
      </c>
      <c r="V35" s="3" t="s">
        <v>54</v>
      </c>
      <c r="W35" s="25">
        <f>IFERROR(U36/U35,0)</f>
        <v>0.5</v>
      </c>
      <c r="X35" s="9"/>
      <c r="Y35" s="3">
        <f>COUNTIFS(game1!$E$3:$E$201,Y34,game1!$B$3:$B$201,"п")</f>
        <v>4</v>
      </c>
      <c r="Z35" s="3" t="s">
        <v>54</v>
      </c>
      <c r="AA35" s="25">
        <f>IFERROR(Y36/Y35,0)</f>
        <v>1</v>
      </c>
      <c r="AB35" s="9"/>
    </row>
    <row r="36" spans="1:28" x14ac:dyDescent="0.3">
      <c r="A36" s="15" t="s">
        <v>86</v>
      </c>
      <c r="B36" s="3" t="s">
        <v>107</v>
      </c>
      <c r="C36" s="3">
        <f ca="1">Y49</f>
        <v>1</v>
      </c>
      <c r="D36" s="11"/>
      <c r="E36" s="14"/>
      <c r="F36" s="14"/>
      <c r="G36" s="19"/>
      <c r="H36" s="9"/>
      <c r="I36" s="3">
        <f>COUNTIFS(game1!$E$3:$E$201,I34,game1!$B$3:$B$201,"п",game1!$C$3:$C$201,"+")</f>
        <v>4</v>
      </c>
      <c r="J36" s="3" t="s">
        <v>56</v>
      </c>
      <c r="K36" s="25"/>
      <c r="L36" s="10"/>
      <c r="M36" s="3">
        <f>COUNTIFS(game1!$E$3:$E$201,M34,game1!$B$3:$B$201,"п",game1!$C$3:$C$201,"+")</f>
        <v>4</v>
      </c>
      <c r="N36" s="3" t="s">
        <v>56</v>
      </c>
      <c r="O36" s="25"/>
      <c r="P36" s="10"/>
      <c r="Q36" s="3">
        <f>COUNTIFS(game1!$E$3:$E$201,Q34,game1!$B$3:$B$201,"п",game1!$C$3:$C$201,"+")</f>
        <v>2</v>
      </c>
      <c r="R36" s="3" t="s">
        <v>56</v>
      </c>
      <c r="S36" s="25"/>
      <c r="T36" s="10"/>
      <c r="U36" s="3">
        <f>COUNTIFS(game1!$E$3:$E$201,U34,game1!$B$3:$B$201,"п",game1!$C$3:$C$201,"+")</f>
        <v>2</v>
      </c>
      <c r="V36" s="3" t="s">
        <v>56</v>
      </c>
      <c r="W36" s="25"/>
      <c r="X36" s="9"/>
      <c r="Y36" s="3">
        <f>COUNTIFS(game1!$E$3:$E$201,Y34,game1!$B$3:$B$201,"п",game1!$C$3:$C$201,"+")</f>
        <v>4</v>
      </c>
      <c r="Z36" s="3" t="s">
        <v>56</v>
      </c>
      <c r="AA36" s="25"/>
      <c r="AB36" s="9"/>
    </row>
    <row r="37" spans="1:28" x14ac:dyDescent="0.3">
      <c r="A37" s="14"/>
      <c r="B37" s="14"/>
      <c r="C37" s="13"/>
      <c r="D37" s="11"/>
      <c r="E37" s="14"/>
      <c r="F37" s="14"/>
      <c r="G37" s="19"/>
      <c r="H37" s="9"/>
      <c r="I37" s="3">
        <f>COUNTIFS(game1!$E$3:$E$201,I34,game1!$B$3:$B$201,"б")</f>
        <v>0</v>
      </c>
      <c r="J37" s="3" t="s">
        <v>53</v>
      </c>
      <c r="K37" s="25">
        <f>IFERROR(I38/I37,0)</f>
        <v>0</v>
      </c>
      <c r="L37" s="10"/>
      <c r="M37" s="3">
        <f>COUNTIFS(game1!$E$3:$E$201,M34,game1!$B$3:$B$201,"б")</f>
        <v>0</v>
      </c>
      <c r="N37" s="3" t="s">
        <v>53</v>
      </c>
      <c r="O37" s="25">
        <f>IFERROR(M38/M37,0)</f>
        <v>0</v>
      </c>
      <c r="P37" s="10"/>
      <c r="Q37" s="3">
        <f>COUNTIFS(game1!$E$3:$E$201,Q34,game1!$B$3:$B$201,"б")</f>
        <v>0</v>
      </c>
      <c r="R37" s="3" t="s">
        <v>53</v>
      </c>
      <c r="S37" s="25">
        <f>IFERROR(Q38/Q37,0)</f>
        <v>0</v>
      </c>
      <c r="T37" s="10"/>
      <c r="U37" s="3">
        <f>COUNTIFS(game1!$E$3:$E$201,U34,game1!$B$3:$B$201,"б")</f>
        <v>0</v>
      </c>
      <c r="V37" s="3" t="s">
        <v>53</v>
      </c>
      <c r="W37" s="25">
        <f>IFERROR(U38/U37,0)</f>
        <v>0</v>
      </c>
      <c r="X37" s="9"/>
      <c r="Y37" s="3">
        <f>COUNTIFS(game1!$E$3:$E$201,Y34,game1!$B$3:$B$201,"б")</f>
        <v>0</v>
      </c>
      <c r="Z37" s="3" t="s">
        <v>53</v>
      </c>
      <c r="AA37" s="25">
        <f>IFERROR(Y38/Y37,0)</f>
        <v>0</v>
      </c>
      <c r="AB37" s="9"/>
    </row>
    <row r="38" spans="1:28" x14ac:dyDescent="0.3">
      <c r="A38" s="14"/>
      <c r="B38" s="14"/>
      <c r="C38" s="13"/>
      <c r="D38" s="11"/>
      <c r="E38" s="14"/>
      <c r="F38" s="14"/>
      <c r="G38" s="19"/>
      <c r="H38" s="9"/>
      <c r="I38" s="3">
        <f>COUNTIFS(game1!$E$3:$E$201,I34,game1!$B$3:$B$201,"б",game1!$C$3:$C$201,"+")</f>
        <v>0</v>
      </c>
      <c r="J38" s="3" t="s">
        <v>57</v>
      </c>
      <c r="K38" s="25"/>
      <c r="L38" s="10"/>
      <c r="M38" s="3">
        <f>COUNTIFS(game1!$E$3:$E$201,M34,game1!$B$3:$B$201,"б",game1!$C$3:$C$201,"+")</f>
        <v>0</v>
      </c>
      <c r="N38" s="3" t="s">
        <v>57</v>
      </c>
      <c r="O38" s="25"/>
      <c r="P38" s="10"/>
      <c r="Q38" s="3">
        <f>COUNTIFS(game1!$E$3:$E$201,Q34,game1!$B$3:$B$201,"б",game1!$C$3:$C$201,"+")</f>
        <v>0</v>
      </c>
      <c r="R38" s="3" t="s">
        <v>57</v>
      </c>
      <c r="S38" s="25"/>
      <c r="T38" s="10"/>
      <c r="U38" s="3">
        <f>COUNTIFS(game1!$E$3:$E$201,U34,game1!$B$3:$B$201,"б",game1!$C$3:$C$201,"+")</f>
        <v>0</v>
      </c>
      <c r="V38" s="3" t="s">
        <v>57</v>
      </c>
      <c r="W38" s="25"/>
      <c r="X38" s="9"/>
      <c r="Y38" s="3">
        <f>COUNTIFS(game1!$E$3:$E$201,Y34,game1!$B$3:$B$201,"б",game1!$C$3:$C$201,"+")</f>
        <v>0</v>
      </c>
      <c r="Z38" s="3" t="s">
        <v>57</v>
      </c>
      <c r="AA38" s="25"/>
      <c r="AB38" s="9"/>
    </row>
    <row r="39" spans="1:28" x14ac:dyDescent="0.3">
      <c r="A39" s="14"/>
      <c r="B39" s="14"/>
      <c r="C39" s="14"/>
      <c r="D39" s="11"/>
      <c r="E39" s="14"/>
      <c r="F39" s="14"/>
      <c r="G39" s="19"/>
      <c r="H39" s="9"/>
      <c r="I39" s="12">
        <f>COUNTIFS(game1!$E$3:$E$201,I34,game1!$B$3:$B$201,"б",game1!$C$3:$C$201,"+",game1!$D$3:$D$201,"+")</f>
        <v>0</v>
      </c>
      <c r="J39" s="3" t="s">
        <v>60</v>
      </c>
      <c r="K39" s="1">
        <f>IFERROR(I39/I38,0)</f>
        <v>0</v>
      </c>
      <c r="L39" s="10"/>
      <c r="M39" s="12">
        <f>COUNTIFS(game1!$E$3:$E$201,M34,game1!$B$3:$B$201,"б",game1!$C$3:$C$201,"+",game1!$D$3:$D$201,"+")</f>
        <v>0</v>
      </c>
      <c r="N39" s="3" t="s">
        <v>60</v>
      </c>
      <c r="O39" s="1">
        <f>IFERROR(M39/M38,0)</f>
        <v>0</v>
      </c>
      <c r="P39" s="10"/>
      <c r="Q39" s="12">
        <f>COUNTIFS(game1!$E$3:$E$201,Q34,game1!$B$3:$B$201,"б",game1!$C$3:$C$201,"+",game1!$D$3:$D$201,"+")</f>
        <v>0</v>
      </c>
      <c r="R39" s="3" t="s">
        <v>60</v>
      </c>
      <c r="S39" s="1">
        <f>IFERROR(Q39/Q38,0)</f>
        <v>0</v>
      </c>
      <c r="T39" s="10"/>
      <c r="U39" s="12">
        <f>COUNTIFS(game1!$E$3:$E$201,U34,game1!$B$3:$B$201,"б",game1!$C$3:$C$201,"+",game1!$D$3:$D$201,"+")</f>
        <v>0</v>
      </c>
      <c r="V39" s="3" t="s">
        <v>60</v>
      </c>
      <c r="W39" s="1">
        <f>IFERROR(U39/U38,0)</f>
        <v>0</v>
      </c>
      <c r="X39" s="9"/>
      <c r="Y39" s="12">
        <f>COUNTIFS(game1!$E$3:$E$201,Y34,game1!$B$3:$B$201,"б",game1!$C$3:$C$201,"+",game1!$D$3:$D$201,"+")</f>
        <v>0</v>
      </c>
      <c r="Z39" s="3" t="s">
        <v>60</v>
      </c>
      <c r="AA39" s="1">
        <f>IFERROR(Y39/Y38,0)</f>
        <v>0</v>
      </c>
      <c r="AB39" s="9"/>
    </row>
    <row r="40" spans="1:28" x14ac:dyDescent="0.3">
      <c r="A40" s="14"/>
      <c r="B40" s="14"/>
      <c r="C40" s="14"/>
      <c r="D40" s="11"/>
      <c r="E40" s="14"/>
      <c r="F40" s="14"/>
      <c r="G40" s="19"/>
      <c r="H40" s="9"/>
      <c r="I40" s="3">
        <f>COUNTIFS(game1!$E$3:$E$201,I34,game1!$B$3:$B$201,"фол",game1!$C$3:$C$201,"+")</f>
        <v>0</v>
      </c>
      <c r="J40" s="3" t="s">
        <v>35</v>
      </c>
      <c r="K40" s="1">
        <f>IFERROR(I40/$A$6,0)</f>
        <v>0</v>
      </c>
      <c r="L40" s="10"/>
      <c r="M40" s="3">
        <f>COUNTIFS(game1!$E$3:$E$201,M34,game1!$B$3:$B$201,"фол",game1!$C$3:$C$201,"+")</f>
        <v>0</v>
      </c>
      <c r="N40" s="3" t="s">
        <v>35</v>
      </c>
      <c r="O40" s="1">
        <f>IFERROR(M40/$A$6,0)</f>
        <v>0</v>
      </c>
      <c r="P40" s="10"/>
      <c r="Q40" s="3">
        <f>COUNTIFS(game1!$E$3:$E$201,Q34,game1!$B$3:$B$201,"фол",game1!$C$3:$C$201,"+")</f>
        <v>1</v>
      </c>
      <c r="R40" s="3" t="s">
        <v>35</v>
      </c>
      <c r="S40" s="1">
        <f>IFERROR(Q40/$A$6,0)</f>
        <v>0.33333333333333331</v>
      </c>
      <c r="T40" s="10"/>
      <c r="U40" s="3">
        <f>COUNTIFS(game1!$E$3:$E$201,U34,game1!$B$3:$B$201,"фол",game1!$C$3:$C$201,"+")</f>
        <v>0</v>
      </c>
      <c r="V40" s="3" t="s">
        <v>35</v>
      </c>
      <c r="W40" s="1">
        <f>IFERROR(U40/$A$6,0)</f>
        <v>0</v>
      </c>
      <c r="X40" s="9"/>
      <c r="Y40" s="3">
        <f>COUNTIFS(game1!$E$3:$E$201,Y34,game1!$B$3:$B$201,"фол",game1!$C$3:$C$201,"+")</f>
        <v>1</v>
      </c>
      <c r="Z40" s="3" t="s">
        <v>35</v>
      </c>
      <c r="AA40" s="1">
        <f>IFERROR(Y40/$A$6,0)</f>
        <v>0.33333333333333331</v>
      </c>
      <c r="AB40" s="9"/>
    </row>
    <row r="41" spans="1:28" x14ac:dyDescent="0.3">
      <c r="A41" s="14"/>
      <c r="B41" s="14"/>
      <c r="C41" s="14"/>
      <c r="D41" s="11"/>
      <c r="E41" s="14"/>
      <c r="F41" s="14"/>
      <c r="G41" s="14"/>
      <c r="H41" s="9"/>
      <c r="I41" s="12">
        <f>COUNTIF(game1!$F$3:$F$201,I34)</f>
        <v>0</v>
      </c>
      <c r="J41" s="3" t="s">
        <v>63</v>
      </c>
      <c r="K41" s="3"/>
      <c r="L41" s="10"/>
      <c r="M41" s="12">
        <f>COUNTIF(game1!$F$3:$F$201,M34)</f>
        <v>0</v>
      </c>
      <c r="N41" s="3" t="s">
        <v>63</v>
      </c>
      <c r="O41" s="3"/>
      <c r="P41" s="10"/>
      <c r="Q41" s="12">
        <f>COUNTIF(game1!$F$3:$F$201,Q34)</f>
        <v>0</v>
      </c>
      <c r="R41" s="3" t="s">
        <v>63</v>
      </c>
      <c r="S41" s="3"/>
      <c r="T41" s="10"/>
      <c r="U41" s="12">
        <f>COUNTIF(game1!$F$3:$F$201,U34)</f>
        <v>0</v>
      </c>
      <c r="V41" s="3" t="s">
        <v>63</v>
      </c>
      <c r="W41" s="3"/>
      <c r="X41" s="9"/>
      <c r="Y41" s="12">
        <f>COUNTIF(game1!$F$3:$F$201,Y34)</f>
        <v>0</v>
      </c>
      <c r="Z41" s="3" t="s">
        <v>63</v>
      </c>
      <c r="AA41" s="3"/>
      <c r="AB41" s="9"/>
    </row>
    <row r="42" spans="1:28" x14ac:dyDescent="0.3">
      <c r="A42" s="14"/>
      <c r="B42" s="14"/>
      <c r="C42" s="14"/>
      <c r="D42" s="11"/>
      <c r="E42" s="14"/>
      <c r="F42" s="14"/>
      <c r="G42" s="14"/>
      <c r="H42" s="9"/>
      <c r="I42" s="3">
        <f>COUNTIFS(game1!$E$3:$E$201,I34,game1!$B$3:$B$201,"блок",game1!$C$3:$C$201,"+")</f>
        <v>0</v>
      </c>
      <c r="J42" s="3" t="s">
        <v>64</v>
      </c>
      <c r="K42" s="3"/>
      <c r="L42" s="10"/>
      <c r="M42" s="3">
        <f>COUNTIFS(game1!$E$3:$E$201,M34,game1!$B$3:$B$201,"блок",game1!$C$3:$C$201,"+")</f>
        <v>4</v>
      </c>
      <c r="N42" s="3" t="s">
        <v>64</v>
      </c>
      <c r="O42" s="3"/>
      <c r="P42" s="10"/>
      <c r="Q42" s="3">
        <f>COUNTIFS(game1!$E$3:$E$201,Q34,game1!$B$3:$B$201,"блок",game1!$C$3:$C$201,"+")</f>
        <v>0</v>
      </c>
      <c r="R42" s="3" t="s">
        <v>64</v>
      </c>
      <c r="S42" s="3"/>
      <c r="T42" s="10"/>
      <c r="U42" s="3">
        <f>COUNTIFS(game1!$E$3:$E$201,U34,game1!$B$3:$B$201,"блок",game1!$C$3:$C$201,"+")</f>
        <v>0</v>
      </c>
      <c r="V42" s="3" t="s">
        <v>64</v>
      </c>
      <c r="W42" s="3"/>
      <c r="X42" s="9"/>
      <c r="Y42" s="3">
        <f>COUNTIFS(game1!$E$3:$E$201,Y34,game1!$B$3:$B$201,"блок",game1!$C$3:$C$201,"+")</f>
        <v>0</v>
      </c>
      <c r="Z42" s="3" t="s">
        <v>64</v>
      </c>
      <c r="AA42" s="3"/>
      <c r="AB42" s="9"/>
    </row>
    <row r="43" spans="1:28" x14ac:dyDescent="0.3">
      <c r="A43" s="14"/>
      <c r="B43" s="14"/>
      <c r="C43" s="14"/>
      <c r="D43" s="11"/>
      <c r="E43" s="14"/>
      <c r="F43" s="14"/>
      <c r="G43" s="14"/>
      <c r="H43" s="9"/>
      <c r="I43" s="3">
        <f>COUNTIFS(game1!$E$3:$E$201,I34,game1!$B$3:$B$201,"бул",game1!$C$3:$C$201,"+")</f>
        <v>0</v>
      </c>
      <c r="J43" s="3" t="s">
        <v>58</v>
      </c>
      <c r="K43" s="25">
        <f>IFERROR(I44/I43,0)</f>
        <v>0</v>
      </c>
      <c r="L43" s="10"/>
      <c r="M43" s="3">
        <f>COUNTIFS(game1!$E$3:$E$201,M34,game1!$B$3:$B$201,"бул",game1!$C$3:$C$201,"+")</f>
        <v>0</v>
      </c>
      <c r="N43" s="3" t="s">
        <v>58</v>
      </c>
      <c r="O43" s="25">
        <f>IFERROR(M44/M43,0)</f>
        <v>0</v>
      </c>
      <c r="P43" s="10"/>
      <c r="Q43" s="3">
        <f>COUNTIFS(game1!$E$3:$E$201,Q34,game1!$B$3:$B$201,"бул",game1!$C$3:$C$201,"+")</f>
        <v>0</v>
      </c>
      <c r="R43" s="3" t="s">
        <v>58</v>
      </c>
      <c r="S43" s="25">
        <f>IFERROR(Q44/Q43,0)</f>
        <v>0</v>
      </c>
      <c r="T43" s="10"/>
      <c r="U43" s="3">
        <f>COUNTIFS(game1!$E$3:$E$201,U34,game1!$B$3:$B$201,"бул",game1!$C$3:$C$201,"+")</f>
        <v>0</v>
      </c>
      <c r="V43" s="3" t="s">
        <v>58</v>
      </c>
      <c r="W43" s="25">
        <f>IFERROR(U44/U43,0)</f>
        <v>0</v>
      </c>
      <c r="X43" s="9"/>
      <c r="Y43" s="3">
        <f>COUNTIFS(game1!$E$3:$E$201,Y34,game1!$B$3:$B$201,"бул",game1!$C$3:$C$201,"+")</f>
        <v>0</v>
      </c>
      <c r="Z43" s="3" t="s">
        <v>58</v>
      </c>
      <c r="AA43" s="25">
        <f>IFERROR(Y44/Y43,0)</f>
        <v>0</v>
      </c>
      <c r="AB43" s="9"/>
    </row>
    <row r="44" spans="1:28" x14ac:dyDescent="0.3">
      <c r="A44" s="13"/>
      <c r="B44" s="13"/>
      <c r="C44" s="13"/>
      <c r="D44" s="11"/>
      <c r="E44" s="11"/>
      <c r="F44" s="11"/>
      <c r="G44" s="11"/>
      <c r="H44" s="9"/>
      <c r="I44" s="12">
        <f>COUNTIFS(game1!$E$3:$E$201,I34,game1!$B$3:$B$201,"бул",game1!$C$3:$C$201,"+",game1!$D$3:$D$201,"+")</f>
        <v>0</v>
      </c>
      <c r="J44" s="3" t="s">
        <v>60</v>
      </c>
      <c r="K44" s="25"/>
      <c r="L44" s="10"/>
      <c r="M44" s="12">
        <f>COUNTIFS(game1!$E$3:$E$201,M34,game1!$B$3:$B$201,"бул",game1!$C$3:$C$201,"+",game1!$D$3:$D$201,"+")</f>
        <v>0</v>
      </c>
      <c r="N44" s="3" t="s">
        <v>60</v>
      </c>
      <c r="O44" s="25"/>
      <c r="P44" s="10"/>
      <c r="Q44" s="12">
        <f>COUNTIFS(game1!$E$3:$E$201,Q34,game1!$B$3:$B$201,"бул",game1!$C$3:$C$201,"+",game1!$D$3:$D$201,"+")</f>
        <v>0</v>
      </c>
      <c r="R44" s="3" t="s">
        <v>60</v>
      </c>
      <c r="S44" s="25"/>
      <c r="T44" s="10"/>
      <c r="U44" s="12">
        <f>COUNTIFS(game1!$E$3:$E$201,U34,game1!$B$3:$B$201,"бул",game1!$C$3:$C$201,"+",game1!$D$3:$D$201,"+")</f>
        <v>0</v>
      </c>
      <c r="V44" s="3" t="s">
        <v>60</v>
      </c>
      <c r="W44" s="25"/>
      <c r="X44" s="9"/>
      <c r="Y44" s="12">
        <f>COUNTIFS(game1!$E$3:$E$201,Y34,game1!$B$3:$B$201,"бул",game1!$C$3:$C$201,"+",game1!$D$3:$D$201,"+")</f>
        <v>0</v>
      </c>
      <c r="Z44" s="3" t="s">
        <v>60</v>
      </c>
      <c r="AA44" s="25"/>
      <c r="AB44" s="9"/>
    </row>
    <row r="45" spans="1:28" x14ac:dyDescent="0.3">
      <c r="A45" s="16"/>
      <c r="B45" s="16"/>
      <c r="C45" s="16"/>
      <c r="D45" s="11"/>
      <c r="E45" s="16"/>
      <c r="F45" s="16"/>
      <c r="G45" s="16"/>
      <c r="H45" s="9"/>
      <c r="I45" s="3">
        <f>COUNTIFS(game1!$E$3:$E$201,I34,game1!$B$3:$B$201,"вб")</f>
        <v>11</v>
      </c>
      <c r="J45" s="3" t="s">
        <v>66</v>
      </c>
      <c r="K45" s="25">
        <f>IFERROR(I46/I45,0)</f>
        <v>0.54545454545454541</v>
      </c>
      <c r="L45" s="10"/>
      <c r="M45" s="3">
        <f>COUNTIFS(game1!$E$3:$E$201,M34,game1!$B$3:$B$201,"вб")</f>
        <v>0</v>
      </c>
      <c r="N45" s="3" t="s">
        <v>66</v>
      </c>
      <c r="O45" s="25">
        <f>IFERROR(M46/M45,0)</f>
        <v>0</v>
      </c>
      <c r="P45" s="10"/>
      <c r="Q45" s="3">
        <f>COUNTIFS(game1!$E$3:$E$201,Q34,game1!$B$3:$B$201,"вб")</f>
        <v>0</v>
      </c>
      <c r="R45" s="3" t="s">
        <v>66</v>
      </c>
      <c r="S45" s="25">
        <f>IFERROR(Q46/Q45,0)</f>
        <v>0</v>
      </c>
      <c r="T45" s="10"/>
      <c r="U45" s="3">
        <f>COUNTIFS(game1!$E$3:$E$201,U34,game1!$B$3:$B$201,"вб")</f>
        <v>0</v>
      </c>
      <c r="V45" s="3" t="s">
        <v>66</v>
      </c>
      <c r="W45" s="25">
        <f>IFERROR(U46/U45,0)</f>
        <v>0</v>
      </c>
      <c r="X45" s="9"/>
      <c r="Y45" s="3">
        <f>COUNTIFS(game1!$E$3:$E$201,Y34,game1!$B$3:$B$201,"вб")</f>
        <v>0</v>
      </c>
      <c r="Z45" s="3" t="s">
        <v>66</v>
      </c>
      <c r="AA45" s="25">
        <f>IFERROR(Y46/Y45,0)</f>
        <v>0</v>
      </c>
      <c r="AB45" s="9"/>
    </row>
    <row r="46" spans="1:28" x14ac:dyDescent="0.3">
      <c r="A46" s="14"/>
      <c r="B46" s="14"/>
      <c r="C46" s="19"/>
      <c r="D46" s="11"/>
      <c r="E46" s="14"/>
      <c r="F46" s="14"/>
      <c r="G46" s="19"/>
      <c r="H46" s="9"/>
      <c r="I46" s="3">
        <f>COUNTIFS(game1!$E$3:$E$201,I34,game1!$B$3:$B$201,"вб",game1!$C$3:$C$201,"+")</f>
        <v>6</v>
      </c>
      <c r="J46" s="3" t="s">
        <v>68</v>
      </c>
      <c r="K46" s="25"/>
      <c r="L46" s="10"/>
      <c r="M46" s="3">
        <f>COUNTIFS(game1!$E$3:$E$201,M34,game1!$B$3:$B$201,"вб",game1!$C$3:$C$201,"+")</f>
        <v>0</v>
      </c>
      <c r="N46" s="3" t="s">
        <v>68</v>
      </c>
      <c r="O46" s="25"/>
      <c r="P46" s="10"/>
      <c r="Q46" s="3">
        <f>COUNTIFS(game1!$E$3:$E$201,Q34,game1!$B$3:$B$201,"вб",game1!$C$3:$C$201,"+")</f>
        <v>0</v>
      </c>
      <c r="R46" s="3" t="s">
        <v>68</v>
      </c>
      <c r="S46" s="25"/>
      <c r="T46" s="10"/>
      <c r="U46" s="3">
        <f>COUNTIFS(game1!$E$3:$E$201,U34,game1!$B$3:$B$201,"вб",game1!$C$3:$C$201,"+")</f>
        <v>0</v>
      </c>
      <c r="V46" s="3" t="s">
        <v>68</v>
      </c>
      <c r="W46" s="25"/>
      <c r="X46" s="9"/>
      <c r="Y46" s="3">
        <f>COUNTIFS(game1!$E$3:$E$201,Y34,game1!$B$3:$B$201,"вб",game1!$C$3:$C$201,"+")</f>
        <v>0</v>
      </c>
      <c r="Z46" s="3" t="s">
        <v>68</v>
      </c>
      <c r="AA46" s="25"/>
      <c r="AB46" s="9"/>
    </row>
    <row r="47" spans="1:28" x14ac:dyDescent="0.3">
      <c r="A47" s="14"/>
      <c r="B47" s="14"/>
      <c r="C47" s="19"/>
      <c r="D47" s="11"/>
      <c r="E47" s="14"/>
      <c r="F47" s="14"/>
      <c r="G47" s="19"/>
      <c r="H47" s="9"/>
      <c r="I47" s="3">
        <f>COUNTIFS(game1!$E$3:$E$201,I34,game1!$B$3:$B$201,"ош",game1!$C$3:$C$201,"+")</f>
        <v>1</v>
      </c>
      <c r="J47" s="3" t="s">
        <v>69</v>
      </c>
      <c r="K47" s="1"/>
      <c r="L47" s="10"/>
      <c r="M47" s="3">
        <f>COUNTIFS(game1!$E$3:$E$201,M34,game1!$B$3:$B$201,"ош",game1!$C$3:$C$201,"+")</f>
        <v>0</v>
      </c>
      <c r="N47" s="3" t="s">
        <v>69</v>
      </c>
      <c r="O47" s="1"/>
      <c r="P47" s="10"/>
      <c r="Q47" s="3">
        <f>COUNTIFS(game1!$E$3:$E$201,Q34,game1!$B$3:$B$201,"ош",game1!$C$3:$C$201,"+")</f>
        <v>0</v>
      </c>
      <c r="R47" s="3" t="s">
        <v>69</v>
      </c>
      <c r="S47" s="1"/>
      <c r="T47" s="10"/>
      <c r="U47" s="3">
        <f>COUNTIFS(game1!$E$3:$E$201,U34,game1!$B$3:$B$201,"ош",game1!$C$3:$C$201,"+")</f>
        <v>0</v>
      </c>
      <c r="V47" s="3" t="s">
        <v>69</v>
      </c>
      <c r="W47" s="1"/>
      <c r="X47" s="9"/>
      <c r="Y47" s="3">
        <f>COUNTIFS(game1!$E$3:$E$201,Y34,game1!$B$3:$B$201,"ош",game1!$C$3:$C$201,"+")</f>
        <v>1</v>
      </c>
      <c r="Z47" s="3" t="s">
        <v>69</v>
      </c>
      <c r="AA47" s="1"/>
      <c r="AB47" s="9"/>
    </row>
    <row r="48" spans="1:28" x14ac:dyDescent="0.3">
      <c r="A48" s="14"/>
      <c r="B48" s="14"/>
      <c r="C48" s="19"/>
      <c r="D48" s="11"/>
      <c r="E48" s="14"/>
      <c r="F48" s="14"/>
      <c r="G48" s="19"/>
      <c r="H48" s="9"/>
      <c r="I48" s="3">
        <f>COUNTIFS(game1!$E$3:$E$201,I34,game1!$B$3:$B$201,"отбор",game1!$C$3:$C$201,"+")</f>
        <v>0</v>
      </c>
      <c r="J48" s="3" t="s">
        <v>71</v>
      </c>
      <c r="K48" s="1"/>
      <c r="L48" s="10"/>
      <c r="M48" s="3">
        <f>COUNTIFS(game1!$E$3:$E$201,M34,game1!$B$3:$B$201,"отбор",game1!$C$3:$C$201,"+")</f>
        <v>0</v>
      </c>
      <c r="N48" s="3" t="s">
        <v>71</v>
      </c>
      <c r="O48" s="1"/>
      <c r="P48" s="10"/>
      <c r="Q48" s="3">
        <f>COUNTIFS(game1!$E$3:$E$201,Q34,game1!$B$3:$B$201,"отбор",game1!$C$3:$C$201,"+")</f>
        <v>0</v>
      </c>
      <c r="R48" s="3" t="s">
        <v>71</v>
      </c>
      <c r="S48" s="1"/>
      <c r="T48" s="10"/>
      <c r="U48" s="3">
        <f>COUNTIFS(game1!$E$3:$E$201,U34,game1!$B$3:$B$201,"отбор",game1!$C$3:$C$201,"+")</f>
        <v>0</v>
      </c>
      <c r="V48" s="3" t="s">
        <v>71</v>
      </c>
      <c r="W48" s="1"/>
      <c r="X48" s="9"/>
      <c r="Y48" s="3">
        <f>COUNTIFS(game1!$E$3:$E$201,Y34,game1!$B$3:$B$201,"отбор",game1!$C$3:$C$201,"+")</f>
        <v>0</v>
      </c>
      <c r="Z48" s="3" t="s">
        <v>71</v>
      </c>
      <c r="AA48" s="1"/>
      <c r="AB48" s="9"/>
    </row>
    <row r="49" spans="1:28" x14ac:dyDescent="0.3">
      <c r="A49" s="14"/>
      <c r="B49" s="14"/>
      <c r="C49" s="19"/>
      <c r="D49" s="11"/>
      <c r="E49" s="14"/>
      <c r="F49" s="14"/>
      <c r="G49" s="19"/>
      <c r="H49" s="9"/>
      <c r="I49" s="3">
        <f ca="1">SUMIF(game1!$O$2:$O$21,I34,game1!$P$2:$P$10)</f>
        <v>1</v>
      </c>
      <c r="J49" s="3" t="s">
        <v>72</v>
      </c>
      <c r="K49" s="1"/>
      <c r="L49" s="10"/>
      <c r="M49" s="3">
        <f ca="1">SUMIF(game1!$O$2:$O$21,M34,game1!$P$2:$P$10)</f>
        <v>0</v>
      </c>
      <c r="N49" s="3" t="s">
        <v>72</v>
      </c>
      <c r="O49" s="1"/>
      <c r="P49" s="10"/>
      <c r="Q49" s="3">
        <f ca="1">SUMIF(game1!$O$2:$O$21,Q34,game1!$P$2:$P$10)</f>
        <v>1</v>
      </c>
      <c r="R49" s="3" t="s">
        <v>72</v>
      </c>
      <c r="S49" s="1"/>
      <c r="T49" s="10"/>
      <c r="U49" s="3">
        <f ca="1">SUMIF(game1!$O$2:$O$21,U34,game1!$P$2:$P$10)</f>
        <v>1</v>
      </c>
      <c r="V49" s="3" t="s">
        <v>72</v>
      </c>
      <c r="W49" s="1"/>
      <c r="X49" s="9"/>
      <c r="Y49" s="3">
        <f ca="1">SUMIF(game1!$O$2:$O$21,Y34,game1!$P$2:$P$10)</f>
        <v>1</v>
      </c>
      <c r="Z49" s="3" t="s">
        <v>72</v>
      </c>
      <c r="AA49" s="1"/>
      <c r="AB49" s="9"/>
    </row>
    <row r="50" spans="1:28" ht="7.5" customHeight="1" x14ac:dyDescent="0.3">
      <c r="A50" s="14"/>
      <c r="B50" s="14"/>
      <c r="C50" s="19"/>
      <c r="D50" s="11"/>
      <c r="E50" s="14"/>
      <c r="F50" s="14"/>
      <c r="G50" s="1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3">
      <c r="A51" s="14"/>
      <c r="B51" s="14"/>
      <c r="C51" s="13"/>
      <c r="D51" s="11"/>
      <c r="E51" s="14"/>
      <c r="F51" s="14"/>
      <c r="G51" s="13"/>
    </row>
    <row r="52" spans="1:28" x14ac:dyDescent="0.3">
      <c r="A52" s="14"/>
      <c r="B52" s="14"/>
      <c r="C52" s="13"/>
      <c r="D52" s="11"/>
      <c r="E52" s="14"/>
      <c r="F52" s="14"/>
      <c r="G52" s="13"/>
    </row>
    <row r="53" spans="1:28" x14ac:dyDescent="0.3">
      <c r="A53" s="14"/>
      <c r="B53" s="14"/>
      <c r="C53" s="14"/>
      <c r="D53" s="11"/>
      <c r="E53" s="14"/>
      <c r="F53" s="14"/>
      <c r="G53" s="14"/>
    </row>
    <row r="54" spans="1:28" x14ac:dyDescent="0.3">
      <c r="A54" s="14"/>
      <c r="B54" s="14"/>
      <c r="C54" s="14"/>
      <c r="D54" s="11"/>
      <c r="E54" s="14"/>
      <c r="F54" s="14"/>
      <c r="G54" s="14"/>
    </row>
    <row r="55" spans="1:28" x14ac:dyDescent="0.3">
      <c r="A55" s="14"/>
      <c r="B55" s="14"/>
      <c r="C55" s="14"/>
      <c r="D55" s="11"/>
      <c r="E55" s="14"/>
      <c r="F55" s="14"/>
      <c r="G55" s="14"/>
    </row>
    <row r="56" spans="1:28" x14ac:dyDescent="0.3">
      <c r="A56" s="14"/>
      <c r="B56" s="14"/>
      <c r="C56" s="14"/>
      <c r="D56" s="11"/>
      <c r="E56" s="14"/>
      <c r="F56" s="14"/>
      <c r="G56" s="14"/>
    </row>
    <row r="57" spans="1:28" x14ac:dyDescent="0.3">
      <c r="A57" s="14"/>
      <c r="B57" s="14"/>
      <c r="C57" s="14"/>
      <c r="D57" s="11"/>
      <c r="E57" s="14"/>
      <c r="F57" s="14"/>
      <c r="G57" s="14"/>
    </row>
    <row r="58" spans="1:28" x14ac:dyDescent="0.3">
      <c r="A58" s="11"/>
      <c r="B58" s="11"/>
      <c r="C58" s="11"/>
      <c r="D58" s="11"/>
      <c r="E58" s="11"/>
      <c r="F58" s="11"/>
      <c r="G58" s="11"/>
    </row>
    <row r="59" spans="1:28" x14ac:dyDescent="0.3">
      <c r="A59" s="16"/>
      <c r="B59" s="16"/>
      <c r="C59" s="16"/>
      <c r="D59" s="11"/>
      <c r="E59" s="16"/>
      <c r="F59" s="16"/>
      <c r="G59" s="16"/>
    </row>
    <row r="60" spans="1:28" x14ac:dyDescent="0.3">
      <c r="A60" s="14"/>
      <c r="B60" s="14"/>
      <c r="C60" s="19"/>
      <c r="D60" s="11"/>
      <c r="E60" s="14"/>
      <c r="F60" s="14"/>
      <c r="G60" s="19"/>
    </row>
    <row r="61" spans="1:28" x14ac:dyDescent="0.3">
      <c r="A61" s="14"/>
      <c r="B61" s="14"/>
      <c r="C61" s="19"/>
      <c r="D61" s="11"/>
      <c r="E61" s="14"/>
      <c r="F61" s="14"/>
      <c r="G61" s="19"/>
    </row>
    <row r="62" spans="1:28" x14ac:dyDescent="0.3">
      <c r="A62" s="14"/>
      <c r="B62" s="14"/>
      <c r="C62" s="19"/>
      <c r="D62" s="11"/>
      <c r="E62" s="14"/>
      <c r="F62" s="14"/>
      <c r="G62" s="19"/>
    </row>
    <row r="63" spans="1:28" x14ac:dyDescent="0.3">
      <c r="A63" s="14"/>
      <c r="B63" s="14"/>
      <c r="C63" s="19"/>
      <c r="D63" s="11"/>
      <c r="E63" s="14"/>
      <c r="F63" s="14"/>
      <c r="G63" s="19"/>
    </row>
    <row r="64" spans="1:28" x14ac:dyDescent="0.3">
      <c r="A64" s="14"/>
      <c r="B64" s="14"/>
      <c r="C64" s="13"/>
      <c r="D64" s="11"/>
      <c r="E64" s="14"/>
      <c r="F64" s="14"/>
      <c r="G64" s="13"/>
    </row>
    <row r="65" spans="1:7" x14ac:dyDescent="0.3">
      <c r="A65" s="14"/>
      <c r="B65" s="14"/>
      <c r="C65" s="13"/>
      <c r="D65" s="11"/>
      <c r="E65" s="14"/>
      <c r="F65" s="14"/>
      <c r="G65" s="13"/>
    </row>
    <row r="66" spans="1:7" x14ac:dyDescent="0.3">
      <c r="A66" s="14"/>
      <c r="B66" s="14"/>
      <c r="C66" s="14"/>
      <c r="D66" s="11"/>
      <c r="E66" s="14"/>
      <c r="F66" s="14"/>
      <c r="G66" s="14"/>
    </row>
    <row r="67" spans="1:7" x14ac:dyDescent="0.3">
      <c r="A67" s="14"/>
      <c r="B67" s="14"/>
      <c r="C67" s="14"/>
      <c r="D67" s="11"/>
      <c r="E67" s="14"/>
      <c r="F67" s="14"/>
      <c r="G67" s="14"/>
    </row>
    <row r="68" spans="1:7" x14ac:dyDescent="0.3">
      <c r="A68" s="14"/>
      <c r="B68" s="14"/>
      <c r="C68" s="14"/>
      <c r="D68" s="11"/>
      <c r="E68" s="14"/>
      <c r="F68" s="14"/>
      <c r="G68" s="14"/>
    </row>
    <row r="69" spans="1:7" x14ac:dyDescent="0.3">
      <c r="A69" s="14"/>
      <c r="B69" s="14"/>
      <c r="C69" s="14"/>
      <c r="D69" s="11"/>
      <c r="E69" s="14"/>
      <c r="F69" s="14"/>
      <c r="G69" s="14"/>
    </row>
    <row r="70" spans="1:7" x14ac:dyDescent="0.3">
      <c r="A70" s="14"/>
      <c r="B70" s="14"/>
      <c r="C70" s="14"/>
      <c r="D70" s="11"/>
      <c r="E70" s="14"/>
      <c r="F70" s="14"/>
      <c r="G70" s="14"/>
    </row>
    <row r="71" spans="1:7" x14ac:dyDescent="0.3">
      <c r="A71" s="11"/>
      <c r="B71" s="11"/>
      <c r="C71" s="11"/>
      <c r="D71" s="11"/>
      <c r="E71" s="11"/>
      <c r="F71" s="11"/>
      <c r="G71" s="11"/>
    </row>
    <row r="72" spans="1:7" x14ac:dyDescent="0.3">
      <c r="A72" s="16"/>
      <c r="B72" s="16"/>
      <c r="C72" s="16"/>
      <c r="D72" s="11"/>
      <c r="E72" s="16"/>
      <c r="F72" s="16"/>
      <c r="G72" s="16"/>
    </row>
    <row r="73" spans="1:7" x14ac:dyDescent="0.3">
      <c r="A73" s="14"/>
      <c r="B73" s="14"/>
      <c r="C73" s="19"/>
      <c r="D73" s="11"/>
      <c r="E73" s="14"/>
      <c r="F73" s="14"/>
      <c r="G73" s="19"/>
    </row>
    <row r="74" spans="1:7" x14ac:dyDescent="0.3">
      <c r="A74" s="14"/>
      <c r="B74" s="14"/>
      <c r="C74" s="19"/>
      <c r="D74" s="11"/>
      <c r="E74" s="14"/>
      <c r="F74" s="14"/>
      <c r="G74" s="19"/>
    </row>
    <row r="75" spans="1:7" x14ac:dyDescent="0.3">
      <c r="A75" s="14"/>
      <c r="B75" s="14"/>
      <c r="C75" s="19"/>
      <c r="D75" s="11"/>
      <c r="E75" s="14"/>
      <c r="F75" s="14"/>
      <c r="G75" s="19"/>
    </row>
    <row r="76" spans="1:7" x14ac:dyDescent="0.3">
      <c r="A76" s="14"/>
      <c r="B76" s="14"/>
      <c r="C76" s="19"/>
      <c r="D76" s="11"/>
      <c r="E76" s="14"/>
      <c r="F76" s="14"/>
      <c r="G76" s="19"/>
    </row>
    <row r="77" spans="1:7" x14ac:dyDescent="0.3">
      <c r="A77" s="14"/>
      <c r="B77" s="14"/>
      <c r="C77" s="13"/>
      <c r="D77" s="11"/>
      <c r="E77" s="14"/>
      <c r="F77" s="14"/>
      <c r="G77" s="13"/>
    </row>
    <row r="78" spans="1:7" x14ac:dyDescent="0.3">
      <c r="A78" s="14"/>
      <c r="B78" s="14"/>
      <c r="C78" s="13"/>
      <c r="D78" s="11"/>
      <c r="E78" s="14"/>
      <c r="F78" s="14"/>
      <c r="G78" s="13"/>
    </row>
    <row r="79" spans="1:7" x14ac:dyDescent="0.3">
      <c r="A79" s="14"/>
      <c r="B79" s="14"/>
      <c r="C79" s="14"/>
      <c r="D79" s="11"/>
      <c r="E79" s="14"/>
      <c r="F79" s="14"/>
      <c r="G79" s="14"/>
    </row>
    <row r="80" spans="1:7" x14ac:dyDescent="0.3">
      <c r="A80" s="14"/>
      <c r="B80" s="14"/>
      <c r="C80" s="14"/>
      <c r="D80" s="11"/>
      <c r="E80" s="14"/>
      <c r="F80" s="14"/>
      <c r="G80" s="14"/>
    </row>
    <row r="81" spans="1:7" x14ac:dyDescent="0.3">
      <c r="A81" s="14"/>
      <c r="B81" s="14"/>
      <c r="C81" s="14"/>
      <c r="D81" s="11"/>
      <c r="E81" s="14"/>
      <c r="F81" s="14"/>
      <c r="G81" s="14"/>
    </row>
    <row r="82" spans="1:7" x14ac:dyDescent="0.3">
      <c r="A82" s="14"/>
      <c r="B82" s="14"/>
      <c r="C82" s="14"/>
      <c r="D82" s="11"/>
      <c r="E82" s="14"/>
      <c r="F82" s="14"/>
      <c r="G82" s="14"/>
    </row>
    <row r="83" spans="1:7" x14ac:dyDescent="0.3">
      <c r="A83" s="14"/>
      <c r="B83" s="14"/>
      <c r="C83" s="14"/>
      <c r="D83" s="11"/>
      <c r="E83" s="14"/>
      <c r="F83" s="14"/>
      <c r="G83" s="14"/>
    </row>
  </sheetData>
  <mergeCells count="89">
    <mergeCell ref="K45:K46"/>
    <mergeCell ref="O45:O46"/>
    <mergeCell ref="S45:S46"/>
    <mergeCell ref="W45:W46"/>
    <mergeCell ref="AA45:AA46"/>
    <mergeCell ref="K43:K44"/>
    <mergeCell ref="O43:O44"/>
    <mergeCell ref="S43:S44"/>
    <mergeCell ref="W43:W44"/>
    <mergeCell ref="AA43:AA44"/>
    <mergeCell ref="K37:K38"/>
    <mergeCell ref="O37:O38"/>
    <mergeCell ref="S37:S38"/>
    <mergeCell ref="W37:W38"/>
    <mergeCell ref="AA37:AA38"/>
    <mergeCell ref="K35:K36"/>
    <mergeCell ref="O35:O36"/>
    <mergeCell ref="S35:S36"/>
    <mergeCell ref="W35:W36"/>
    <mergeCell ref="AA35:AA36"/>
    <mergeCell ref="I34:K34"/>
    <mergeCell ref="M34:O34"/>
    <mergeCell ref="Q34:S34"/>
    <mergeCell ref="U34:W34"/>
    <mergeCell ref="Y34:AA34"/>
    <mergeCell ref="AA20:AA21"/>
    <mergeCell ref="G21:G22"/>
    <mergeCell ref="G23:G24"/>
    <mergeCell ref="E26:G26"/>
    <mergeCell ref="K26:K27"/>
    <mergeCell ref="O26:O27"/>
    <mergeCell ref="S26:S27"/>
    <mergeCell ref="W26:W27"/>
    <mergeCell ref="AA26:AA27"/>
    <mergeCell ref="G27:G28"/>
    <mergeCell ref="K28:K29"/>
    <mergeCell ref="O28:O29"/>
    <mergeCell ref="S28:S29"/>
    <mergeCell ref="W28:W29"/>
    <mergeCell ref="AA28:AA29"/>
    <mergeCell ref="G29:G30"/>
    <mergeCell ref="E20:G20"/>
    <mergeCell ref="K20:K21"/>
    <mergeCell ref="O20:O21"/>
    <mergeCell ref="S20:S21"/>
    <mergeCell ref="W20:W21"/>
    <mergeCell ref="K18:K19"/>
    <mergeCell ref="O18:O19"/>
    <mergeCell ref="S18:S19"/>
    <mergeCell ref="W18:W19"/>
    <mergeCell ref="AA18:AA19"/>
    <mergeCell ref="AA12:AA13"/>
    <mergeCell ref="I17:K17"/>
    <mergeCell ref="M17:O17"/>
    <mergeCell ref="Q17:S17"/>
    <mergeCell ref="U17:W17"/>
    <mergeCell ref="Y17:AA17"/>
    <mergeCell ref="C12:C13"/>
    <mergeCell ref="K12:K13"/>
    <mergeCell ref="O12:O13"/>
    <mergeCell ref="S12:S13"/>
    <mergeCell ref="W12:W13"/>
    <mergeCell ref="AA4:AA5"/>
    <mergeCell ref="E7:G7"/>
    <mergeCell ref="G8:G9"/>
    <mergeCell ref="G10:G11"/>
    <mergeCell ref="K10:K11"/>
    <mergeCell ref="O10:O11"/>
    <mergeCell ref="S10:S11"/>
    <mergeCell ref="W10:W11"/>
    <mergeCell ref="AA10:AA11"/>
    <mergeCell ref="G4:G5"/>
    <mergeCell ref="K4:K5"/>
    <mergeCell ref="O4:O5"/>
    <mergeCell ref="S4:S5"/>
    <mergeCell ref="W4:W5"/>
    <mergeCell ref="U1:W1"/>
    <mergeCell ref="Y1:AA1"/>
    <mergeCell ref="G2:G3"/>
    <mergeCell ref="K2:K3"/>
    <mergeCell ref="O2:O3"/>
    <mergeCell ref="S2:S3"/>
    <mergeCell ref="W2:W3"/>
    <mergeCell ref="AA2:AA3"/>
    <mergeCell ref="A1:C1"/>
    <mergeCell ref="E1:G1"/>
    <mergeCell ref="I1:K1"/>
    <mergeCell ref="M1:O1"/>
    <mergeCell ref="Q1:S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game1</vt:lpstr>
      <vt:lpstr>game2</vt:lpstr>
      <vt:lpstr>game3</vt:lpstr>
      <vt:lpstr>game4</vt:lpstr>
      <vt:lpstr>game5</vt:lpstr>
      <vt:lpstr>game6</vt:lpstr>
      <vt:lpstr>Итоговая</vt:lpstr>
      <vt:lpstr>sheet1</vt:lpstr>
      <vt:lpstr>1 Титан-Академия 17</vt:lpstr>
      <vt:lpstr>2 Титан-ЦСК ВВС 17</vt:lpstr>
      <vt:lpstr>3 Титан-ЦСК ВВС 16</vt:lpstr>
      <vt:lpstr>4 Титан-Академия 16</vt:lpstr>
      <vt:lpstr>5 Титан-Lion School</vt:lpstr>
      <vt:lpstr>6 Титан-Волки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Николай Спешилов</dc:creator>
  <dc:description/>
  <cp:lastModifiedBy>Николай Спешилов</cp:lastModifiedBy>
  <cp:revision>17</cp:revision>
  <cp:lastPrinted>2024-04-24T12:05:28Z</cp:lastPrinted>
  <dcterms:created xsi:type="dcterms:W3CDTF">2024-04-24T08:58:17Z</dcterms:created>
  <dcterms:modified xsi:type="dcterms:W3CDTF">2024-12-03T12:03:15Z</dcterms:modified>
  <dc:language>ru-RU</dc:language>
</cp:coreProperties>
</file>